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75" yWindow="15" windowWidth="10485" windowHeight="7995" activeTab="3"/>
  </bookViews>
  <sheets>
    <sheet name="master kain" sheetId="2" r:id="rId1"/>
    <sheet name="Revisi Master" sheetId="3" r:id="rId2"/>
    <sheet name="simulasi ver costing" sheetId="1" r:id="rId3"/>
    <sheet name="Simulasi Ver MKT" sheetId="4" r:id="rId4"/>
  </sheets>
  <calcPr calcId="145621"/>
</workbook>
</file>

<file path=xl/calcChain.xml><?xml version="1.0" encoding="utf-8"?>
<calcChain xmlns="http://schemas.openxmlformats.org/spreadsheetml/2006/main">
  <c r="AB46" i="4" l="1"/>
  <c r="Q47" i="4"/>
  <c r="Q46" i="4"/>
  <c r="P47" i="4"/>
  <c r="O47" i="4"/>
  <c r="P46" i="4"/>
  <c r="O46" i="4"/>
  <c r="R46" i="4" l="1"/>
  <c r="X46" i="4" s="1"/>
  <c r="R47" i="4"/>
  <c r="Z46" i="4" s="1"/>
  <c r="AD47" i="4"/>
  <c r="AB43" i="4"/>
  <c r="AB40" i="4"/>
  <c r="AC46" i="4" l="1"/>
  <c r="AF46" i="4" s="1"/>
  <c r="AH46" i="4" l="1"/>
  <c r="AJ46" i="4"/>
  <c r="AK46" i="4" s="1"/>
  <c r="Q41" i="4" l="1"/>
  <c r="Q44" i="4" l="1"/>
  <c r="Q43" i="4"/>
  <c r="Q40" i="4"/>
  <c r="P44" i="4"/>
  <c r="O44" i="4"/>
  <c r="P43" i="4"/>
  <c r="O43" i="4"/>
  <c r="P41" i="4"/>
  <c r="O41" i="4"/>
  <c r="P40" i="4"/>
  <c r="O40" i="4"/>
  <c r="R41" i="4" l="1"/>
  <c r="R44" i="4"/>
  <c r="Z43" i="4" s="1"/>
  <c r="R43" i="4"/>
  <c r="R40" i="4"/>
  <c r="AB35" i="4"/>
  <c r="AB31" i="4"/>
  <c r="AB28" i="4"/>
  <c r="Z40" i="4" l="1"/>
  <c r="AD41" i="4"/>
  <c r="X40" i="4"/>
  <c r="AE40" i="4"/>
  <c r="AC43" i="4"/>
  <c r="X43" i="4"/>
  <c r="AF43" i="4" s="1"/>
  <c r="AB25" i="4"/>
  <c r="P38" i="4"/>
  <c r="O38" i="4"/>
  <c r="P37" i="4"/>
  <c r="O37" i="4"/>
  <c r="P33" i="4"/>
  <c r="O33" i="4"/>
  <c r="P32" i="4"/>
  <c r="O32" i="4"/>
  <c r="P36" i="4"/>
  <c r="O36" i="4"/>
  <c r="P35" i="4"/>
  <c r="O35" i="4"/>
  <c r="P31" i="4"/>
  <c r="O31" i="4"/>
  <c r="P29" i="4"/>
  <c r="O29" i="4"/>
  <c r="P28" i="4"/>
  <c r="O28" i="4"/>
  <c r="AH43" i="4" l="1"/>
  <c r="AJ43" i="4"/>
  <c r="AK43" i="4" s="1"/>
  <c r="AF40" i="4"/>
  <c r="R33" i="4"/>
  <c r="AA31" i="4" s="1"/>
  <c r="R38" i="4"/>
  <c r="AA35" i="4" s="1"/>
  <c r="R37" i="4"/>
  <c r="Z35" i="4" s="1"/>
  <c r="P26" i="4"/>
  <c r="O26" i="4"/>
  <c r="P25" i="4"/>
  <c r="O25" i="4"/>
  <c r="Q32" i="4"/>
  <c r="R32" i="4" s="1"/>
  <c r="Z31" i="4" s="1"/>
  <c r="Q31" i="4"/>
  <c r="Q29" i="4"/>
  <c r="R29" i="4" s="1"/>
  <c r="Q28" i="4"/>
  <c r="Q26" i="4"/>
  <c r="Q25" i="4"/>
  <c r="G35" i="4"/>
  <c r="G31" i="4"/>
  <c r="G28" i="4"/>
  <c r="G25" i="4"/>
  <c r="Q4" i="4"/>
  <c r="R4" i="4" s="1"/>
  <c r="Q3" i="4"/>
  <c r="AB13" i="4"/>
  <c r="R16" i="4"/>
  <c r="R15" i="4"/>
  <c r="AB9" i="4"/>
  <c r="R11" i="4"/>
  <c r="AA9" i="4" s="1"/>
  <c r="Q10" i="4"/>
  <c r="R10" i="4" s="1"/>
  <c r="Z9" i="4" s="1"/>
  <c r="Q9" i="4"/>
  <c r="Q7" i="4"/>
  <c r="R7" i="4" s="1"/>
  <c r="Z6" i="4" s="1"/>
  <c r="Q6" i="4"/>
  <c r="AB6" i="4"/>
  <c r="G13" i="4"/>
  <c r="R14" i="4" s="1"/>
  <c r="AH40" i="4" l="1"/>
  <c r="AJ40" i="4"/>
  <c r="AK40" i="4" s="1"/>
  <c r="R26" i="4"/>
  <c r="AD26" i="4" s="1"/>
  <c r="R28" i="4"/>
  <c r="AD28" i="4" s="1"/>
  <c r="R25" i="4"/>
  <c r="R31" i="4"/>
  <c r="Z28" i="4"/>
  <c r="AD29" i="4"/>
  <c r="R35" i="4"/>
  <c r="R36" i="4"/>
  <c r="Y35" i="4" s="1"/>
  <c r="AD14" i="4"/>
  <c r="Y13" i="4"/>
  <c r="AD15" i="4"/>
  <c r="Z13" i="4"/>
  <c r="AD16" i="4"/>
  <c r="AA13" i="4"/>
  <c r="R13" i="4"/>
  <c r="AD7" i="4"/>
  <c r="Z3" i="4"/>
  <c r="AD4" i="4"/>
  <c r="Z25" i="4" l="1"/>
  <c r="AD25" i="4"/>
  <c r="X25" i="4"/>
  <c r="AC28" i="4"/>
  <c r="AC25" i="4"/>
  <c r="X28" i="4"/>
  <c r="X31" i="4"/>
  <c r="AC31" i="4"/>
  <c r="AD31" i="4"/>
  <c r="X35" i="4"/>
  <c r="AC35" i="4"/>
  <c r="AD13" i="4"/>
  <c r="X13" i="4"/>
  <c r="AC13" i="4"/>
  <c r="AF25" i="4" l="1"/>
  <c r="AF31" i="4"/>
  <c r="AF28" i="4"/>
  <c r="AF35" i="4"/>
  <c r="AF13" i="4"/>
  <c r="G9" i="4"/>
  <c r="R9" i="4" s="1"/>
  <c r="AB3" i="4"/>
  <c r="G6" i="4"/>
  <c r="R6" i="4" s="1"/>
  <c r="AC6" i="4" s="1"/>
  <c r="V13" i="1"/>
  <c r="G3" i="4"/>
  <c r="R3" i="4" s="1"/>
  <c r="AJ25" i="4" l="1"/>
  <c r="AK25" i="4" s="1"/>
  <c r="AH28" i="4"/>
  <c r="AJ28" i="4"/>
  <c r="AK28" i="4" s="1"/>
  <c r="AH31" i="4"/>
  <c r="AJ31" i="4"/>
  <c r="AK31" i="4" s="1"/>
  <c r="AH35" i="4"/>
  <c r="AJ35" i="4"/>
  <c r="AK35" i="4" s="1"/>
  <c r="AH25" i="4"/>
  <c r="AD9" i="4"/>
  <c r="AC9" i="4"/>
  <c r="X9" i="4"/>
  <c r="AD3" i="4"/>
  <c r="AC3" i="4"/>
  <c r="X3" i="4"/>
  <c r="AD6" i="4"/>
  <c r="X6" i="4"/>
  <c r="CJ27" i="1"/>
  <c r="CK27" i="1"/>
  <c r="CK30" i="1" s="1"/>
  <c r="CJ26" i="1"/>
  <c r="AY30" i="1"/>
  <c r="BA30" i="1"/>
  <c r="BC30" i="1"/>
  <c r="BE30" i="1"/>
  <c r="BK30" i="1"/>
  <c r="BS30" i="1"/>
  <c r="BW30" i="1"/>
  <c r="BY30" i="1"/>
  <c r="CA30" i="1"/>
  <c r="CC30" i="1"/>
  <c r="CI30" i="1"/>
  <c r="CK29" i="1"/>
  <c r="CK28" i="1"/>
  <c r="CK26" i="1"/>
  <c r="CJ29" i="1"/>
  <c r="CJ28" i="1"/>
  <c r="CH26" i="1"/>
  <c r="CI26" i="1" s="1"/>
  <c r="CB26" i="1"/>
  <c r="CC26" i="1" s="1"/>
  <c r="CA26" i="1"/>
  <c r="BZ26" i="1"/>
  <c r="BY26" i="1"/>
  <c r="BX26" i="1"/>
  <c r="BW26" i="1"/>
  <c r="BV26" i="1"/>
  <c r="BS26" i="1"/>
  <c r="BR26" i="1"/>
  <c r="BK26" i="1"/>
  <c r="BJ26" i="1"/>
  <c r="BE26" i="1"/>
  <c r="BD26" i="1"/>
  <c r="BC26" i="1"/>
  <c r="BB26" i="1"/>
  <c r="BA26" i="1"/>
  <c r="AZ26" i="1"/>
  <c r="AY26" i="1"/>
  <c r="AX26" i="1"/>
  <c r="AF9" i="4" l="1"/>
  <c r="AF3" i="4"/>
  <c r="AF6" i="4"/>
  <c r="CF26" i="1"/>
  <c r="CG26" i="1" s="1"/>
  <c r="CG30" i="1" s="1"/>
  <c r="AV29" i="1" l="1"/>
  <c r="AW29" i="1" s="1"/>
  <c r="AV28" i="1"/>
  <c r="AW28" i="1" s="1"/>
  <c r="AT29" i="1"/>
  <c r="AU29" i="1" s="1"/>
  <c r="AT28" i="1"/>
  <c r="AU28" i="1" s="1"/>
  <c r="V26" i="1"/>
  <c r="W26" i="1" s="1"/>
  <c r="AT26" i="1" l="1"/>
  <c r="AV26" i="1" s="1"/>
  <c r="AW26" i="1" s="1"/>
  <c r="X26" i="1"/>
  <c r="Y26" i="1" s="1"/>
  <c r="AA26" i="1" s="1"/>
  <c r="U26" i="1"/>
  <c r="AC28" i="1" l="1"/>
  <c r="AD28" i="1" s="1"/>
  <c r="AN27" i="1"/>
  <c r="AO27" i="1" s="1"/>
  <c r="AC29" i="1"/>
  <c r="AD29" i="1" s="1"/>
  <c r="AN26" i="1"/>
  <c r="AO26" i="1" s="1"/>
  <c r="AE27" i="1"/>
  <c r="AF27" i="1" s="1"/>
  <c r="AG27" i="1" s="1"/>
  <c r="AE26" i="1"/>
  <c r="AF26" i="1" s="1"/>
  <c r="AG26" i="1" s="1"/>
  <c r="BU24" i="1"/>
  <c r="CE24" i="1"/>
  <c r="AK26" i="1" l="1"/>
  <c r="AL26" i="1" s="1"/>
  <c r="AH26" i="1"/>
  <c r="AI26" i="1" s="1"/>
  <c r="AU26" i="1" s="1"/>
  <c r="AK27" i="1"/>
  <c r="AL27" i="1" s="1"/>
  <c r="AH27" i="1"/>
  <c r="AI27" i="1" s="1"/>
  <c r="AJ21" i="1"/>
  <c r="AJ18" i="1"/>
  <c r="AJ17" i="1"/>
  <c r="AJ14" i="1"/>
  <c r="AJ13" i="1"/>
  <c r="AU30" i="1" l="1"/>
  <c r="AW30" i="1"/>
  <c r="V21" i="1"/>
  <c r="W21" i="1" s="1"/>
  <c r="X21" i="1" s="1"/>
  <c r="Y21" i="1" s="1"/>
  <c r="V18" i="1"/>
  <c r="V17" i="1"/>
  <c r="W17" i="1" s="1"/>
  <c r="X17" i="1" s="1"/>
  <c r="Y17" i="1" s="1"/>
  <c r="AA17" i="1" s="1"/>
  <c r="AC18" i="1" s="1"/>
  <c r="V14" i="1"/>
  <c r="U21" i="1"/>
  <c r="AE21" i="1" s="1"/>
  <c r="U17" i="1"/>
  <c r="AE17" i="1" s="1"/>
  <c r="U13" i="1"/>
  <c r="AE13" i="1" s="1"/>
  <c r="F17" i="1"/>
  <c r="F13" i="1"/>
  <c r="CL30" i="1" l="1"/>
  <c r="CM30" i="1" s="1"/>
  <c r="AF21" i="1"/>
  <c r="AG21" i="1" s="1"/>
  <c r="AK21" i="1" s="1"/>
  <c r="AL21" i="1" s="1"/>
  <c r="CJ21" i="1"/>
  <c r="CK21" i="1" s="1"/>
  <c r="CJ17" i="1"/>
  <c r="CK17" i="1" s="1"/>
  <c r="AF17" i="1"/>
  <c r="AG17" i="1" s="1"/>
  <c r="AV21" i="1"/>
  <c r="AH21" i="1"/>
  <c r="AI21" i="1" s="1"/>
  <c r="AT21" i="1" s="1"/>
  <c r="AU21" i="1" s="1"/>
  <c r="CH17" i="1"/>
  <c r="CI17" i="1" s="1"/>
  <c r="CI19" i="1" s="1"/>
  <c r="BZ17" i="1"/>
  <c r="BV17" i="1"/>
  <c r="AN17" i="1"/>
  <c r="AO17" i="1" s="1"/>
  <c r="AA21" i="1"/>
  <c r="CJ13" i="1"/>
  <c r="CK13" i="1" s="1"/>
  <c r="AF13" i="1"/>
  <c r="AG13" i="1" s="1"/>
  <c r="W13" i="1"/>
  <c r="X13" i="1" s="1"/>
  <c r="Y13" i="1" s="1"/>
  <c r="AA13" i="1" s="1"/>
  <c r="BB21" i="1" l="1"/>
  <c r="BC21" i="1" s="1"/>
  <c r="BC24" i="1" s="1"/>
  <c r="BD21" i="1"/>
  <c r="BE21" i="1" s="1"/>
  <c r="BE24" i="1" s="1"/>
  <c r="AX21" i="1"/>
  <c r="AW21" i="1"/>
  <c r="AW24" i="1" s="1"/>
  <c r="AN21" i="1"/>
  <c r="AO21" i="1" s="1"/>
  <c r="AC23" i="1"/>
  <c r="CJ23" i="1" s="1"/>
  <c r="CK23" i="1" s="1"/>
  <c r="CH21" i="1"/>
  <c r="CI21" i="1" s="1"/>
  <c r="CI24" i="1" s="1"/>
  <c r="BZ21" i="1"/>
  <c r="BV21" i="1"/>
  <c r="AC22" i="1"/>
  <c r="CJ22" i="1" s="1"/>
  <c r="CK22" i="1" s="1"/>
  <c r="CK24" i="1" s="1"/>
  <c r="BZ13" i="1"/>
  <c r="BV13" i="1"/>
  <c r="CH13" i="1"/>
  <c r="CI13" i="1" s="1"/>
  <c r="CI15" i="1" s="1"/>
  <c r="AC14" i="1"/>
  <c r="AN13" i="1"/>
  <c r="AO13" i="1" s="1"/>
  <c r="CB17" i="1"/>
  <c r="CC17" i="1" s="1"/>
  <c r="CC19" i="1" s="1"/>
  <c r="CA17" i="1"/>
  <c r="CA19" i="1" s="1"/>
  <c r="AN22" i="1"/>
  <c r="AO22" i="1" s="1"/>
  <c r="CJ18" i="1"/>
  <c r="CK18" i="1" s="1"/>
  <c r="CK19" i="1" s="1"/>
  <c r="AD18" i="1"/>
  <c r="AE18" i="1" s="1"/>
  <c r="AF18" i="1" s="1"/>
  <c r="AG18" i="1" s="1"/>
  <c r="AN23" i="1"/>
  <c r="AO23" i="1" s="1"/>
  <c r="BR17" i="1"/>
  <c r="BS17" i="1" s="1"/>
  <c r="BS19" i="1" s="1"/>
  <c r="BJ17" i="1"/>
  <c r="BK17" i="1" s="1"/>
  <c r="BK19" i="1" s="1"/>
  <c r="BH17" i="1"/>
  <c r="BI17" i="1" s="1"/>
  <c r="BI19" i="1" s="1"/>
  <c r="BF17" i="1"/>
  <c r="BG17" i="1" s="1"/>
  <c r="BG19" i="1" s="1"/>
  <c r="AV13" i="1"/>
  <c r="AK13" i="1"/>
  <c r="AL13" i="1" s="1"/>
  <c r="AH13" i="1"/>
  <c r="AI13" i="1" s="1"/>
  <c r="AT13" i="1" s="1"/>
  <c r="AU13" i="1" s="1"/>
  <c r="BW17" i="1"/>
  <c r="BW19" i="1" s="1"/>
  <c r="BX17" i="1"/>
  <c r="BY17" i="1" s="1"/>
  <c r="BY19" i="1" s="1"/>
  <c r="AV17" i="1"/>
  <c r="AK17" i="1"/>
  <c r="AL17" i="1" s="1"/>
  <c r="AH17" i="1"/>
  <c r="AI17" i="1" s="1"/>
  <c r="AT17" i="1" s="1"/>
  <c r="AU17" i="1" s="1"/>
  <c r="AZ21" i="1" l="1"/>
  <c r="BA21" i="1" s="1"/>
  <c r="BA24" i="1" s="1"/>
  <c r="AY21" i="1"/>
  <c r="AY24" i="1" s="1"/>
  <c r="BW21" i="1"/>
  <c r="BW24" i="1" s="1"/>
  <c r="BX21" i="1"/>
  <c r="BY21" i="1" s="1"/>
  <c r="BY24" i="1" s="1"/>
  <c r="AD23" i="1"/>
  <c r="AF23" i="1" s="1"/>
  <c r="AG23" i="1" s="1"/>
  <c r="AD22" i="1"/>
  <c r="AF22" i="1" s="1"/>
  <c r="AG22" i="1" s="1"/>
  <c r="AV22" i="1" s="1"/>
  <c r="CF21" i="1" s="1"/>
  <c r="CG21" i="1" s="1"/>
  <c r="CG24" i="1" s="1"/>
  <c r="BJ21" i="1"/>
  <c r="BK21" i="1" s="1"/>
  <c r="BK24" i="1" s="1"/>
  <c r="BH21" i="1"/>
  <c r="BI21" i="1" s="1"/>
  <c r="BI24" i="1" s="1"/>
  <c r="BF21" i="1"/>
  <c r="BG21" i="1" s="1"/>
  <c r="BG24" i="1" s="1"/>
  <c r="BR21" i="1"/>
  <c r="BS21" i="1" s="1"/>
  <c r="BS24" i="1" s="1"/>
  <c r="CA21" i="1"/>
  <c r="CA24" i="1" s="1"/>
  <c r="CB21" i="1"/>
  <c r="CC21" i="1" s="1"/>
  <c r="CC24" i="1" s="1"/>
  <c r="BB13" i="1"/>
  <c r="BC13" i="1" s="1"/>
  <c r="BD13" i="1"/>
  <c r="BE13" i="1" s="1"/>
  <c r="AX13" i="1"/>
  <c r="BW13" i="1"/>
  <c r="BW15" i="1" s="1"/>
  <c r="BX13" i="1"/>
  <c r="BY13" i="1" s="1"/>
  <c r="BY15" i="1" s="1"/>
  <c r="AW17" i="1"/>
  <c r="AV18" i="1"/>
  <c r="AW18" i="1" s="1"/>
  <c r="AP18" i="1"/>
  <c r="AQ18" i="1" s="1"/>
  <c r="AR18" i="1" s="1"/>
  <c r="AH18" i="1"/>
  <c r="AI18" i="1" s="1"/>
  <c r="AT18" i="1" s="1"/>
  <c r="AU18" i="1" s="1"/>
  <c r="AU19" i="1" s="1"/>
  <c r="AK18" i="1"/>
  <c r="AL18" i="1" s="1"/>
  <c r="CJ14" i="1"/>
  <c r="CK14" i="1" s="1"/>
  <c r="CK15" i="1" s="1"/>
  <c r="AD14" i="1"/>
  <c r="AE14" i="1" s="1"/>
  <c r="AF14" i="1" s="1"/>
  <c r="AG14" i="1" s="1"/>
  <c r="AP23" i="1"/>
  <c r="AQ23" i="1" s="1"/>
  <c r="AR23" i="1" s="1"/>
  <c r="AV23" i="1"/>
  <c r="AK23" i="1"/>
  <c r="AL23" i="1" s="1"/>
  <c r="AH23" i="1"/>
  <c r="AI23" i="1" s="1"/>
  <c r="AT23" i="1" s="1"/>
  <c r="AU23" i="1" s="1"/>
  <c r="AH22" i="1"/>
  <c r="AI22" i="1" s="1"/>
  <c r="AT22" i="1" s="1"/>
  <c r="AU22" i="1" s="1"/>
  <c r="AK22" i="1"/>
  <c r="AL22" i="1" s="1"/>
  <c r="BB17" i="1"/>
  <c r="BC17" i="1" s="1"/>
  <c r="BD17" i="1"/>
  <c r="BE17" i="1" s="1"/>
  <c r="AX17" i="1"/>
  <c r="AW13" i="1"/>
  <c r="BJ13" i="1"/>
  <c r="BK13" i="1" s="1"/>
  <c r="BK15" i="1" s="1"/>
  <c r="BR13" i="1"/>
  <c r="BS13" i="1" s="1"/>
  <c r="BS15" i="1" s="1"/>
  <c r="BH13" i="1"/>
  <c r="BI13" i="1" s="1"/>
  <c r="BI15" i="1" s="1"/>
  <c r="BF13" i="1"/>
  <c r="BG13" i="1" s="1"/>
  <c r="BG15" i="1" s="1"/>
  <c r="CB13" i="1"/>
  <c r="CC13" i="1" s="1"/>
  <c r="CC15" i="1" s="1"/>
  <c r="CA13" i="1"/>
  <c r="CA15" i="1" s="1"/>
  <c r="AP22" i="1" l="1"/>
  <c r="AQ22" i="1" s="1"/>
  <c r="AR22" i="1" s="1"/>
  <c r="AU24" i="1"/>
  <c r="CL24" i="1" s="1"/>
  <c r="CM24" i="1" s="1"/>
  <c r="AY17" i="1"/>
  <c r="AZ17" i="1"/>
  <c r="BA17" i="1" s="1"/>
  <c r="BB18" i="1"/>
  <c r="BC18" i="1" s="1"/>
  <c r="BC19" i="1" s="1"/>
  <c r="BD18" i="1"/>
  <c r="BE18" i="1" s="1"/>
  <c r="BE19" i="1" s="1"/>
  <c r="AX18" i="1"/>
  <c r="AW19" i="1"/>
  <c r="AZ13" i="1"/>
  <c r="BA13" i="1" s="1"/>
  <c r="AY13" i="1"/>
  <c r="AV14" i="1"/>
  <c r="AP14" i="1"/>
  <c r="AQ14" i="1" s="1"/>
  <c r="AR14" i="1" s="1"/>
  <c r="AK14" i="1"/>
  <c r="AL14" i="1" s="1"/>
  <c r="AH14" i="1"/>
  <c r="AI14" i="1" s="1"/>
  <c r="AT14" i="1" s="1"/>
  <c r="AU14" i="1" s="1"/>
  <c r="AU15" i="1" s="1"/>
  <c r="BN18" i="1"/>
  <c r="BO18" i="1" s="1"/>
  <c r="BO19" i="1" s="1"/>
  <c r="BP18" i="1"/>
  <c r="BQ18" i="1" s="1"/>
  <c r="BQ19" i="1" s="1"/>
  <c r="BD14" i="1" l="1"/>
  <c r="BE14" i="1" s="1"/>
  <c r="BE15" i="1" s="1"/>
  <c r="BB14" i="1"/>
  <c r="BC14" i="1" s="1"/>
  <c r="BC15" i="1" s="1"/>
  <c r="AX14" i="1"/>
  <c r="BN14" i="1"/>
  <c r="BO14" i="1" s="1"/>
  <c r="BO15" i="1" s="1"/>
  <c r="BP14" i="1"/>
  <c r="BQ14" i="1" s="1"/>
  <c r="BQ15" i="1" s="1"/>
  <c r="AY18" i="1"/>
  <c r="AY19" i="1" s="1"/>
  <c r="AZ18" i="1"/>
  <c r="AW14" i="1"/>
  <c r="AW15" i="1" s="1"/>
  <c r="BA18" i="1" l="1"/>
  <c r="BA19" i="1" s="1"/>
  <c r="CF17" i="1"/>
  <c r="CG17" i="1" s="1"/>
  <c r="CG19" i="1" s="1"/>
  <c r="AY14" i="1"/>
  <c r="AY15" i="1" s="1"/>
  <c r="AZ14" i="1"/>
  <c r="CL19" i="1" l="1"/>
  <c r="CM19" i="1" s="1"/>
  <c r="BA14" i="1"/>
  <c r="BA15" i="1" s="1"/>
  <c r="CF13" i="1"/>
  <c r="CG13" i="1" s="1"/>
  <c r="CG15" i="1" s="1"/>
  <c r="CL15" i="1" l="1"/>
  <c r="CM15" i="1" s="1"/>
</calcChain>
</file>

<file path=xl/comments1.xml><?xml version="1.0" encoding="utf-8"?>
<comments xmlns="http://schemas.openxmlformats.org/spreadsheetml/2006/main">
  <authors>
    <author>agustian23</author>
  </authors>
  <commentList>
    <comment ref="H1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Data di ambil dari detail s_material (LOOKUP_CPKS_MATERIAL1)</t>
        </r>
      </text>
    </comment>
    <comment ref="P1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Data di ambil dari nilai kontrusi</t>
        </r>
      </text>
    </comment>
    <comment ref="Q1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hh. Lama cucuk total end &lt; 20.000 = 16 jam, total end &gt;20.000 = 24 jam</t>
        </r>
      </text>
    </comment>
    <comment ref="R1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Berlaku hanya untuk Lusi</t>
        </r>
      </text>
    </comment>
    <comment ref="S12" authorId="0">
      <text>
        <r>
          <rPr>
            <b/>
            <sz val="9"/>
            <color indexed="81"/>
            <rFont val="Tahoma"/>
            <family val="2"/>
          </rPr>
          <t xml:space="preserve">agustian23:
</t>
        </r>
        <r>
          <rPr>
            <sz val="9"/>
            <color indexed="81"/>
            <rFont val="Tahoma"/>
            <family val="2"/>
          </rPr>
          <t xml:space="preserve">Rpm for weaving : Untuk lusi twist rpm = 320, non twist 450 (hanya berlaku untuk lusi)
</t>
        </r>
      </text>
    </comment>
    <comment ref="T1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Isian Manual, Pembagi untuk pasang benang (hanya berlaku untuk lusi)</t>
        </r>
      </text>
    </comment>
    <comment ref="U1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a. Pasang benang/sizing tidak boleh melebihi 1250 (untuk mesin creal to beam)
b. Pasang benang/sizing tidak boleh melebihi 1000 (untuk mesin kakinoki)
</t>
        </r>
      </text>
    </comment>
    <comment ref="V1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Formula : (D x (100 +((1-(1/akarD))xTPM/100))/100
Note : Pakan Non Twist tidak perlu denier </t>
        </r>
      </text>
    </comment>
    <comment ref="W1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Panjang Total = (Berat Cones *9000) / Denier Actual</t>
        </r>
      </text>
    </comment>
    <comment ref="Y1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Panjang Beam = Panjang Total / Jumlah beam (hanya berlaku untuk lusi)</t>
        </r>
      </text>
    </comment>
    <comment ref="Z1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terisi otomatis pada saat memilih mesin
Kakinoki (100)
CTB (1000)</t>
        </r>
      </text>
    </comment>
    <comment ref="AA1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l. Panjang Kain = *kakinoki – 100, CTB – 1000
Panjang Kain = panjang beam -
kakinoki – 100, CTB – 1000
*identitas TPM terisi atau tidak (contoh data terisi = kakinoki)
Hanya Berlaku untuk lusi</t>
        </r>
      </text>
    </comment>
    <comment ref="AB1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s. Berat Cones untuk Pirn Winder (&lt; 100 D = 5000 g, &gt;100 = 3500 gr) </t>
        </r>
      </text>
    </comment>
    <comment ref="AE1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Total Pirn = Pasang Benang 
*beda perhitungan antara lusi dan pakan (ada pengaruh dari kolom total pakan) berlaku yang mempunya nilai twist</t>
        </r>
      </text>
    </comment>
    <comment ref="AF1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Jml. Doff pw = Total Pirn / 110 (fix)</t>
        </r>
      </text>
    </comment>
    <comment ref="AH1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Jml. Pasang pw = (Jml. Doff pw &lt;u&gt;* Berat Cones&lt;i&gt;) / s = (9*500)/3500</t>
        </r>
      </text>
    </comment>
    <comment ref="AJ1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Yarn Speed TFO = (14000 / TPM) * 0.9 = 25.2 m/menit</t>
        </r>
      </text>
    </comment>
    <comment ref="AM1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persyaratan di hvs
Denier Total End    Pj BM Wv
&gt;150   &lt;=10000   3000
&lt;=150 &lt;=10000   3300
&gt;150   &gt;10000     3000
&lt;=150 &gt;10000     3300
Acuan : ada range 2000 - 3500 untuk nilai pembagi dari panjang beam di bagi pembulatan</t>
        </r>
      </text>
    </comment>
    <comment ref="AS12" authorId="0">
      <text>
        <r>
          <rPr>
            <b/>
            <sz val="9"/>
            <color indexed="81"/>
            <rFont val="Tahoma"/>
            <charset val="1"/>
          </rPr>
          <t>agustian23:</t>
        </r>
        <r>
          <rPr>
            <sz val="9"/>
            <color indexed="81"/>
            <rFont val="Tahoma"/>
            <charset val="1"/>
          </rPr>
          <t xml:space="preserve">
Panjang Kain &lt;= 27000 = 1
Panjang Kain &gt;27000 &lt;= 54000 = 2
Panjang Kain  &gt;54000 = 3</t>
        </r>
      </text>
    </comment>
    <comment ref="BV1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 panjang kain / ((rpm/pick kain)*0.9*0.0254*60)</t>
        </r>
      </text>
    </comment>
    <comment ref="CD1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 panjang kain / ((rpm/pick kain)*0.9*0.0254*60)</t>
        </r>
      </text>
    </comment>
    <comment ref="CH1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=20*PICK KAIN*PANJANG KAIN/0.0254/1000000</t>
        </r>
      </text>
    </comment>
    <comment ref="CM1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=(Total*100/(%) grade A/panjang kain/((100-Susut)/100))+other cost</t>
        </r>
      </text>
    </comment>
    <comment ref="I13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Data di ambil data material Penyusun 175/144 = 175 saja yang di ambil</t>
        </r>
      </text>
    </comment>
    <comment ref="R13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Identifikasi antara CTB atau Kakinoki dari Lusi ada TPM, apabila Lusi Non TPM arahkan ke CTB </t>
        </r>
      </text>
    </comment>
    <comment ref="AM13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persyaratan di hvs
Denier Total End    Pj BM Wv
&gt;150   &lt;=10000   3000
&lt;=150 &lt;=10000   3300
&gt;150   &gt;10000     3000
&lt;=150 &gt;10000     3300</t>
        </r>
      </text>
    </comment>
    <comment ref="AT13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(1.5 * Jml. Doff pw)+(4* Jml. Pasang pw)</t>
        </r>
      </text>
    </comment>
    <comment ref="AW13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(Jml. Doff pw * 3.34 * Harga PerKwh)</t>
        </r>
      </text>
    </comment>
    <comment ref="AX13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(((berat cones / Yarn Speed TFO/60/ Denir Actual)*9000)+4)*4)</t>
        </r>
      </text>
    </comment>
    <comment ref="BB13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=((1.5+0.5)*2*Jml. Doff tfo)</t>
        </r>
      </text>
    </comment>
    <comment ref="BD13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=(1.5 * Jml. Doff tfo * 2)</t>
        </r>
      </text>
    </comment>
    <comment ref="AM14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persyaratan di hvs
Denier Total End    Pj BM Wv
&gt;150   &lt;=10000   3000
&lt;=150 &lt;=10000   3300
&gt;150   &gt;10000     3000
&lt;=150 &gt;10000     3300</t>
        </r>
      </text>
    </comment>
    <comment ref="AT14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(1.5 * Jml. Doff pw)+(4* Jml. Pasang pw)</t>
        </r>
      </text>
    </comment>
    <comment ref="AW14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(Jml. Doff pw * 3.34 * Harga PerKwh)</t>
        </r>
      </text>
    </comment>
    <comment ref="AX14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(((berat cones / Yarn Speed TFO/60/ Denir Actual)*9000)+4)*4)</t>
        </r>
      </text>
    </comment>
    <comment ref="BB14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=((1.5+0.5)*2*Jml. Doff tfo)</t>
        </r>
      </text>
    </comment>
    <comment ref="BD14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=(1.5 * Jml. Doff tfo * 2)</t>
        </r>
      </text>
    </comment>
    <comment ref="R17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Identifikasi antara CTB atau Kakinoki dari Lusi ada TPM, apabila Lusi Non TPM arahkan ke CTB </t>
        </r>
      </text>
    </comment>
    <comment ref="AM17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persyaratan di hvs
Denier Total End    Pj BM Wv
&gt;150   &lt;=10000   3000
&lt;=150 &lt;=10000   3300
&gt;150   &gt;10000     3000
&lt;=150 &gt;10000     3300</t>
        </r>
      </text>
    </comment>
    <comment ref="AT17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(1.5 * Jml. Doff pw)+(4* Jml. Pasang pw)</t>
        </r>
      </text>
    </comment>
    <comment ref="AW17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(Jml. Doff pw * 3.34 * Harga PerKwh)</t>
        </r>
      </text>
    </comment>
    <comment ref="AX17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(((berat cones / Yarn Speed TFO/60/ Denir Actual)*9000)+4)*4)</t>
        </r>
      </text>
    </comment>
    <comment ref="BB17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=((1.5+0.5)*2*Jml. Doff tfo)</t>
        </r>
      </text>
    </comment>
    <comment ref="BD17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=(1.5 * Jml. Doff tfo * 2)</t>
        </r>
      </text>
    </comment>
    <comment ref="R18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Identifikasi antara CTB atau Kakinoki dari Lusi ada TPM, apabila Lusi Non TPM arahkan ke CTB </t>
        </r>
      </text>
    </comment>
    <comment ref="AM18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persyaratan di hvs
Denier Total End    Pj BM Wv
&gt;150   &lt;=10000   3000
&lt;=150 &lt;=10000   3300
&gt;150   &gt;10000     3000
&lt;=150 &gt;10000     3300</t>
        </r>
      </text>
    </comment>
    <comment ref="AT18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(1.5 * Jml. Doff pw)+(4* Jml. Pasang pw)</t>
        </r>
      </text>
    </comment>
    <comment ref="AW18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(Jml. Doff pw * 3.34 * Harga PerKwh)</t>
        </r>
      </text>
    </comment>
    <comment ref="AX18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(((berat cones / Yarn Speed TFO/60/ Denir Actual)*9000)+4)*4)</t>
        </r>
      </text>
    </comment>
    <comment ref="BB18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=((1.5+0.5)*2*Jml. Doff tfo)</t>
        </r>
      </text>
    </comment>
    <comment ref="BD18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=(1.5 * Jml. Doff tfo * 2)</t>
        </r>
      </text>
    </comment>
    <comment ref="AM21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persyaratan di hvs
Denier Total End    Pj BM Wv
&gt;150   &lt;=10000   3000
&lt;=150 &lt;=10000   3300
&gt;150   &gt;10000     3000
&lt;=150 &gt;10000     3300</t>
        </r>
      </text>
    </comment>
    <comment ref="AT21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(1.5 * Jml. Doff pw)+(4* Jml. Pasang pw)</t>
        </r>
      </text>
    </comment>
    <comment ref="AW21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(Jml. Doff pw * 3.34 * Harga PerKwh)</t>
        </r>
      </text>
    </comment>
    <comment ref="AX21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(((berat cones / Yarn Speed TFO/60/ Denir Actual)*9000)+4)*4)</t>
        </r>
      </text>
    </comment>
    <comment ref="BB21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=((1.5+0.5)*2*Jml. Doff tfo)</t>
        </r>
      </text>
    </comment>
    <comment ref="BD21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=(1.5 * Jml. Doff tfo * 2)</t>
        </r>
      </text>
    </comment>
    <comment ref="AM2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persyaratan di hvs
Denier Total End    Pj BM Wv
&gt;150   &lt;=10000   3000
&lt;=150 &lt;=10000   3300
&gt;150   &gt;10000     3000
&lt;=150 &gt;10000     3300</t>
        </r>
      </text>
    </comment>
    <comment ref="AT2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(1.5 * Jml. Doff pw)+(4* Jml. Pasang pw)</t>
        </r>
      </text>
    </comment>
    <comment ref="AM23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persyaratan di hvs
Denier Total End    Pj BM Wv
&gt;150   &lt;=10000   3000
&lt;=150 &lt;=10000   3300
&gt;150   &gt;10000     3000
&lt;=150 &gt;10000     3300</t>
        </r>
      </text>
    </comment>
    <comment ref="AT23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(1.5 * Jml. Doff pw)+(4* Jml. Pasang pw)</t>
        </r>
      </text>
    </comment>
    <comment ref="M26" authorId="0">
      <text>
        <r>
          <rPr>
            <b/>
            <sz val="9"/>
            <color indexed="81"/>
            <rFont val="Tahoma"/>
            <charset val="1"/>
          </rPr>
          <t>agustian23:</t>
        </r>
        <r>
          <rPr>
            <sz val="9"/>
            <color indexed="81"/>
            <rFont val="Tahoma"/>
            <charset val="1"/>
          </rPr>
          <t xml:space="preserve">
Update jadi tidak</t>
        </r>
      </text>
    </comment>
    <comment ref="AT26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(1.5 * Jml. Doff pw)+(4* Jml. Pasang pw)</t>
        </r>
      </text>
    </comment>
    <comment ref="AW26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(Jml. Doff pw * 3.34 * Harga PerKwh)</t>
        </r>
      </text>
    </comment>
    <comment ref="BA26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(Jml. Doff pw * 3.34 * Harga PerKwh)</t>
        </r>
      </text>
    </comment>
    <comment ref="BE26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(Jml. Doff pw * 3.34 * Harga PerKwh)</t>
        </r>
      </text>
    </comment>
    <comment ref="AT27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(1.5 * Jml. Doff pw)+(4* Jml. Pasang pw)</t>
        </r>
      </text>
    </comment>
    <comment ref="AW27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(Jml. Doff pw * 3.34 * Harga PerKwh)</t>
        </r>
      </text>
    </comment>
    <comment ref="AT28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(1.5 * Jml. Doff pw)+(4* Jml. Pasang pw)</t>
        </r>
      </text>
    </comment>
    <comment ref="AW28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(Jml. Doff pw * 3.34 * Harga PerKwh)</t>
        </r>
      </text>
    </comment>
    <comment ref="AT29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(1.5 * Jml. Doff pw)+(4* Jml. Pasang pw)</t>
        </r>
      </text>
    </comment>
    <comment ref="AW29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(Jml. Doff pw * 3.34 * Harga PerKwh)</t>
        </r>
      </text>
    </comment>
  </commentList>
</comments>
</file>

<file path=xl/comments2.xml><?xml version="1.0" encoding="utf-8"?>
<comments xmlns="http://schemas.openxmlformats.org/spreadsheetml/2006/main">
  <authors>
    <author>agustian23</author>
  </authors>
  <commentList>
    <comment ref="L9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Roundup kontruks (64.75)</t>
        </r>
      </text>
    </comment>
    <comment ref="Q10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tidak ada TPM, denier actual = denier, atau bisa jadi denier actual isian
</t>
        </r>
      </text>
    </comment>
    <comment ref="Q11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isian manual, TPM tidak ada</t>
        </r>
      </text>
    </comment>
    <comment ref="K13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isian manual, TPM tidak ada</t>
        </r>
      </text>
    </comment>
    <comment ref="Q14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isian manual</t>
        </r>
      </text>
    </comment>
    <comment ref="Q15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isian manual</t>
        </r>
      </text>
    </comment>
    <comment ref="Q16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isian manual</t>
        </r>
      </text>
    </comment>
    <comment ref="Q24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Denier Actual TPM
=(((DENIER*TPM)/9000)+DENIER)</t>
        </r>
      </text>
    </comment>
    <comment ref="Q25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=(((DENIER*TPM)/9000)+DENIER)</t>
        </r>
      </text>
    </comment>
    <comment ref="Y25" authorId="0">
      <text>
        <r>
          <rPr>
            <b/>
            <sz val="9"/>
            <color indexed="81"/>
            <rFont val="Tahoma"/>
            <charset val="1"/>
          </rPr>
          <t>agustian23:</t>
        </r>
        <r>
          <rPr>
            <sz val="9"/>
            <color indexed="81"/>
            <rFont val="Tahoma"/>
            <charset val="1"/>
          </rPr>
          <t xml:space="preserve">
disable, penyusun lusi hanya 1</t>
        </r>
      </text>
    </comment>
    <comment ref="AA25" authorId="0">
      <text>
        <r>
          <rPr>
            <b/>
            <sz val="9"/>
            <color indexed="81"/>
            <rFont val="Tahoma"/>
            <charset val="1"/>
          </rPr>
          <t>agustian23:</t>
        </r>
        <r>
          <rPr>
            <sz val="9"/>
            <color indexed="81"/>
            <rFont val="Tahoma"/>
            <charset val="1"/>
          </rPr>
          <t xml:space="preserve">
disable, penyusun pakan hanya 1</t>
        </r>
      </text>
    </comment>
    <comment ref="AE25" authorId="0">
      <text>
        <r>
          <rPr>
            <b/>
            <sz val="9"/>
            <color indexed="81"/>
            <rFont val="Tahoma"/>
            <charset val="1"/>
          </rPr>
          <t>agustian23:</t>
        </r>
        <r>
          <rPr>
            <sz val="9"/>
            <color indexed="81"/>
            <rFont val="Tahoma"/>
            <charset val="1"/>
          </rPr>
          <t xml:space="preserve">
disable</t>
        </r>
      </text>
    </comment>
    <comment ref="Q26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=(((DENIER*TPM)/9000)+DENIER)</t>
        </r>
      </text>
    </comment>
    <comment ref="Q28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=(((DENIER*TPM)/9000)+DENIER)</t>
        </r>
      </text>
    </comment>
    <comment ref="Y28" authorId="0">
      <text>
        <r>
          <rPr>
            <b/>
            <sz val="9"/>
            <color indexed="81"/>
            <rFont val="Tahoma"/>
            <charset val="1"/>
          </rPr>
          <t>agustian23:</t>
        </r>
        <r>
          <rPr>
            <sz val="9"/>
            <color indexed="81"/>
            <rFont val="Tahoma"/>
            <charset val="1"/>
          </rPr>
          <t xml:space="preserve">
disable, penyusun lusi hanya 1</t>
        </r>
      </text>
    </comment>
    <comment ref="AA28" authorId="0">
      <text>
        <r>
          <rPr>
            <b/>
            <sz val="9"/>
            <color indexed="81"/>
            <rFont val="Tahoma"/>
            <charset val="1"/>
          </rPr>
          <t>agustian23:</t>
        </r>
        <r>
          <rPr>
            <sz val="9"/>
            <color indexed="81"/>
            <rFont val="Tahoma"/>
            <charset val="1"/>
          </rPr>
          <t xml:space="preserve">
disable, penyusun pakan hanya 1</t>
        </r>
      </text>
    </comment>
    <comment ref="Q29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=(((DENIER*TPM)/9000)+DENIER)</t>
        </r>
      </text>
    </comment>
    <comment ref="H31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Roundup kontruks (64.75)</t>
        </r>
      </text>
    </comment>
    <comment ref="Q31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=(((DENIER*TPM)/9000)+DENIER)</t>
        </r>
      </text>
    </comment>
    <comment ref="Q32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=(((DENIER*TPM)/9000)+DENIER)</t>
        </r>
      </text>
    </comment>
    <comment ref="Q33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isian manual, TPM tidak ada</t>
        </r>
      </text>
    </comment>
    <comment ref="L35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5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isian manual, TPM tidak ada</t>
        </r>
      </text>
    </comment>
    <comment ref="Q36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isian manual</t>
        </r>
      </text>
    </comment>
    <comment ref="Q37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isian manual</t>
        </r>
      </text>
    </comment>
    <comment ref="Q38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isian manual</t>
        </r>
      </text>
    </comment>
    <comment ref="Q40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=(((DENIER*TPM)/9000)+DENIER)</t>
        </r>
      </text>
    </comment>
    <comment ref="Y40" authorId="0">
      <text>
        <r>
          <rPr>
            <b/>
            <sz val="9"/>
            <color indexed="81"/>
            <rFont val="Tahoma"/>
            <charset val="1"/>
          </rPr>
          <t>agustian23:</t>
        </r>
        <r>
          <rPr>
            <sz val="9"/>
            <color indexed="81"/>
            <rFont val="Tahoma"/>
            <charset val="1"/>
          </rPr>
          <t xml:space="preserve">
disable, penyusun lusi hanya 1</t>
        </r>
      </text>
    </comment>
    <comment ref="AA40" authorId="0">
      <text>
        <r>
          <rPr>
            <b/>
            <sz val="9"/>
            <color indexed="81"/>
            <rFont val="Tahoma"/>
            <charset val="1"/>
          </rPr>
          <t>agustian23:</t>
        </r>
        <r>
          <rPr>
            <sz val="9"/>
            <color indexed="81"/>
            <rFont val="Tahoma"/>
            <charset val="1"/>
          </rPr>
          <t xml:space="preserve">
disable, penyusun pakan hanya 1</t>
        </r>
      </text>
    </comment>
    <comment ref="AC40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tidak ada harga warping, karena sizing</t>
        </r>
      </text>
    </comment>
    <comment ref="Q41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=(((DENIER*TPM)/9000)+DENIER)</t>
        </r>
      </text>
    </comment>
    <comment ref="Q43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=(((DENIER*TPM)/9000)+DENIER)</t>
        </r>
      </text>
    </comment>
    <comment ref="Y43" authorId="0">
      <text>
        <r>
          <rPr>
            <b/>
            <sz val="9"/>
            <color indexed="81"/>
            <rFont val="Tahoma"/>
            <charset val="1"/>
          </rPr>
          <t>agustian23:</t>
        </r>
        <r>
          <rPr>
            <sz val="9"/>
            <color indexed="81"/>
            <rFont val="Tahoma"/>
            <charset val="1"/>
          </rPr>
          <t xml:space="preserve">
disable, penyusun lusi hanya 1</t>
        </r>
      </text>
    </comment>
    <comment ref="AA43" authorId="0">
      <text>
        <r>
          <rPr>
            <b/>
            <sz val="9"/>
            <color indexed="81"/>
            <rFont val="Tahoma"/>
            <charset val="1"/>
          </rPr>
          <t>agustian23:</t>
        </r>
        <r>
          <rPr>
            <sz val="9"/>
            <color indexed="81"/>
            <rFont val="Tahoma"/>
            <charset val="1"/>
          </rPr>
          <t xml:space="preserve">
disable, penyusun pakan hanya 1</t>
        </r>
      </text>
    </comment>
    <comment ref="Q44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=(((DENIER*TPM)/9000)+DENIER)</t>
        </r>
      </text>
    </comment>
    <comment ref="Q46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=(((DENIER*TPM)/9000)+DENIER)</t>
        </r>
      </text>
    </comment>
    <comment ref="Y46" authorId="0">
      <text>
        <r>
          <rPr>
            <b/>
            <sz val="9"/>
            <color indexed="81"/>
            <rFont val="Tahoma"/>
            <charset val="1"/>
          </rPr>
          <t>agustian23:</t>
        </r>
        <r>
          <rPr>
            <sz val="9"/>
            <color indexed="81"/>
            <rFont val="Tahoma"/>
            <charset val="1"/>
          </rPr>
          <t xml:space="preserve">
disable, penyusun lusi hanya 1</t>
        </r>
      </text>
    </comment>
    <comment ref="AA46" authorId="0">
      <text>
        <r>
          <rPr>
            <b/>
            <sz val="9"/>
            <color indexed="81"/>
            <rFont val="Tahoma"/>
            <charset val="1"/>
          </rPr>
          <t>agustian23:</t>
        </r>
        <r>
          <rPr>
            <sz val="9"/>
            <color indexed="81"/>
            <rFont val="Tahoma"/>
            <charset val="1"/>
          </rPr>
          <t xml:space="preserve">
disable, penyusun pakan hanya 1</t>
        </r>
      </text>
    </comment>
    <comment ref="Q47" authorId="0">
      <text>
        <r>
          <rPr>
            <b/>
            <sz val="9"/>
            <color indexed="81"/>
            <rFont val="Tahoma"/>
            <family val="2"/>
          </rPr>
          <t>agustian23:</t>
        </r>
        <r>
          <rPr>
            <sz val="9"/>
            <color indexed="81"/>
            <rFont val="Tahoma"/>
            <family val="2"/>
          </rPr>
          <t xml:space="preserve">
=(((DENIER*TPM)/9000)+DENIER)</t>
        </r>
      </text>
    </comment>
  </commentList>
</comments>
</file>

<file path=xl/sharedStrings.xml><?xml version="1.0" encoding="utf-8"?>
<sst xmlns="http://schemas.openxmlformats.org/spreadsheetml/2006/main" count="50274" uniqueCount="4083">
  <si>
    <t>Bulan</t>
  </si>
  <si>
    <t>:</t>
  </si>
  <si>
    <t>Januari 2018</t>
  </si>
  <si>
    <t>Upah Karyawan</t>
  </si>
  <si>
    <t>Biaya Listrik per Kwh</t>
  </si>
  <si>
    <t>Biaya Air</t>
  </si>
  <si>
    <t>Biaya Chemical</t>
  </si>
  <si>
    <t>Other cost (per Mtr)</t>
  </si>
  <si>
    <t>(%) Susut &amp; Waste</t>
  </si>
  <si>
    <t>harga Kanji per Kg</t>
  </si>
  <si>
    <t>No</t>
  </si>
  <si>
    <t>Nama Kain</t>
  </si>
  <si>
    <t>kontruksi</t>
  </si>
  <si>
    <t>Grade</t>
  </si>
  <si>
    <t>Harga per Pick</t>
  </si>
  <si>
    <t>Kode Mat. Penyusun</t>
  </si>
  <si>
    <t>Material Penyusun</t>
  </si>
  <si>
    <t>Denier</t>
  </si>
  <si>
    <t>Gramasi</t>
  </si>
  <si>
    <t>TPM</t>
  </si>
  <si>
    <t>Harga Benang (Kg)</t>
  </si>
  <si>
    <t>Sizing</t>
  </si>
  <si>
    <t>Twisting</t>
  </si>
  <si>
    <t>Pick Kain</t>
  </si>
  <si>
    <t>Total End</t>
  </si>
  <si>
    <t>Lama Cucuk</t>
  </si>
  <si>
    <t>Mesin</t>
  </si>
  <si>
    <t>Pasang Benang</t>
  </si>
  <si>
    <t>Denier Actual</t>
  </si>
  <si>
    <t>T-244-04 (T&amp;T)</t>
  </si>
  <si>
    <r>
      <t>35/3x</t>
    </r>
    <r>
      <rPr>
        <sz val="11"/>
        <color rgb="FFFF0000"/>
        <rFont val="Calibri"/>
        <family val="2"/>
        <scheme val="minor"/>
      </rPr>
      <t>84</t>
    </r>
    <r>
      <rPr>
        <sz val="11"/>
        <color rgb="FF000000"/>
        <rFont val="Calibri"/>
        <family val="2"/>
        <scheme val="minor"/>
      </rPr>
      <t>x70":</t>
    </r>
    <r>
      <rPr>
        <sz val="11"/>
        <color rgb="FF0070C0"/>
        <rFont val="Calibri"/>
        <family val="2"/>
        <scheme val="minor"/>
      </rPr>
      <t>7380</t>
    </r>
    <r>
      <rPr>
        <sz val="11"/>
        <color rgb="FF000000"/>
        <rFont val="Calibri"/>
        <family val="2"/>
        <scheme val="minor"/>
      </rPr>
      <t xml:space="preserve"> </t>
    </r>
  </si>
  <si>
    <t>Lusi</t>
  </si>
  <si>
    <r>
      <t>175/144</t>
    </r>
    <r>
      <rPr>
        <sz val="11"/>
        <color rgb="FF000000"/>
        <rFont val="Calibri"/>
        <family val="2"/>
        <scheme val="minor"/>
      </rPr>
      <t xml:space="preserve"> </t>
    </r>
  </si>
  <si>
    <t>-</t>
  </si>
  <si>
    <t>Tidak</t>
  </si>
  <si>
    <t>Ya</t>
  </si>
  <si>
    <t>Kaki Noki</t>
  </si>
  <si>
    <t>Pakan</t>
  </si>
  <si>
    <t>150/120</t>
  </si>
  <si>
    <t>MANGO CREPE / T-026-17</t>
  </si>
  <si>
    <r>
      <t>28/3x</t>
    </r>
    <r>
      <rPr>
        <sz val="11"/>
        <color rgb="FFFF0000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>x70":</t>
    </r>
    <r>
      <rPr>
        <sz val="11"/>
        <color rgb="FF00B0F0"/>
        <rFont val="Calibri"/>
        <family val="2"/>
        <scheme val="minor"/>
      </rPr>
      <t>5910</t>
    </r>
  </si>
  <si>
    <t>T</t>
  </si>
  <si>
    <t>Y</t>
  </si>
  <si>
    <t>T-109-A-15 / IDN 0141 TC</t>
  </si>
  <si>
    <r>
      <t>56.38/1x</t>
    </r>
    <r>
      <rPr>
        <sz val="11"/>
        <color rgb="FFFF0000"/>
        <rFont val="Calibri"/>
        <family val="2"/>
        <scheme val="minor"/>
      </rPr>
      <t>78</t>
    </r>
    <r>
      <rPr>
        <sz val="11"/>
        <color theme="1"/>
        <rFont val="Calibri"/>
        <family val="2"/>
        <scheme val="minor"/>
      </rPr>
      <t>x64.74:"</t>
    </r>
    <r>
      <rPr>
        <sz val="11"/>
        <color theme="3" tint="0.39997558519241921"/>
        <rFont val="Calibri"/>
        <family val="2"/>
        <scheme val="minor"/>
      </rPr>
      <t>3680</t>
    </r>
  </si>
  <si>
    <t>150/96</t>
  </si>
  <si>
    <t>Kakinoki</t>
  </si>
  <si>
    <t>150/48</t>
  </si>
  <si>
    <t>CTB</t>
  </si>
  <si>
    <t>40s</t>
  </si>
  <si>
    <t>Panjang Tot</t>
  </si>
  <si>
    <t>pembulatan kebawah</t>
  </si>
  <si>
    <t>panjang beam</t>
  </si>
  <si>
    <t>pengurang</t>
  </si>
  <si>
    <t>Panjang Kain</t>
  </si>
  <si>
    <t>BC for PW</t>
  </si>
  <si>
    <t>Total Pirn</t>
  </si>
  <si>
    <t>Total Pakan</t>
  </si>
  <si>
    <t xml:space="preserve">Jml. Doff pw </t>
  </si>
  <si>
    <t>Pembulatan</t>
  </si>
  <si>
    <t xml:space="preserve">Jml. Pasang pw </t>
  </si>
  <si>
    <t>pembulatan</t>
  </si>
  <si>
    <t>Yarn Speed TFO (m/mnt)</t>
  </si>
  <si>
    <t>Jml. Doff TFO</t>
  </si>
  <si>
    <t>Jml Bm Wv</t>
  </si>
  <si>
    <t>Pjng Bm Wv</t>
  </si>
  <si>
    <t>Jml. Bbn jmb</t>
  </si>
  <si>
    <t>Jml. Msn jmb</t>
  </si>
  <si>
    <t xml:space="preserve"> T-035-10 </t>
  </si>
  <si>
    <t>29/4x76x70":8150</t>
  </si>
  <si>
    <t>2-1-382-3-3</t>
  </si>
  <si>
    <t>LUSI</t>
  </si>
  <si>
    <t>CDP 150/48 IMY</t>
  </si>
  <si>
    <t>YA</t>
  </si>
  <si>
    <t>NULL</t>
  </si>
  <si>
    <t>88210c03-cd35-419e-974d-61192d7c72c5</t>
  </si>
  <si>
    <t>TT DARK 170/96</t>
  </si>
  <si>
    <t>PAKAN</t>
  </si>
  <si>
    <t xml:space="preserve"> T-162-10 ( T-071-08)</t>
  </si>
  <si>
    <t>35/3x74x70":7350</t>
  </si>
  <si>
    <t>2-1-384-3-3</t>
  </si>
  <si>
    <t>TT WHITE 180/96</t>
  </si>
  <si>
    <t>180/96</t>
  </si>
  <si>
    <t>TIDAK</t>
  </si>
  <si>
    <t>169136c7-13cc-495e-bc29-2908d06007a2</t>
  </si>
  <si>
    <t># 66156</t>
  </si>
  <si>
    <t>2-1-003-1-1</t>
  </si>
  <si>
    <t>27b9c0f3-75e2-4bd6-8302-cedc2d2cfaa8</t>
  </si>
  <si>
    <t>#3 ( KOTAK KECIL ) / Z-0227</t>
  </si>
  <si>
    <t>2-6-002-1-1</t>
  </si>
  <si>
    <t>c1094726-1cf4-439b-82c0-c06702cfb48c</t>
  </si>
  <si>
    <t>( TIDAK DI PAKAI ) T-155-07 (T&amp;T)</t>
  </si>
  <si>
    <t>35/3x72x70":7306</t>
  </si>
  <si>
    <t>2-1-386-3-3</t>
  </si>
  <si>
    <t>TT WHITE 170/96</t>
  </si>
  <si>
    <t>61e068f2-01b8-488d-8459-6fd40d67e47d</t>
  </si>
  <si>
    <t>[TDK DIGUNAKAN] T-208-09</t>
  </si>
  <si>
    <t>2-1-355-3-3</t>
  </si>
  <si>
    <t>173bc902-ba9a-4b28-9078-6afd1067c520</t>
  </si>
  <si>
    <t>TT SOFT SUMO 170/96</t>
  </si>
  <si>
    <t>2-15-001-2-2</t>
  </si>
  <si>
    <t>2290fb57-4ff9-4c57-b0b7-40829c64624a</t>
  </si>
  <si>
    <t>100% POLY JERSEY 118D Ex SHAOXING EASE / SC13039 / MR.YEE</t>
  </si>
  <si>
    <t>5e17a9b4-57d2-4d41-9436-0856addca3fb</t>
  </si>
  <si>
    <t>100% POLY ROMA Ex SHAOXING EASE / SC13040 / MR.YEE</t>
  </si>
  <si>
    <t>2-6-003-1-1</t>
  </si>
  <si>
    <t>d1cadca1-b060-4ffc-9f84-ad64f4c5736e</t>
  </si>
  <si>
    <t>100% POLYESTER INTERLOCK (RFP)</t>
  </si>
  <si>
    <t>2-5-001-1-1</t>
  </si>
  <si>
    <t>e56f2cfa-7420-4a8e-9b14-3613c7883ee7</t>
  </si>
  <si>
    <t>100% POLYESTER Z FLEECE BRUSH (RFP)</t>
  </si>
  <si>
    <t>e1e3fec0-d1d3-4bca-9ca4-2efe3712c0f7</t>
  </si>
  <si>
    <t xml:space="preserve">118D.96F+30D(SPX) FDY Ex SHAOXING EASE / SC13034 / MR.YEE </t>
  </si>
  <si>
    <t>OK</t>
  </si>
  <si>
    <t>a5c2fdcb-8ea5-48cf-86d7-b741b3695a61</t>
  </si>
  <si>
    <t>118D.96F+30D(SPX) FDY Ex SHAOXING EASE / SC13035 / MR.YEE</t>
  </si>
  <si>
    <t>2-8-022-1-1</t>
  </si>
  <si>
    <t>cbe8e783-e7fe-4760-836a-c63ad8e36da8</t>
  </si>
  <si>
    <t>150D(72F)X21S (SPUN POLY) Ex SHAOXING EASE /SC13040/MR YEE</t>
  </si>
  <si>
    <t>2884a1ed-352f-4b61-98df-df3dd31b2bd7</t>
  </si>
  <si>
    <t>150D.(72F)X21S+30D(SPX)FDY Ex SHAOXING EASE/SC13034/MR YEE</t>
  </si>
  <si>
    <t>713f728f-1ecd-4ff1-b4be-dd569032ecd1</t>
  </si>
  <si>
    <t>2010 / CREPE</t>
  </si>
  <si>
    <t>2-15-001-1-2</t>
  </si>
  <si>
    <t>948f9af1-c52d-4ee9-8f12-94de236f9851</t>
  </si>
  <si>
    <t>A-002-07 / T-010-07</t>
  </si>
  <si>
    <t>32/4x58x66":8478</t>
  </si>
  <si>
    <t>2-3-052-2-2</t>
  </si>
  <si>
    <t>FINE 130/72</t>
  </si>
  <si>
    <t>df3f52dc-562a-40fe-96d0-c2313f12490f</t>
  </si>
  <si>
    <t>A-002-07 / T-010-A-07</t>
  </si>
  <si>
    <t>2-3-001-2-2</t>
  </si>
  <si>
    <t>PSY 135/84</t>
  </si>
  <si>
    <t>135/84</t>
  </si>
  <si>
    <t>b282b8a4-5e50-4b72-b108-cd72b214b8bb</t>
  </si>
  <si>
    <t>A-01-05-09 58"SZ</t>
  </si>
  <si>
    <t>29/5x70x66:"9455</t>
  </si>
  <si>
    <t>2-1-096-3-2</t>
  </si>
  <si>
    <t>29/5x70x66":9600</t>
  </si>
  <si>
    <t>2-1-091-3-2</t>
  </si>
  <si>
    <t>TIY 190/108</t>
  </si>
  <si>
    <t>190/108</t>
  </si>
  <si>
    <t>4d1294a0-30a1-4e35-b8df-a95dca1abea9</t>
  </si>
  <si>
    <t>A-01-05-09"S"</t>
  </si>
  <si>
    <t>DTY 150/48</t>
  </si>
  <si>
    <t>A-01-05-09-SI ( L )</t>
  </si>
  <si>
    <t>07c2100a-03ba-4493-8eca-28cb509a0200</t>
  </si>
  <si>
    <t>A-01-05-09-SZ ( L )</t>
  </si>
  <si>
    <t>2-1-004-1-1</t>
  </si>
  <si>
    <t>8fd2c70d-6680-4913-88f3-bca6030beef0</t>
  </si>
  <si>
    <t>A-01-09-08</t>
  </si>
  <si>
    <t>85b9c8cc-3dc8-4a39-8457-0a7756dfe036</t>
  </si>
  <si>
    <t>A-01-S/Z-05-09 ( L )</t>
  </si>
  <si>
    <t>2-1-004-2-1</t>
  </si>
  <si>
    <t>75b7df68-0c5c-402c-9678-8871ca28092d</t>
  </si>
  <si>
    <t>A-03-05-09</t>
  </si>
  <si>
    <t>35/4x45x63":8820</t>
  </si>
  <si>
    <t>2-5-001-2-5</t>
  </si>
  <si>
    <t>PSY 135/108</t>
  </si>
  <si>
    <t>3a4bc763-caa7-4c5e-bbb9-e0beb332f392</t>
  </si>
  <si>
    <t>PE 10S</t>
  </si>
  <si>
    <t>A-09-02-09</t>
  </si>
  <si>
    <t>32/2x63x66":4224</t>
  </si>
  <si>
    <t>2-6-023-5-5</t>
  </si>
  <si>
    <t>DTY 600/144 HARD ROTO</t>
  </si>
  <si>
    <t>fef00ce7-d0f4-4747-abff-c45aff2879da</t>
  </si>
  <si>
    <t>A-109-07 / T-103-07</t>
  </si>
  <si>
    <t>32/4x52x70":8990</t>
  </si>
  <si>
    <t>2-8-032-2-4</t>
  </si>
  <si>
    <t>87997584-0447-451c-9bb1-89dccb23710d</t>
  </si>
  <si>
    <t>SDY 300/144 SDC</t>
  </si>
  <si>
    <t>300/144</t>
  </si>
  <si>
    <t>A-11-08-09</t>
  </si>
  <si>
    <t>39/2x54x70":5490</t>
  </si>
  <si>
    <t>2-6-012-2-2</t>
  </si>
  <si>
    <t>H.IMY 150/48</t>
  </si>
  <si>
    <t>8e735dd7-2484-4847-85cd-7161aac2fa62</t>
  </si>
  <si>
    <t>A-11-08-09 PICK 54</t>
  </si>
  <si>
    <t>2-6-013-2-2</t>
  </si>
  <si>
    <t>a607226c-a0d7-4d75-b67b-cd711e9b04f6</t>
  </si>
  <si>
    <t>A-11-08-09 PICK 60</t>
  </si>
  <si>
    <t>2-6-014-2-2</t>
  </si>
  <si>
    <t>c094d651-fcd9-4fb8-af22-1f7ed48467c2</t>
  </si>
  <si>
    <t>A-150-06</t>
  </si>
  <si>
    <t>30/x70x66":7920</t>
  </si>
  <si>
    <t>2-8-099-1-2</t>
  </si>
  <si>
    <t>SDY 75/36 SDC</t>
  </si>
  <si>
    <t>75/36</t>
  </si>
  <si>
    <t>92bf82a8-ccb6-4af4-b184-2fa705fd1f8d</t>
  </si>
  <si>
    <t>SIM 150/144</t>
  </si>
  <si>
    <t>A-18AN-06 / T-102-06</t>
  </si>
  <si>
    <t>42/3x64x65.6":8307</t>
  </si>
  <si>
    <t>2-1-001-2-4</t>
  </si>
  <si>
    <t>NS IMY 150/96</t>
  </si>
  <si>
    <t>f4c01fb5-f10a-4014-9a5a-448d663f7309</t>
  </si>
  <si>
    <t>NZ IMY 300/96</t>
  </si>
  <si>
    <t>A-200-08-07 / T-180-07</t>
  </si>
  <si>
    <t>44/4x74x65.6":11558</t>
  </si>
  <si>
    <t>2-8-112-1-2</t>
  </si>
  <si>
    <t>H.IMY 75/72</t>
  </si>
  <si>
    <t>eac12d47-05f6-4aa1-9699-3055e1e56bd0</t>
  </si>
  <si>
    <t>SDY 150/96</t>
  </si>
  <si>
    <t>A-229-09-08</t>
  </si>
  <si>
    <t>31/4x47x63":7830</t>
  </si>
  <si>
    <t>2-8-001-2-5</t>
  </si>
  <si>
    <t>82184225-ff4b-4e36-8c90-cd5f325448a0</t>
  </si>
  <si>
    <t>A-236-09-08</t>
  </si>
  <si>
    <t>35/3x80x70":7380</t>
  </si>
  <si>
    <t>2-1-217-2-2</t>
  </si>
  <si>
    <t>NZ IMY 150/48</t>
  </si>
  <si>
    <t>6b608cea-567b-447a-8da2-00d28c0dafd6</t>
  </si>
  <si>
    <t>DTY 150/96</t>
  </si>
  <si>
    <t>A-294-12-07</t>
  </si>
  <si>
    <t>36/5x75x50":9030</t>
  </si>
  <si>
    <t>1-8-018-1-2</t>
  </si>
  <si>
    <t>6b94ea9f-1b69-4c6d-a388-5d5030a2c336</t>
  </si>
  <si>
    <t>A-30-10-09 / T-184-09</t>
  </si>
  <si>
    <t>35/4x55x63":8850</t>
  </si>
  <si>
    <t>2-8-001-1-5</t>
  </si>
  <si>
    <t>bbf8b74c-bbad-4743-baa5-ea77cd3076b1</t>
  </si>
  <si>
    <t>DADAJI 2/26</t>
  </si>
  <si>
    <t>RAYON 30/S</t>
  </si>
  <si>
    <t>A-38-05</t>
  </si>
  <si>
    <t>42/3x55x48":6048</t>
  </si>
  <si>
    <t>1-8-021-1-2</t>
  </si>
  <si>
    <t>DTY 75/72</t>
  </si>
  <si>
    <t>4b059509-7f4b-41c4-a216-f25e8bf4a5e6</t>
  </si>
  <si>
    <t>A-40-10-09 / T-192-09 - CORAK I</t>
  </si>
  <si>
    <t>38/5x80x66":12570</t>
  </si>
  <si>
    <t>2-1-057-1-2</t>
  </si>
  <si>
    <t>c0866d8b-0544-4def-989e-f8e7f433f8f7</t>
  </si>
  <si>
    <t>A-40-10-09 / T-197-09 - CORAK II</t>
  </si>
  <si>
    <t>2-1-058-1-2</t>
  </si>
  <si>
    <t>DTY 75/36</t>
  </si>
  <si>
    <t>d0437270-f1ab-4c4d-9db1-77df3c4a5e4f</t>
  </si>
  <si>
    <t>AMELIA / T-057-17</t>
  </si>
  <si>
    <t>28/3x60x70":5910</t>
  </si>
  <si>
    <t>2-01-371-2-2</t>
  </si>
  <si>
    <t>H MAXFILL 150/120</t>
  </si>
  <si>
    <t>TWISTING</t>
  </si>
  <si>
    <t>8c69a5b3-d8ce-4cbc-aac4-7a70d4d00b4f</t>
  </si>
  <si>
    <t>AMUNZEN  DTY</t>
  </si>
  <si>
    <t>39/4x66x50":7800</t>
  </si>
  <si>
    <t>1-8-065-2-2</t>
  </si>
  <si>
    <t>8fca0cdc-5980-44a5-a2f1-ff4eec811cd6</t>
  </si>
  <si>
    <t>AMUNZEN BSY</t>
  </si>
  <si>
    <t>32/4x66x66":8478</t>
  </si>
  <si>
    <t>2-7-001-2-2</t>
  </si>
  <si>
    <t>e8156e70-7867-4f29-8b9e-2b6ab0018cea</t>
  </si>
  <si>
    <t>AMUNZEN BSY / T-128-10</t>
  </si>
  <si>
    <t>38/4x70x65":8350</t>
  </si>
  <si>
    <t>2-8-056-2-2</t>
  </si>
  <si>
    <t>20db8e8d-4c8c-43dd-b131-f0ea9fbd0419</t>
  </si>
  <si>
    <t>AMUNZEN DTY</t>
  </si>
  <si>
    <t>35/4x64x66":9270</t>
  </si>
  <si>
    <t>2-8-057-2-2</t>
  </si>
  <si>
    <t>NZ IMY 150/96</t>
  </si>
  <si>
    <t>bba97564-6164-4fe9-bc41-b2abdf5ea56a</t>
  </si>
  <si>
    <t>AVANZA</t>
  </si>
  <si>
    <t>38/5x80x66":12430</t>
  </si>
  <si>
    <t>2-1-352-2-2</t>
  </si>
  <si>
    <t>f731253b-3b46-4ed2-916c-80db205536e0</t>
  </si>
  <si>
    <t>AVANZA ( L )</t>
  </si>
  <si>
    <t>ddae4cb8-995a-4fee-a196-d1d60990bc1e</t>
  </si>
  <si>
    <t>AVANZA / T-326-05</t>
  </si>
  <si>
    <t>2-1-247-2-2</t>
  </si>
  <si>
    <t>7e31fe7b-6a11-4cde-bbdc-026c9acdb278</t>
  </si>
  <si>
    <t>BALLON 75-72-22 SPANDEX UOLLY EX MARSHEN</t>
  </si>
  <si>
    <t>P</t>
  </si>
  <si>
    <t>2-6-008-1-1</t>
  </si>
  <si>
    <t>(MAS)MH 150+M1012 1/85 12 MICRON</t>
  </si>
  <si>
    <t>SIZING</t>
  </si>
  <si>
    <t>f7a2949e-b426-4cf0-b317-2d5551159ec3</t>
  </si>
  <si>
    <t>BALOTELY / T-096-17 / Dobby</t>
  </si>
  <si>
    <t>35/4x72x66":9270</t>
  </si>
  <si>
    <t>2-08-124-1-2</t>
  </si>
  <si>
    <t>81d4c654-ea0b-4a56-96a4-dc46151e0fe5</t>
  </si>
  <si>
    <t>BATA MIRING</t>
  </si>
  <si>
    <t>2-06-002-1-1</t>
  </si>
  <si>
    <t>7a08ff63-d6f3-431a-b25d-9ff335579134</t>
  </si>
  <si>
    <t>BATA MIRING "PRINT"</t>
  </si>
  <si>
    <t>2-06-018-2-2</t>
  </si>
  <si>
    <t>0396abdf-7bc0-4f8f-a73b-a91d0b6a4080</t>
  </si>
  <si>
    <t>BATA MIRING 100/75</t>
  </si>
  <si>
    <t>1fdf52ae-2eba-4f53-8b8b-69e593e5450e</t>
  </si>
  <si>
    <t>BATA MIRING 100/75 "FD PRINT"</t>
  </si>
  <si>
    <t>08d88d6f-cf54-4273-86b3-82d5cb7ad472</t>
  </si>
  <si>
    <t>BATA MIRING 100/75 "FD"</t>
  </si>
  <si>
    <t>97b4f627-3049-48ba-8cfd-baf656541ca8</t>
  </si>
  <si>
    <t>BATA MIRING 100/75 "PRINT"</t>
  </si>
  <si>
    <t>cea39018-7a79-4a10-b153-09a793722069</t>
  </si>
  <si>
    <t>BATA MIRING DTY 100/75 "PRINT"</t>
  </si>
  <si>
    <t>2-15-001-1-1</t>
  </si>
  <si>
    <t>caac219a-80e8-45ee-85eb-b3a44efc9622</t>
  </si>
  <si>
    <t>BATA MIRING SDY 100/75</t>
  </si>
  <si>
    <t>031ba3dd-ed83-4b90-bd94-efd60c593c74</t>
  </si>
  <si>
    <t>BELADONA / T-179-16 / Dobby</t>
  </si>
  <si>
    <t>42.75/2x48x67:"5758</t>
  </si>
  <si>
    <t>2-08-071-2-2</t>
  </si>
  <si>
    <t>2-08-005-4-4</t>
  </si>
  <si>
    <t>DD V.INT 300/96</t>
  </si>
  <si>
    <t>a9ccee23-e344-4a9b-8f98-99f5214f993a</t>
  </si>
  <si>
    <t>BELLAGIO / T-081-B-17</t>
  </si>
  <si>
    <t>42/1x52x70":2970</t>
  </si>
  <si>
    <t>BLACK OUT # 150 Ex VILLETTE / EX201311LJ00005-2</t>
  </si>
  <si>
    <t>2575877c-32f8-4099-be91-ec8ef829fb6c</t>
  </si>
  <si>
    <t>BLACK OUT 0303-1033-150 TEBAL Ex VILLETE / EX201311LJ00006</t>
  </si>
  <si>
    <t>2-5-002-1-1</t>
  </si>
  <si>
    <t>ae5b8da1-577d-41a8-8770-0ff777f88d18</t>
  </si>
  <si>
    <t>BLACK OUT 0303-1033-150 TEBAL Ex VILLETTE / EO201403LJ00002-2</t>
  </si>
  <si>
    <t>69d9a99d-45e8-43b4-b836-af61ae470be0</t>
  </si>
  <si>
    <t>BLACK OUT 1033#-1 TIPIS Ex VILLETTE / EX201311LJ00006</t>
  </si>
  <si>
    <t>5ac048ac-2746-4600-83d3-e61c347fdce1</t>
  </si>
  <si>
    <t>BLACK OUT CATIONIC T-260-A-09 ( CDP )</t>
  </si>
  <si>
    <t>46/7x82x66":21180</t>
  </si>
  <si>
    <t>2-5-132-1-4</t>
  </si>
  <si>
    <t>H IMY FULL DUL 75/72</t>
  </si>
  <si>
    <t>4527db66-154d-4d69-b22a-fe386cb77701</t>
  </si>
  <si>
    <t>DD 300/96</t>
  </si>
  <si>
    <t>V.INT CDP FD 300/192</t>
  </si>
  <si>
    <t>BLACK OUT CATIONIC T-260-C-09 ( CDP )</t>
  </si>
  <si>
    <t>00300051-8d5e-4125-b4fc-8f6f53e1a40c</t>
  </si>
  <si>
    <t>V.INT DTY-CD 300/144</t>
  </si>
  <si>
    <t>CD 300/144</t>
  </si>
  <si>
    <t>BLACK OUT CATIONIC T-260-D-09 ( CDP )</t>
  </si>
  <si>
    <t>2-5-139-1-4</t>
  </si>
  <si>
    <t>e26d2ea4-7f77-4463-95d6-6dca55b82f07</t>
  </si>
  <si>
    <t>V.INT CDP 300/168</t>
  </si>
  <si>
    <t>BLACK OUT Ex VILLETTE / EX201312LJ00002-I</t>
  </si>
  <si>
    <t>43403244-5174-4a83-9a23-034956cd9ab0</t>
  </si>
  <si>
    <t>BLACK OUT IDN 0015</t>
  </si>
  <si>
    <t>45.4/7x66x70":22272</t>
  </si>
  <si>
    <t>2-5-129-1-4</t>
  </si>
  <si>
    <t>6e8114b8-62e6-4644-9546-b89cd0c7b46b</t>
  </si>
  <si>
    <t>BLACK OUT IDN 0021 RM-07</t>
  </si>
  <si>
    <t>42.75x7x109x66.83":20000</t>
  </si>
  <si>
    <t>2-5-143-1-4</t>
  </si>
  <si>
    <t>ddd712da-c5a5-41b2-b99c-c42d43407ac4</t>
  </si>
  <si>
    <t>DD.S.IMY 300/96</t>
  </si>
  <si>
    <t>BLACK OUT IDN-0021 NEW ( CDP )</t>
  </si>
  <si>
    <t>29.5/10x102x67.82":20000</t>
  </si>
  <si>
    <t>2-5-153-1-4</t>
  </si>
  <si>
    <t>3b813e1b-cae2-40ee-8a3a-3139a9f0a692</t>
  </si>
  <si>
    <t>BLACK OUT IDN-0021 RM-3 ( CDP )</t>
  </si>
  <si>
    <t>2-5-154-1-4</t>
  </si>
  <si>
    <t>6b7f7c56-853c-48ff-a969-a972c82d7eba</t>
  </si>
  <si>
    <t>BLACK OUT IDN-0021 TEST</t>
  </si>
  <si>
    <t>32/8x80x70":17920</t>
  </si>
  <si>
    <t>2-5-147-1-4</t>
  </si>
  <si>
    <t>e000caf5-1ef6-4157-a711-a40b04c56983</t>
  </si>
  <si>
    <t>BLACK OUT IDN-003 (108P)</t>
  </si>
  <si>
    <t>32/8x108x70":17920</t>
  </si>
  <si>
    <t>2-5-144-1-4</t>
  </si>
  <si>
    <t>afa77e29-e16f-4883-87d2-7645c0cd3cad</t>
  </si>
  <si>
    <t>DBL FD 300/288</t>
  </si>
  <si>
    <t>300/288</t>
  </si>
  <si>
    <t>DD 150/48</t>
  </si>
  <si>
    <t xml:space="preserve">BLACK OUT IDN-003 (112P) </t>
  </si>
  <si>
    <t>32/8x112x70":17920</t>
  </si>
  <si>
    <t>2-5-169-1-4</t>
  </si>
  <si>
    <t>6f6997ee-1077-45c9-a8d0-410cfe5cd153</t>
  </si>
  <si>
    <t>BLACK OUT IDN-0037-D</t>
  </si>
  <si>
    <t>32/8x88x70":17920</t>
  </si>
  <si>
    <t>2-5-151-1-4</t>
  </si>
  <si>
    <t>c7b9c0fb-92da-435e-b456-5e4de1ff0989</t>
  </si>
  <si>
    <t>SDY 75/36 SBT</t>
  </si>
  <si>
    <t>S.IMY 300/96</t>
  </si>
  <si>
    <t>BLACK OUT IDN-0037-PD</t>
  </si>
  <si>
    <t>2-5-150-1-4</t>
  </si>
  <si>
    <t>5df2386e-f7bf-4ad5-bbd1-3bb2f7082afb</t>
  </si>
  <si>
    <t>BLACK OUT IDN-0041</t>
  </si>
  <si>
    <t>38/7x92x70":17920</t>
  </si>
  <si>
    <t>2-5-158-1-4</t>
  </si>
  <si>
    <t>30ed0c5e-f948-4354-ad1e-2bc5bd8b9b7d</t>
  </si>
  <si>
    <t>V.INT CD LM  BRT 450/240</t>
  </si>
  <si>
    <t>BLACK OUT IDN-021 RM-03</t>
  </si>
  <si>
    <t>37/8x102x68":20128</t>
  </si>
  <si>
    <t>2-5-130-1-4</t>
  </si>
  <si>
    <t>7c75944b-2927-42b1-bfd9-40521f56f81d</t>
  </si>
  <si>
    <t>BLACK OUT IDN-021 RM-05</t>
  </si>
  <si>
    <t>299.29x102.00x66.83":20000</t>
  </si>
  <si>
    <t>2-5-141-1-4</t>
  </si>
  <si>
    <t>c6f57c07-fa22-4acf-a0be-ca6ae18b4ea6</t>
  </si>
  <si>
    <t>BLACK OUT IDN-037</t>
  </si>
  <si>
    <t>38/7x88x70":17920</t>
  </si>
  <si>
    <t>2-5-149-1-4</t>
  </si>
  <si>
    <t>eb470063-16e7-4fc3-bc3f-d76d7da2376a</t>
  </si>
  <si>
    <t>BLACK OUT IDN-048</t>
  </si>
  <si>
    <t>59/6x88x66":13340</t>
  </si>
  <si>
    <t>2-5-008-2-4</t>
  </si>
  <si>
    <t>CENILE 1800</t>
  </si>
  <si>
    <t>b30d4847-6856-4029-b69f-a7221de6e6e3</t>
  </si>
  <si>
    <t>H.IMY 300/96 BRIGHT</t>
  </si>
  <si>
    <t>BLACK OUT TEBAL / INV.EO201405LJ00001</t>
  </si>
  <si>
    <t>d2aeb4b9-e949-42dc-b4f4-21c242d28557</t>
  </si>
  <si>
    <t>BLACK OUT TEBAL 58" / INV.EO201403LJ00002-3</t>
  </si>
  <si>
    <t>9166e061-a6c6-4b78-88ed-9bf8f4cdebe8</t>
  </si>
  <si>
    <t>BSY 100 58''</t>
  </si>
  <si>
    <t>12/111</t>
  </si>
  <si>
    <t>2-6-015-2-2</t>
  </si>
  <si>
    <t>40 TPM VISCOSE 200/102</t>
  </si>
  <si>
    <t>3e80c16d-b7e8-4a92-b7d5-10e201faa02c</t>
  </si>
  <si>
    <t>BSY AGHI 108F</t>
  </si>
  <si>
    <t>40/3x64x50":6040</t>
  </si>
  <si>
    <t>1-8-196-2-2</t>
  </si>
  <si>
    <t>a02010f2-9fc9-4ea4-bb9d-453830eb5a5e</t>
  </si>
  <si>
    <t>BSY AGHI 84F</t>
  </si>
  <si>
    <t>40/3x66x50":6040</t>
  </si>
  <si>
    <t>1-8-070-2-2</t>
  </si>
  <si>
    <t>6e980076-6f42-4ba1-bba6-a15c42bc2a9e</t>
  </si>
  <si>
    <t>BSY KOSHIBO / HLSX 1409032</t>
  </si>
  <si>
    <t>13de1048-81d7-456f-9a48-e6324c98aa2e</t>
  </si>
  <si>
    <t>BUFFALLO 140D</t>
  </si>
  <si>
    <t>35/5x74x70":12280</t>
  </si>
  <si>
    <t>2-1-357-2-2</t>
  </si>
  <si>
    <t>JUNE 140/60</t>
  </si>
  <si>
    <t>7bc6dc35-d684-41eb-93c5-dc1fdd94add6</t>
  </si>
  <si>
    <t>BUFFALLO 145D</t>
  </si>
  <si>
    <t>2-1-359-2-2</t>
  </si>
  <si>
    <t>JUNE I 145/72</t>
  </si>
  <si>
    <t>26bbc1d1-899b-4bdb-9532-c71d6cd49c75</t>
  </si>
  <si>
    <t>Buffallo Salur</t>
  </si>
  <si>
    <t>35/5x74x70:"12280</t>
  </si>
  <si>
    <t>2-1-379-3-3</t>
  </si>
  <si>
    <t>2-1-361-2-2</t>
  </si>
  <si>
    <t>JUNE 135/72</t>
  </si>
  <si>
    <t>438e93cc-57f3-4103-a670-fd6a756f52bb</t>
  </si>
  <si>
    <t>BUFFALLO SALUR 135D</t>
  </si>
  <si>
    <t xml:space="preserve">BUFFALO </t>
  </si>
  <si>
    <t>35/5x74x70":12150</t>
  </si>
  <si>
    <t>2-1-353-2-2</t>
  </si>
  <si>
    <t>6a015d9a-0d4c-4263-9df7-c9153fe06ca0</t>
  </si>
  <si>
    <t>BUFFALO "LAMBORGHIN SUPER Jet Black"</t>
  </si>
  <si>
    <t>2-01-370-2-2</t>
  </si>
  <si>
    <t>2626c334-5a60-4404-a3ec-5e247ac21b7b</t>
  </si>
  <si>
    <t xml:space="preserve">BUFFALO / BUFFALLO 135D </t>
  </si>
  <si>
    <t>2-1-367-2-2</t>
  </si>
  <si>
    <t>JUNE II 135/72</t>
  </si>
  <si>
    <t>f26f93a4-4a22-4bf3-bd6f-edf957d56fb3</t>
  </si>
  <si>
    <t>BUFFALO"LIBERA" Super Jet Black</t>
  </si>
  <si>
    <t>35/5x72x70":12150</t>
  </si>
  <si>
    <t>2-01-071-1-2</t>
  </si>
  <si>
    <t>6f816bcb-c20c-48f3-908e-1424c0ac3a00</t>
  </si>
  <si>
    <t>CAMILA / T-071-17 / DOBBY TRICOT</t>
  </si>
  <si>
    <t>76101d7f-9ba3-4ea9-91a1-422539b3d013</t>
  </si>
  <si>
    <t>CHANNEL / T-190-16 / DOBBY 244-04</t>
  </si>
  <si>
    <t>28/3x65x70":5910</t>
  </si>
  <si>
    <t>2-19-001-3-3</t>
  </si>
  <si>
    <t>7151aa23-14a8-45e5-951e-eeea5e43f29f</t>
  </si>
  <si>
    <t>CHANNEL PREMIUM / T-040-17</t>
  </si>
  <si>
    <t>e3d0f187-64b4-4359-a90e-e38b3ddde0cb</t>
  </si>
  <si>
    <t>MAXFILL H.IMY 300/240</t>
  </si>
  <si>
    <t>CHARLOTTE / T-081-A-17</t>
  </si>
  <si>
    <t>42/1x46x70:"2970</t>
  </si>
  <si>
    <t>1-08-001-4-4</t>
  </si>
  <si>
    <t>edd3604d-2146-4968-8cd2-746c0edc5dfa</t>
  </si>
  <si>
    <t>CHIFFON 2800T / ES201407LJ00001</t>
  </si>
  <si>
    <t>4ad70635-38b3-4627-be8c-d609d63dfef9</t>
  </si>
  <si>
    <t>CHIFFON 58" TPM 2900 Ex VILLETTE / EX201311LJ00005-2</t>
  </si>
  <si>
    <t>9531f36e-cd9f-4b60-ab6b-5851de4b67f5</t>
  </si>
  <si>
    <t>CHIFFON 58" TPM 2900 Ex VILLETTE / EX201311LJ00007-1</t>
  </si>
  <si>
    <t>2-8-023-1-1</t>
  </si>
  <si>
    <t>77b3ed2f-fdbb-4649-96aa-0086b10620c1</t>
  </si>
  <si>
    <t>CHIFFON 58" TPM 2900 Ex VILLETTE / EX201311LJ00007-2</t>
  </si>
  <si>
    <t>a39f9a34-79c1-449a-a970-de478047c9ac</t>
  </si>
  <si>
    <t>CHIFFON EX VILLETTE / EX201309LJ0003-1</t>
  </si>
  <si>
    <t>TES</t>
  </si>
  <si>
    <t>2-8-001-6-4</t>
  </si>
  <si>
    <t>d5f039b0-25e4-4a92-87f8-8079f283ee48</t>
  </si>
  <si>
    <t>CHIFFON Ex ZHOUZHAN Z-0078 HANGLEE HK</t>
  </si>
  <si>
    <t>7954e0be-2ba2-4876-80be-b5a50fbe9ad9</t>
  </si>
  <si>
    <t>CHIFFON HICON 58" T/M 2900 Ex VILLETTE EX20130LJ00009-1</t>
  </si>
  <si>
    <t>f7036480-276f-4d66-96fa-e027f3eeebd4</t>
  </si>
  <si>
    <t>CHIFFON ITY 15/15</t>
  </si>
  <si>
    <t>22ee3243-cc08-4cb7-aff0-3351750d04d1</t>
  </si>
  <si>
    <t>CHIFFON ITY 15/15 / ES201409LJ00002</t>
  </si>
  <si>
    <t>a167dc78-61a8-4d9c-9e5e-d7a0544a590c</t>
  </si>
  <si>
    <t>CHIFFON ITY 30D Ex VILLETTE / EX201312LJ00002-I</t>
  </si>
  <si>
    <t>b6eab3e3-30db-4382-8e87-b9382e3979f9</t>
  </si>
  <si>
    <t>CHIFFON SATYN / ES201407LJ00002</t>
  </si>
  <si>
    <t>2b9f94a6-ff46-42f4-9e52-c9f95c3fc0fd</t>
  </si>
  <si>
    <t>CHIFFON SATYN 58" / INV.EO201403LJ00002-3</t>
  </si>
  <si>
    <t>ce63d723-01b8-4905-9e09-68301c5eee3a</t>
  </si>
  <si>
    <t>CHIFFON TPM 2800 Ex SUZHOU HENRY/GS13-058/DPM</t>
  </si>
  <si>
    <t>f675ced6-a3a3-4763-b343-ea6b63244d55</t>
  </si>
  <si>
    <t>CHIFFON TPM 2900 U/ DYEING Ex SUZHOU HENRY/GS13-059/DPM</t>
  </si>
  <si>
    <t>49999593-43e8-488f-a481-1e687f3da1ab</t>
  </si>
  <si>
    <t>CHIFFONE TPM 2900 U/DYED Ex VILLETTE EX201309LJ00003-2</t>
  </si>
  <si>
    <t>c14d2f18-0d04-4444-ae1e-84e66f001d0b</t>
  </si>
  <si>
    <t>CHIFONE HI-CON</t>
  </si>
  <si>
    <t>32/2x76x70":6780</t>
  </si>
  <si>
    <t>2-3-053-2-4</t>
  </si>
  <si>
    <t>SDY 75/72 SDC</t>
  </si>
  <si>
    <t>6fe7b86c-b19a-44b2-ab4d-b19d97869489</t>
  </si>
  <si>
    <t>CONCERTO / T-163-17 / H.Bone</t>
  </si>
  <si>
    <t>42/1x52x70:"2970</t>
  </si>
  <si>
    <t>2-01-085-4-4</t>
  </si>
  <si>
    <t>2-08-369-2-2</t>
  </si>
  <si>
    <t>3983efe9-7815-4d94-8742-40624ce2861a</t>
  </si>
  <si>
    <t>COSMO / T-239-17</t>
  </si>
  <si>
    <t>25/4x70x70":7030</t>
  </si>
  <si>
    <t>DD.S.IMY-150/48</t>
  </si>
  <si>
    <t>CREPE  100/75</t>
  </si>
  <si>
    <t>LIM DTY 100/96</t>
  </si>
  <si>
    <t>9c751156-6ca8-4049-ae6b-ea8fe4918ef8</t>
  </si>
  <si>
    <t>SIM 75/72</t>
  </si>
  <si>
    <t>CREPE 58"</t>
  </si>
  <si>
    <t>44/2x75x80":7070</t>
  </si>
  <si>
    <t>2-01-003-1-1</t>
  </si>
  <si>
    <t>IMY 75/72</t>
  </si>
  <si>
    <t>3c9a2248-2820-4725-b3d8-35b628286672</t>
  </si>
  <si>
    <t>CUBA</t>
  </si>
  <si>
    <t>e396d7d4-4c68-4adf-a38c-11950e7699b1</t>
  </si>
  <si>
    <t>CUBA / 100% POLY CUBA EX SHAOXING EASE / SC13038 / MR.YEE</t>
  </si>
  <si>
    <t>fa88c0f9-3b2f-4b7e-ab91-cd314adb8ce4</t>
  </si>
  <si>
    <t>CUBA / GREY CUBA EX ZHUOZHAN / Z-0121 / HANGLEE HK</t>
  </si>
  <si>
    <t>775de748-73bd-47e8-b529-214c310ef48b</t>
  </si>
  <si>
    <t>CUBA / GREY CUBA EX ZHUOZHAN / Z-0129 / HANGLEE HK</t>
  </si>
  <si>
    <t>2-6-001-2-1</t>
  </si>
  <si>
    <t>a0b1e829-5caa-4631-9d9a-7e98f7f6c271</t>
  </si>
  <si>
    <t>CUBA / KNITTING #2003 / Z-0223</t>
  </si>
  <si>
    <t>8448be58-2ca2-4b86-87b0-0cf26e4de0a6</t>
  </si>
  <si>
    <t>CUBA / KNITTING #2003 / Z-0238</t>
  </si>
  <si>
    <t>c419b994-1004-4d83-95d8-96337179c892</t>
  </si>
  <si>
    <t>CUBA / KNITTING #2003 / Z-0239</t>
  </si>
  <si>
    <t>6d87d0f5-66ac-49d7-9442-500c57bdd443</t>
  </si>
  <si>
    <t>CUBA / KNITTING #2003 / Z-0249</t>
  </si>
  <si>
    <t>62caea93-7a1e-428d-92a2-2c9027a178b4</t>
  </si>
  <si>
    <t>CUBA / Z-0168</t>
  </si>
  <si>
    <t>33e912d5-4bc6-4146-ae4f-6321396578e9</t>
  </si>
  <si>
    <t>CUBA / Z-0173</t>
  </si>
  <si>
    <t>87384fd3-5e9f-4d54-b47b-04080798ddbf</t>
  </si>
  <si>
    <t>CUBA 75D / 36F DTY / Z-0155</t>
  </si>
  <si>
    <t>d53e8ee3-c14b-4129-bac8-a0af0abcd2bf</t>
  </si>
  <si>
    <t>CUBA 75D/36F DTY / Z-0169</t>
  </si>
  <si>
    <t>e482c7b4-a1e3-4802-a722-3d385c42fb71</t>
  </si>
  <si>
    <t>DA VINCI / T-079-17</t>
  </si>
  <si>
    <t>25/2x60x76":3830</t>
  </si>
  <si>
    <t>0d619dbb-52f7-4919-8908-cc34fec142e3</t>
  </si>
  <si>
    <t>DELILA PICK 60</t>
  </si>
  <si>
    <t>33/3x60x50":4950</t>
  </si>
  <si>
    <t>1-8-071-2-2</t>
  </si>
  <si>
    <t>90d18b9b-32dd-4d72-80e6-725259b6c031</t>
  </si>
  <si>
    <t>DELILA PICK 66</t>
  </si>
  <si>
    <t>33/3x66x50":4950</t>
  </si>
  <si>
    <t>1-8-073-2-2</t>
  </si>
  <si>
    <t>51c5b945-6951-451d-bf69-c7053b64e898</t>
  </si>
  <si>
    <t>DENALI / T-228-17</t>
  </si>
  <si>
    <t>2-08-006-6-6</t>
  </si>
  <si>
    <t>da154bc7-6abb-4989-b4d2-1c1d2c0d8df3</t>
  </si>
  <si>
    <t>DENIM MALAKASARI</t>
  </si>
  <si>
    <t>c0a80fcb-7ebd-4814-80ee-78979b0d23ca</t>
  </si>
  <si>
    <t>DENIM RAFILL 12/24CM / 100JR</t>
  </si>
  <si>
    <t>dfa5951b-413b-4c71-b005-5a81057f52b8</t>
  </si>
  <si>
    <t>DIAMOND SKIN / T-170-16</t>
  </si>
  <si>
    <t>25/4x48x70":7060</t>
  </si>
  <si>
    <t>2-08-036-2-4</t>
  </si>
  <si>
    <t>097fc30c-7286-40d3-9222-07fc60ae13d3</t>
  </si>
  <si>
    <t>DK CORAK CUBA ( L )</t>
  </si>
  <si>
    <t>2-6-001-1-1</t>
  </si>
  <si>
    <t>e1881149-fd67-4456-b57c-007ef4dae5c4</t>
  </si>
  <si>
    <t>DOBBY I / T-025-10</t>
  </si>
  <si>
    <t>42/5x92x65.6":13836</t>
  </si>
  <si>
    <t>2-1-061-1-2</t>
  </si>
  <si>
    <t>5b25c356-c693-4fef-9e23-fb832283c742</t>
  </si>
  <si>
    <t>DOBBY I / T-169-09</t>
  </si>
  <si>
    <t>42/5x74x65.6":13836</t>
  </si>
  <si>
    <t>2-1-055-1-2</t>
  </si>
  <si>
    <t>beed602e-a770-46cf-9c14-036f9e21c00e</t>
  </si>
  <si>
    <t>DOBBY II / T-170-09</t>
  </si>
  <si>
    <t>2-1-056-1-2</t>
  </si>
  <si>
    <t>4fb7e681-94f1-4cea-a734-d864bacad686</t>
  </si>
  <si>
    <t>DOBBY III / T-027-10</t>
  </si>
  <si>
    <t>2-1-060-1-2</t>
  </si>
  <si>
    <t>4a430b02-3d11-409b-9c17-d23aa55865dc</t>
  </si>
  <si>
    <t>DOBBY SM 1 / DOBBY SM-1 108F</t>
  </si>
  <si>
    <t>42/3x66x51":6426</t>
  </si>
  <si>
    <t>1-8-078-2-2</t>
  </si>
  <si>
    <t>5ca22090-6f23-4aee-8644-5ac5f24b5b7b</t>
  </si>
  <si>
    <t>DOBBY SM 2 / DOBBY SM-2 108F</t>
  </si>
  <si>
    <t>1-8-076-2-2</t>
  </si>
  <si>
    <t>5ad760af-4219-4894-ba3c-d5d63224253a</t>
  </si>
  <si>
    <t>DOBBY SM 2 / DOBBY SM-2 84F</t>
  </si>
  <si>
    <t>1-8-072-2-2</t>
  </si>
  <si>
    <t>9bb73044-0844-40ed-a291-482726ab5e34</t>
  </si>
  <si>
    <t>DOBBY SM 3 / DOBBY SM-3 108F</t>
  </si>
  <si>
    <t>1-8-077-2-2</t>
  </si>
  <si>
    <t>dd6a9960-0450-4b72-a83f-95a021f4c7e2</t>
  </si>
  <si>
    <t>DOBBY SM 3 / DOBBY SM-3 84F</t>
  </si>
  <si>
    <t>1-8-005-2-1</t>
  </si>
  <si>
    <t>2e4eaff4-9783-42d4-8423-c74d31903398</t>
  </si>
  <si>
    <t>DOBBY T-275-06 / T-10-093</t>
  </si>
  <si>
    <t>44/4x75x65.6":11558</t>
  </si>
  <si>
    <t>2-8-114-1-2</t>
  </si>
  <si>
    <t>03fff1f9-2c74-4ecc-be15-856d7b44d5c1</t>
  </si>
  <si>
    <t>DOBBY THOMAS</t>
  </si>
  <si>
    <t>44/4x84x65.5":11558</t>
  </si>
  <si>
    <t>2-8-108-1-2</t>
  </si>
  <si>
    <t>2701810a-85c4-4724-856a-f09189a3ad46</t>
  </si>
  <si>
    <t>DOPE DYED - NS - PRNT</t>
  </si>
  <si>
    <t>KAOS</t>
  </si>
  <si>
    <t>b6b29f41-d2b8-4540-adbb-8d519179f474</t>
  </si>
  <si>
    <t>DOUBLE  WEAVE T-237-10</t>
  </si>
  <si>
    <t>28/5x98x76":10670</t>
  </si>
  <si>
    <t>2-8-062-2-2</t>
  </si>
  <si>
    <t>e565eef6-e130-48dd-ac3e-d1ec3ee7e617</t>
  </si>
  <si>
    <t>DTY 100/96 FULL SPANDEX 20D YL-13 180CM</t>
  </si>
  <si>
    <t>cd54b6f4-0673-4a3e-b39b-d2a24c91de24</t>
  </si>
  <si>
    <t>DTY 100/96 YL-13</t>
  </si>
  <si>
    <t>d092b244-175d-4155-957a-2bd114859678</t>
  </si>
  <si>
    <t>DTY 100/96 YL-13 ( B )</t>
  </si>
  <si>
    <t>169d7a03-6209-4b3d-b117-33e859fb98a3</t>
  </si>
  <si>
    <t>DTY 100/96 YL-13 PQ</t>
  </si>
  <si>
    <t>2-06-003-1-1</t>
  </si>
  <si>
    <t>4afc4154-acfa-4d01-b3d1-e4243da349eb</t>
  </si>
  <si>
    <t>DTY 110/96 YL-13 "PRINT"</t>
  </si>
  <si>
    <t>713724b8-85a9-4ca4-ac1d-5501853f0016</t>
  </si>
  <si>
    <t>DTY 111/72</t>
  </si>
  <si>
    <t>0547b2f5-0ef1-4aa6-af19-e2b06fdba951</t>
  </si>
  <si>
    <t>DTY 111/96 YL-13</t>
  </si>
  <si>
    <t>fe880703-475e-46c7-a881-d65203b64ba3</t>
  </si>
  <si>
    <t>DTY 111/96 YL-13 "PRINT"</t>
  </si>
  <si>
    <t>2-06-017-2-2</t>
  </si>
  <si>
    <t>DTY 100/36 H.IMY</t>
  </si>
  <si>
    <t>NON - SIZING</t>
  </si>
  <si>
    <t>0f67c11e-0083-4c91-9070-3574796e53c7</t>
  </si>
  <si>
    <t>SPANDEX 20D</t>
  </si>
  <si>
    <t>NON - TWISTING</t>
  </si>
  <si>
    <t>DTY LIM 110/96 YL-13 "PRINT"</t>
  </si>
  <si>
    <t>2-06-001-1-2</t>
  </si>
  <si>
    <t>e45f163a-4592-4c94-b24d-ea5a61fc9f29</t>
  </si>
  <si>
    <t>DU-06-08</t>
  </si>
  <si>
    <t>46/2x40x51":4700</t>
  </si>
  <si>
    <t>1-8-001-2-5</t>
  </si>
  <si>
    <t>fdc106f8-ad76-42a5-896a-cda36c66126d</t>
  </si>
  <si>
    <t>RANGOLI 2/30 S</t>
  </si>
  <si>
    <t>DU-07-08</t>
  </si>
  <si>
    <t>42/3x54x50":6330</t>
  </si>
  <si>
    <t>1-8-005-1-5</t>
  </si>
  <si>
    <t>e6f0a632-5455-4be6-8dc8-e70d97c470bc</t>
  </si>
  <si>
    <t>DU-112-08 DTY</t>
  </si>
  <si>
    <t>46.7/2x60x62":5800</t>
  </si>
  <si>
    <t>2-5-014-4-4</t>
  </si>
  <si>
    <t>BRT IMY 300/96</t>
  </si>
  <si>
    <t>c18a3cdf-5fc3-48b6-bd5b-7aa405171b30</t>
  </si>
  <si>
    <t>DU-112-08 SDY</t>
  </si>
  <si>
    <t>46.7/2x60x62":5880</t>
  </si>
  <si>
    <t>2-6-001-4-4</t>
  </si>
  <si>
    <t>SDY 300/96 BRIGHT</t>
  </si>
  <si>
    <t>78186306-740f-4e0e-b976-0cb121aed3d1</t>
  </si>
  <si>
    <t>DU-35-09</t>
  </si>
  <si>
    <t>38 /5x80x66":12570</t>
  </si>
  <si>
    <t>2-1-063-1-2</t>
  </si>
  <si>
    <t>a704539f-0f58-4e40-8818-4fb7071d5473</t>
  </si>
  <si>
    <t>DU-84-08 / T-134-A-06</t>
  </si>
  <si>
    <t>2-1-306-2-2</t>
  </si>
  <si>
    <t>4e7fb7ba-3b11-4aa2-8a9e-8f3e5878f822</t>
  </si>
  <si>
    <t>DUALIPA / T-145-C-17</t>
  </si>
  <si>
    <t>35/4x80x66:"9270</t>
  </si>
  <si>
    <t>2-08-125-1-2</t>
  </si>
  <si>
    <t>2-08-018-4-4</t>
  </si>
  <si>
    <t>3e639085-9b8d-4bc8-9fdc-3fe52ae20eb4</t>
  </si>
  <si>
    <t>EDELWEIS / T-191-16</t>
  </si>
  <si>
    <t>ELLIOT / T-085-17</t>
  </si>
  <si>
    <t>42/1x36x70":2970</t>
  </si>
  <si>
    <t>2-20-001-2-5</t>
  </si>
  <si>
    <t>6c108c21-1244-455d-be6d-622bb9472408</t>
  </si>
  <si>
    <t>Faille Yoryu-DTY</t>
  </si>
  <si>
    <t>32/4x58x70":8990</t>
  </si>
  <si>
    <t>2-8-117-1-2</t>
  </si>
  <si>
    <t>44cc19b4-3547-4f88-b00a-23f0e5acd221</t>
  </si>
  <si>
    <t>FANCY 308A</t>
  </si>
  <si>
    <t>2-9-001-3-2</t>
  </si>
  <si>
    <t>ACETATE 75/20</t>
  </si>
  <si>
    <t>efbda351-0c10-4ac5-ad63-a4d91f756bd6</t>
  </si>
  <si>
    <t>Flatback Mesh 60"</t>
  </si>
  <si>
    <t>29f39a38-170d-43fe-8c33-272f953fbefb</t>
  </si>
  <si>
    <t>FOUR G / T-034-17</t>
  </si>
  <si>
    <t>1bd482ca-aad9-4dd3-99a9-ab32133a0258</t>
  </si>
  <si>
    <t>FS 268 ( 7103 )</t>
  </si>
  <si>
    <t>2-5-009-1-4</t>
  </si>
  <si>
    <t>b3f20e02-e2a6-4806-a6b9-5eefa33cc8af</t>
  </si>
  <si>
    <t>FSC 03</t>
  </si>
  <si>
    <t>35/4x34x62":8710</t>
  </si>
  <si>
    <t>2-6-007-2-5</t>
  </si>
  <si>
    <t>IMY 150/48</t>
  </si>
  <si>
    <t>2e28116c-16e3-4a69-8f2a-62ff1cf82f6e</t>
  </si>
  <si>
    <t>FULL SPO T/T 170/96 150/120 41CM EX MARSHEN</t>
  </si>
  <si>
    <t>2-6-005-1-1</t>
  </si>
  <si>
    <t>da6f8b1e-285f-4783-a843-463a4a69fe6d</t>
  </si>
  <si>
    <t>G-082-08</t>
  </si>
  <si>
    <t>44/4x85x65.5":11558</t>
  </si>
  <si>
    <t>2-8-101-1-2</t>
  </si>
  <si>
    <t>3302072f-c232-4b75-b78d-e5fb1fa6a4ea</t>
  </si>
  <si>
    <t>G.02.14.JQ.140 # SPT.17.11 ( L )</t>
  </si>
  <si>
    <t>8e6cdbd8-cf3d-4297-b7f3-6387579b2884</t>
  </si>
  <si>
    <t>G.06.B.10.JG.140 # 10-02-10 ( L )</t>
  </si>
  <si>
    <t>c4d0ac83-73cc-4af7-aecf-41640de3a7e7</t>
  </si>
  <si>
    <t>G.N.H.S 015</t>
  </si>
  <si>
    <t>aa23a9e4-cb23-456a-955e-40e22c7fd728</t>
  </si>
  <si>
    <t>GABARDINE / T-222-08</t>
  </si>
  <si>
    <t>35/2x66x70":4930</t>
  </si>
  <si>
    <t>2-1-066-4-4</t>
  </si>
  <si>
    <t>2f74095d-3161-4f3f-9b57-c5c0b22ade6e</t>
  </si>
  <si>
    <t>GRAFFITI / T-062-17</t>
  </si>
  <si>
    <t>28/3x56x70:"5910</t>
  </si>
  <si>
    <t>2-08-072-2-2</t>
  </si>
  <si>
    <t>1-8-189-2-2</t>
  </si>
  <si>
    <t>14937cdc-8f45-430a-9977-b123b0f4b387</t>
  </si>
  <si>
    <t>HERINGBONE  DTY</t>
  </si>
  <si>
    <t>HERINGBONE BSY TEST</t>
  </si>
  <si>
    <t>32/5x68x66":10590</t>
  </si>
  <si>
    <t>2-8-001-4-2</t>
  </si>
  <si>
    <t>SOLO 205/108</t>
  </si>
  <si>
    <t>4847b70b-f573-48af-91af-8b74322a8f71</t>
  </si>
  <si>
    <t>HERINGBONE-PSY</t>
  </si>
  <si>
    <t>2-8-055-2-2</t>
  </si>
  <si>
    <t>deec4965-80ee-471a-a85e-5fabfd2f59fa</t>
  </si>
  <si>
    <t>HI MULTI CHIFFONE 2500/TPM PFP Ex WUJIANG/S131011-3196/DPM</t>
  </si>
  <si>
    <t>0e5f5d19-1c50-4039-9626-67eb3d3f6ee1</t>
  </si>
  <si>
    <t>HI MULTI CHIFFONE PICK 62</t>
  </si>
  <si>
    <t>32/3x62x66":6366</t>
  </si>
  <si>
    <t>2-3-029-1-1</t>
  </si>
  <si>
    <t>464c446a-15dc-43d9-8af4-5d45c3a6266e</t>
  </si>
  <si>
    <t>HI MULTI CHIFFONE PICK 70</t>
  </si>
  <si>
    <t>32/3x70x66":6366</t>
  </si>
  <si>
    <t>2-3-027-1-1</t>
  </si>
  <si>
    <t>4cbb4162-8fa0-4331-80ec-b202bce0e638</t>
  </si>
  <si>
    <t>HI MULTI CIFFON INGREY / 9488263224 HT</t>
  </si>
  <si>
    <t>48e0dd2b-8273-44b7-9702-82c0e91af560</t>
  </si>
  <si>
    <t>HM-CHIFFON 58" TPM 2400 Ex ZHUOZHAN / Z-0094 / HANGLEE HKG</t>
  </si>
  <si>
    <t>8653af49-4d99-41e0-a80e-9feffa128b68</t>
  </si>
  <si>
    <t>HMC 2800 / CHIFFON 2800 / Z-0136</t>
  </si>
  <si>
    <t>9a50fc66-825e-4a5e-87fa-5718d7ee630b</t>
  </si>
  <si>
    <t>HMC 2800 / CHIFFON 2800 / Z-0144</t>
  </si>
  <si>
    <t>05735acf-d573-4dd5-9a45-8c5ef66f8a6f</t>
  </si>
  <si>
    <t>HMC 2800 / CHIFFON 2800 / Z-0174</t>
  </si>
  <si>
    <t>149da1c6-6d71-4ad0-8b88-c35c859193a3</t>
  </si>
  <si>
    <t>HMC 2800 / CHIFFON 2800 / Z-0175</t>
  </si>
  <si>
    <t>47d18b8f-fc23-4d6c-8cdb-51de1c1a8984</t>
  </si>
  <si>
    <t>HMC 2800 / CHIFFON 2800 58" EX JIANGSU SOHO / INV. 9488263205 HT</t>
  </si>
  <si>
    <t>4e20168a-7d2e-43e0-af86-10ba0fdfd858</t>
  </si>
  <si>
    <t>HMC 2800 / CHIFFON 2800 58" EX SUZHOU HENRY / GS13-060 / DPM</t>
  </si>
  <si>
    <t>099372ab-0673-425e-b20a-5d47519e85f0</t>
  </si>
  <si>
    <t>HMC 2800 / CHIFFON 2800 58" EX ZHUOZHAN / Z-0140 / HANGLEE HK</t>
  </si>
  <si>
    <t>9b245616-b967-468d-9a8d-bf3a08e3780e</t>
  </si>
  <si>
    <t>HMC 2800 / CHIFFON 2800 EX ZHUOZHAN / Z-0137 / HANGLEE HK</t>
  </si>
  <si>
    <t>ad107241-a3c7-4aa7-be4a-91e175ec3323</t>
  </si>
  <si>
    <t>HMC 2800 / CHIFFON 2800 GREY 58" EX ZHUOZHAN / Z-0085 / HANGLEE HK</t>
  </si>
  <si>
    <t>0ea06f35-9855-4b3e-8fa5-2ebec8e6aee3</t>
  </si>
  <si>
    <t>HMC 2800 / CHIFFON 58" 2800 EX ZHOUZHAN / Z-0133 / HANGLEE HK</t>
  </si>
  <si>
    <t>0269d34e-354e-4423-896a-9f7935c075ac</t>
  </si>
  <si>
    <t>HMC 2800 / CHIFFON 58" TM2800 EX ZHUOZHAN / Z-0130 / HANGLEE HK</t>
  </si>
  <si>
    <t>b9e2a631-e91b-41db-b253-c3a3c7980244</t>
  </si>
  <si>
    <t>HMC 2800 / CHIFFON 58" TPM 2800 / Z-0148</t>
  </si>
  <si>
    <t>9f0e7b6f-59ca-41ab-96d8-558f70d5c906</t>
  </si>
  <si>
    <t>HMC 2800 / CHIFFON 75D 2800T EX SHAOXING EASE / SC13037 / MR.YEE</t>
  </si>
  <si>
    <t>fb6eee3c-f453-4d22-a291-023dd03f5058</t>
  </si>
  <si>
    <t>HMC 2800 / CHIFFON EX ZHUOZHAN / Z-0080 / HANGLEE HK</t>
  </si>
  <si>
    <t>3a5f8e0d-57b2-4675-bce6-3c0326ed7236</t>
  </si>
  <si>
    <t>HMC 2800 / CHIFFON HICON TPM 2800 58" EX ZHUOZHAN/Z-0088/HANGLEE HK</t>
  </si>
  <si>
    <t>cdcbb99b-b207-4217-99c7-70670d196959</t>
  </si>
  <si>
    <t>HMC 2800 / CHIFFON T / M 2800 58" EX ZHUOZHAN / Z-0109 / HANGLEE HK</t>
  </si>
  <si>
    <t>de751b16-668d-4c31-ae44-c1f74ac2d6b9</t>
  </si>
  <si>
    <t>HMC 2800 / CHIFFON TM 2800 58" EX ZHUOZHAN / Z-0107 / HANGLEE HK</t>
  </si>
  <si>
    <t>de86255f-ca15-45d4-8c0a-29b670c85800</t>
  </si>
  <si>
    <t>HMC 2800 / CHIFFON TPM 2800 / Z-0164</t>
  </si>
  <si>
    <t>6a1ec1e0-0f83-4ad3-8b42-2945574dea8a</t>
  </si>
  <si>
    <t>HMC 2800 / CHIFFON TPM 2800 / Z-0165</t>
  </si>
  <si>
    <t>42eb4ca7-f5ff-4379-9353-96097ceedb72</t>
  </si>
  <si>
    <t>HMC 2800 / CHIFFON TPM 2800 / Z-0178</t>
  </si>
  <si>
    <t>223ec0c2-f46c-474e-89ab-79cae837a2a9</t>
  </si>
  <si>
    <t>HMC 2800 / CHIFFON TPM 2800 58" / Z-0153</t>
  </si>
  <si>
    <t>854a4e67-f4c3-4d6c-a93f-76b5a3bd38de</t>
  </si>
  <si>
    <t>HMC 2800 / CHIFFON TPM 2800 58" EX ZHUOZHAN / Z-0113 / HANGLEE HK</t>
  </si>
  <si>
    <t>28fd52f7-06c1-4918-976b-70e62fa6483f</t>
  </si>
  <si>
    <t>HMC 2800 / CHIFFON TPM 2800 EX ZHUOZHAN / Z-0083 / HANGLEE HK</t>
  </si>
  <si>
    <t>040700cd-dc51-4ccc-afad-1547b8903f75</t>
  </si>
  <si>
    <t>HMC 2800 / CHIFFONE 2800TPM EX ZHOUZHAN / Z-082 / HANGLEE HK</t>
  </si>
  <si>
    <t>2-8-123-1-2</t>
  </si>
  <si>
    <t>22c64954-9ab8-42e0-9c16-bade738bb847</t>
  </si>
  <si>
    <t>HMC 2800 / HI MULTI CHIFFON INGREY / INV. 9488263225 HT</t>
  </si>
  <si>
    <t>3da35d8a-8db6-40f6-a58e-8805fc0bd0cc</t>
  </si>
  <si>
    <t>HMC 2800 / HI MULTI CHIFFON INGREY / INV.9488263226 HT</t>
  </si>
  <si>
    <t>2938f125-e342-4d08-8319-8d6324e7a86d</t>
  </si>
  <si>
    <t>HMC 2800 / HI-MULTI CHIFFON 2800 / INV.9488263215 HT</t>
  </si>
  <si>
    <t>3aa63c25-1de4-4f56-bddf-f904965e81fe</t>
  </si>
  <si>
    <t>HMC 2800 / HIGH MULTI CHIFFON / Z-0180</t>
  </si>
  <si>
    <t>1221b758-b19f-4c40-b4bd-d72c89bcf64a</t>
  </si>
  <si>
    <t>HMC 2800 / HIGH MULTI CHIFFON / Z-0181</t>
  </si>
  <si>
    <t>a781a31e-29ca-413e-a041-8f3e3b1d3c01</t>
  </si>
  <si>
    <t>HMC 2800 / HIGH MULTI CHIFFON / Z-0185</t>
  </si>
  <si>
    <t>bf8bcb6e-368e-45e4-abae-75c34b73399a</t>
  </si>
  <si>
    <t>HMC 2800 / HIGH MULTI CHIFFON / Z-0189</t>
  </si>
  <si>
    <t>88d1f298-945f-40d5-b9e8-b3b67832df2e</t>
  </si>
  <si>
    <t>HMC 2800 / HIGH MULTI CHIFFON / Z-0192</t>
  </si>
  <si>
    <t>0507f65c-93c6-4ab1-9ef8-829a165a93b1</t>
  </si>
  <si>
    <t>HMC 2800 / HIGH MULTI CHIFFONE / Z-0233</t>
  </si>
  <si>
    <t>3b619987-07d2-4067-81d4-68efca81f565</t>
  </si>
  <si>
    <t>HMC 2800 / HM-CHIFFON 58" TPM 2800 EX ZHUOZHAN / Z-0094 / HANGLEE HKG</t>
  </si>
  <si>
    <t>6cef4737-10d2-4f8c-b765-9f5f56d15402</t>
  </si>
  <si>
    <t>HYGET 75/72</t>
  </si>
  <si>
    <t>5917a02e-727c-49c8-b76f-1ff85d909691</t>
  </si>
  <si>
    <t>IDN 0021 RM-12 "SPT"</t>
  </si>
  <si>
    <t>42,75/7X12X66,83:"20000</t>
  </si>
  <si>
    <t>2-5-170-1-4</t>
  </si>
  <si>
    <t>9b96f569-3e62-4e54-9ab9-34bb1d19c7fc</t>
  </si>
  <si>
    <t>IDN 0021 RM-3</t>
  </si>
  <si>
    <t>42,75/7x102x66,83":20000</t>
  </si>
  <si>
    <t>IDN 003 / 103</t>
  </si>
  <si>
    <t>2-5-183-1-4</t>
  </si>
  <si>
    <t>FD SIM 83/72</t>
  </si>
  <si>
    <t>87295361-043c-4064-88f5-3fdb69be1924</t>
  </si>
  <si>
    <t>IDN 003 / TYJ-027 N-1</t>
  </si>
  <si>
    <t>2-5-175-1-4</t>
  </si>
  <si>
    <t>574d20c0-48f3-40a3-b4f9-da83d3bc33a7</t>
  </si>
  <si>
    <t>IDN 0037-RM</t>
  </si>
  <si>
    <t>33.56/8x88x66.7":17920</t>
  </si>
  <si>
    <t>2-5-157-1-4</t>
  </si>
  <si>
    <t>07ada9e6-5984-4000-a0e9-ea2c5a8bef4c</t>
  </si>
  <si>
    <t>IDN 0064-BR-RM</t>
  </si>
  <si>
    <t>33.56/8x92x66.70":17920</t>
  </si>
  <si>
    <t>2-5-156-1-4</t>
  </si>
  <si>
    <t>15ac8f6b-3ad8-4a55-9467-4540ee130cfe</t>
  </si>
  <si>
    <t>DTY SDY BRT 1200/384</t>
  </si>
  <si>
    <t>CDP S.IMY (SD) 150/48</t>
  </si>
  <si>
    <t>IDN 0064-BRT RM-2</t>
  </si>
  <si>
    <t>33,56/8x92x66,7":17920</t>
  </si>
  <si>
    <t>2-5-162-1-4</t>
  </si>
  <si>
    <t>610b7a18-49b6-41da-b164-b7eeebc5ec0b</t>
  </si>
  <si>
    <t>DTY BRT 1200/384</t>
  </si>
  <si>
    <t>IDN 0065 RM-P-2</t>
  </si>
  <si>
    <t>33,56/8x90x66,7":17920</t>
  </si>
  <si>
    <t>2-5-161-1-4</t>
  </si>
  <si>
    <t>e0fd4b3f-0c29-4f1c-b7d8-15333950f113</t>
  </si>
  <si>
    <t>IDN 0065-RM</t>
  </si>
  <si>
    <t>33.56/8X90X66.70":17920</t>
  </si>
  <si>
    <t>2-5-159-1-4</t>
  </si>
  <si>
    <t>ba6b5008-787a-4539-b873-68c4f7c3bcaa</t>
  </si>
  <si>
    <t>IDN 0066-RM</t>
  </si>
  <si>
    <t>2-5-160-1-4</t>
  </si>
  <si>
    <t>214c6381-25be-4752-90d5-7added8b693f</t>
  </si>
  <si>
    <t>IDN 0072</t>
  </si>
  <si>
    <t>39.6/5-7x88x66":13340</t>
  </si>
  <si>
    <t>2-5-009-2-4</t>
  </si>
  <si>
    <t>b56da16e-f94a-4e29-b0b5-2618729c5049</t>
  </si>
  <si>
    <t>CENILE 2250</t>
  </si>
  <si>
    <t>S.IMY 150/48</t>
  </si>
  <si>
    <t>V.INT DTY-CD 300/96</t>
  </si>
  <si>
    <t>IDN 0072 RM</t>
  </si>
  <si>
    <t>39,6/5-7x88x66":13480</t>
  </si>
  <si>
    <t>ebce5c79-2bc1-49c3-a31b-0bb3c0d4bb6b</t>
  </si>
  <si>
    <t>RAYON 150/48</t>
  </si>
  <si>
    <t>IDN 0072-RM-01</t>
  </si>
  <si>
    <t>39.6/5-7x88x66":13480</t>
  </si>
  <si>
    <t>86cae7e3-6ff4-4045-afb4-b0fa9649ed95</t>
  </si>
  <si>
    <t>IDN 0076/T-032-12</t>
  </si>
  <si>
    <t>33.56/2x66x63":4300</t>
  </si>
  <si>
    <t>SDY 75/36</t>
  </si>
  <si>
    <t>4dcb3dc8-c71c-4fd1-abbc-43fdd2edeecc</t>
  </si>
  <si>
    <t>IDN 0080 / T-035-12</t>
  </si>
  <si>
    <t>33.56/8x92x66.7":17920</t>
  </si>
  <si>
    <t>2-5-166-1-4</t>
  </si>
  <si>
    <t>DTY 75/2</t>
  </si>
  <si>
    <t>6bc7b684-51b9-4782-99ff-a23a26995d8e</t>
  </si>
  <si>
    <t>IDN 0080 A/T-038-12.</t>
  </si>
  <si>
    <t>33.56/8x88x65.7:"17920</t>
  </si>
  <si>
    <t>2-5-168-1-4</t>
  </si>
  <si>
    <t>17920	PAKAN	V.INT DTY-CD 300/144	300/144	CD 300/144	YA	NULL	0.00	b8499a62-2953-4099-a9a4-9ebf09f52610_x000D_
IDN 0080 SL / T-036-12.	33.56/8x92x66.7:17920</t>
  </si>
  <si>
    <t>2-5-167-1-4</t>
  </si>
  <si>
    <t>3d44e8a9-37dd-486d-8528-2104ca9a2d2a</t>
  </si>
  <si>
    <t>IDN 0080 SL / T-036-12.</t>
  </si>
  <si>
    <t>SLUB 165/72</t>
  </si>
  <si>
    <t>IDN 0083-RM / T-156A-12</t>
  </si>
  <si>
    <t>33.56/8x86x66.7:"17920</t>
  </si>
  <si>
    <t>2-5-177-1-4</t>
  </si>
  <si>
    <t>2-5-011-2-4</t>
  </si>
  <si>
    <t>48c32f2a-3335-42a6-8b88-0104eb058f14</t>
  </si>
  <si>
    <t>IDN 0092 / T-234A-12</t>
  </si>
  <si>
    <t>30.2/6x86x66":11880</t>
  </si>
  <si>
    <t>V.INT-300/144</t>
  </si>
  <si>
    <t>IDN 0095 / T-156-12</t>
  </si>
  <si>
    <t>33.56/8x86x66.7":17920</t>
  </si>
  <si>
    <t>7cb0b33f-3c52-48dc-9b50-3f6ae74b6f47</t>
  </si>
  <si>
    <t>IDN 0096 / T-023-13</t>
  </si>
  <si>
    <t>44.3/6 x 86 x 67.36" : 17904</t>
  </si>
  <si>
    <t>c6e748c6-09d2-4194-9155-a0343c943951</t>
  </si>
  <si>
    <t>V.INT CD ( LM )-300/144</t>
  </si>
  <si>
    <t>IDN 0096 NEW / T-096-14</t>
  </si>
  <si>
    <t>44.3/6x85x67.36":17904</t>
  </si>
  <si>
    <t>2-5-185-1-4</t>
  </si>
  <si>
    <t>fcce511d-48f7-414a-8923-fb06dbad0758</t>
  </si>
  <si>
    <t>IDN 0096 NEW / T-096-14 TEST</t>
  </si>
  <si>
    <t>44.3/6x86x67.36":17904</t>
  </si>
  <si>
    <t>2-5-186-1-4</t>
  </si>
  <si>
    <t>SDY 75/36 BRIGHT</t>
  </si>
  <si>
    <t>b056d1f3-3816-499b-8c1b-00f14d5603c3</t>
  </si>
  <si>
    <t>V.INT 300/96</t>
  </si>
  <si>
    <t>IDN 0106 / T-060-13</t>
  </si>
  <si>
    <t>44/6x88x67.38":17910</t>
  </si>
  <si>
    <t>2-5-180-1-4</t>
  </si>
  <si>
    <t>1c9b9af4-776e-4169-8324-c89b1cdf7385</t>
  </si>
  <si>
    <t>IDN 0108 / T-083-13</t>
  </si>
  <si>
    <t>33.56/8x88x66.81":18122</t>
  </si>
  <si>
    <t>f4016d3c-797f-4ae1-b8c5-254da5ed9be2</t>
  </si>
  <si>
    <t>IDN 0109 / T-081-13</t>
  </si>
  <si>
    <t>33.56/8x88x6.7":17920</t>
  </si>
  <si>
    <t>68b7852b-b8cc-4277-8610-601f8619b8cc</t>
  </si>
  <si>
    <t>IDN 0112 SPBK / T-136-A-13</t>
  </si>
  <si>
    <t>33.56/6x88x66.7":13428</t>
  </si>
  <si>
    <t>2-5-012-2-4</t>
  </si>
  <si>
    <t>ee0855df-737d-4c94-a097-24ba2067a8d9</t>
  </si>
  <si>
    <t>CDP IMY (SD) 150/48</t>
  </si>
  <si>
    <t>PE 30S</t>
  </si>
  <si>
    <t>IDN 0112-FD / T-136-13</t>
  </si>
  <si>
    <t>4077faa4-2c10-4319-818a-bfecbd44401b</t>
  </si>
  <si>
    <t>DD 300/96 H IMY</t>
  </si>
  <si>
    <t>FD S.IMY 150/144.</t>
  </si>
  <si>
    <t>IDN 0115 / T-138-13</t>
  </si>
  <si>
    <t>33.56/8x88x66.7":17912</t>
  </si>
  <si>
    <t>19f9f662-4fd0-4077-93c4-3efd8f27a6de</t>
  </si>
  <si>
    <t>IDN 0116-CD / T-137-13</t>
  </si>
  <si>
    <t>1753ef27-a027-4c4d-a9c0-d17603178868</t>
  </si>
  <si>
    <t>IDN 0120 / T-064-14</t>
  </si>
  <si>
    <t>32/8x90x70:"17920</t>
  </si>
  <si>
    <t>2-5-187-1-4</t>
  </si>
  <si>
    <t>7710f170-7d3c-4b19-8711-97318055141f</t>
  </si>
  <si>
    <t>IDN 0121-LM / T-175-14</t>
  </si>
  <si>
    <t>33.56/8x88x66.71":17912</t>
  </si>
  <si>
    <t>DTY 300/96</t>
  </si>
  <si>
    <t>IDN 0124 / T-192-14</t>
  </si>
  <si>
    <t>33.56/8x69x66.88":17920</t>
  </si>
  <si>
    <t>53acb296-9a55-4cee-8c7c-32855b7fc271</t>
  </si>
  <si>
    <t>FD SIM 75/72</t>
  </si>
  <si>
    <t>IDN 0125-LM / T-213-14</t>
  </si>
  <si>
    <t>33.56/8X88X66.71":17912</t>
  </si>
  <si>
    <t>2-5-188-1-4</t>
  </si>
  <si>
    <t>d92c8882-babd-4005-9939-b3accd704448</t>
  </si>
  <si>
    <t>DTY 600/192</t>
  </si>
  <si>
    <t>IDN 0126-FD / T-214-14</t>
  </si>
  <si>
    <t>33.56x8x88x66.71":17912</t>
  </si>
  <si>
    <t>5f606b70-5f14-4995-9840-aa648bc5f7f0</t>
  </si>
  <si>
    <t>IDN 0127-LM FD / T-215-14</t>
  </si>
  <si>
    <t>2-5-189-1-4</t>
  </si>
  <si>
    <t>3b94f219-633c-4bda-9640-6bdd02edb4c0</t>
  </si>
  <si>
    <t>IDN 0133 BK-104 / T-060-C-15</t>
  </si>
  <si>
    <t>44.77/6x104x66.68":17920</t>
  </si>
  <si>
    <t>2-05-191-1-4</t>
  </si>
  <si>
    <t>236932c3-ff05-4ae1-9140-683ef34a5338</t>
  </si>
  <si>
    <t>IDN 0133-BK-3 / T-060-B-15</t>
  </si>
  <si>
    <t>44.77/6x98x66.68":17920</t>
  </si>
  <si>
    <t>c840cbbc-10ca-4be5-a710-77e5df87bc59</t>
  </si>
  <si>
    <t>IDN 0140 / T-108-15</t>
  </si>
  <si>
    <t>56.38/1x78x64.74":3680</t>
  </si>
  <si>
    <t>2-05-001-1-1</t>
  </si>
  <si>
    <t>cfedfcd2-c6db-4ef7-80d4-9e28d9f0a52a</t>
  </si>
  <si>
    <t>IDN 0153 / T-049-16</t>
  </si>
  <si>
    <t>38.26/7x98x66.9":17920</t>
  </si>
  <si>
    <t>2-05-190-1-4</t>
  </si>
  <si>
    <t>ee358339-2d2d-4597-8f43-7ca0a0a65199</t>
  </si>
  <si>
    <t>IDN 0154 / T-100-16</t>
  </si>
  <si>
    <t>44.77/6x96x66.9":17920</t>
  </si>
  <si>
    <t>2-05-193-1-4</t>
  </si>
  <si>
    <t>faa98085-522c-4a82-bccc-eaae5a66d94c</t>
  </si>
  <si>
    <t>IDN 100</t>
  </si>
  <si>
    <t>2-5-010-2-4</t>
  </si>
  <si>
    <t>e1a95263-52fd-4bd7-a083-3a8a8d6b5384</t>
  </si>
  <si>
    <t>IDN 101</t>
  </si>
  <si>
    <t>44.3/6x88x67.4":17910</t>
  </si>
  <si>
    <t>2-5-179-1-4</t>
  </si>
  <si>
    <t>b35eccbc-58e0-4613-a3b3-75a6661289b9</t>
  </si>
  <si>
    <t>IDN 102</t>
  </si>
  <si>
    <t>31.2/67.8x88x66.9":15312</t>
  </si>
  <si>
    <t>0efb7a72-2f0d-4de3-81b5-c439baaf32e7</t>
  </si>
  <si>
    <t>H.IMY 150/48 BRIGHT</t>
  </si>
  <si>
    <t>IDN 119-163 / T-033-14</t>
  </si>
  <si>
    <t>2-5-184-1-4</t>
  </si>
  <si>
    <t>ecd7204c-f577-4553-9842-7b05dfc983fb</t>
  </si>
  <si>
    <t>IDN 138 CD / T-095-16</t>
  </si>
  <si>
    <t>25/3x42x7":5250</t>
  </si>
  <si>
    <t>2-05-016-4-4</t>
  </si>
  <si>
    <t>c0fb307e-d9e1-4250-9f54-ddf484fe7fa2</t>
  </si>
  <si>
    <t>CDP IMY ( SD ) 300/96</t>
  </si>
  <si>
    <t>IDN 148-LM-SD-NEW / T-168-A-15</t>
  </si>
  <si>
    <t>38.25/7x93x66.9:"17920</t>
  </si>
  <si>
    <t>2-05-194-1-4</t>
  </si>
  <si>
    <t>4ea0875a-0999-42ec-ae75-0a987dd5eccb</t>
  </si>
  <si>
    <t>IDN 151 BK-45 / T-036-A-16</t>
  </si>
  <si>
    <t>39.26/8x88x70.2":22048</t>
  </si>
  <si>
    <t>DD.S.IMY 450/144</t>
  </si>
  <si>
    <t>IDN 151-BK-30 RM / T-036-B-16</t>
  </si>
  <si>
    <t>40.6/8x88x67.88":22048</t>
  </si>
  <si>
    <t>2-05-002-1-5</t>
  </si>
  <si>
    <t>248e1ef9-100a-4efa-b714-7439bb8cc8aa</t>
  </si>
  <si>
    <t>IDN 151-BK-45 RM / T-036-B-16</t>
  </si>
  <si>
    <t>2-05-001-1-5</t>
  </si>
  <si>
    <t>20a5a938-b513-44c7-9c0a-2ada02e1c304</t>
  </si>
  <si>
    <t>IDN 185 PY 1</t>
  </si>
  <si>
    <t>39.26/7x88x65.2:"17920</t>
  </si>
  <si>
    <t>9c956a45-3c8f-4729-8b74-4edf89c418e7</t>
  </si>
  <si>
    <t>IDN 7314 / T-179-14</t>
  </si>
  <si>
    <t>32/8x78x70":17920</t>
  </si>
  <si>
    <t>IDN 750 / T-210-11</t>
  </si>
  <si>
    <t>18,66/1x19x82":1530</t>
  </si>
  <si>
    <t>2-5-002-5-5</t>
  </si>
  <si>
    <t xml:space="preserve">Nylon </t>
  </si>
  <si>
    <t>e47c8981-30a4-49a7-8a1f-233ff61cb92f</t>
  </si>
  <si>
    <t>IDN 750-160 / T-124-12</t>
  </si>
  <si>
    <t>20,60/1x21,5x64,7":1332</t>
  </si>
  <si>
    <t>2-5-001-5-5</t>
  </si>
  <si>
    <t>7946bfd1-44fb-4f7c-a0c8-67f29d330ff9</t>
  </si>
  <si>
    <t>IDN 750-1920</t>
  </si>
  <si>
    <t>15.58/1x19x63.5":1180</t>
  </si>
  <si>
    <t>SDY 750/96</t>
  </si>
  <si>
    <t>e679b96e-4153-4856-84c0-07070f9f9763</t>
  </si>
  <si>
    <t>IDN 750-2020 / T-075-14</t>
  </si>
  <si>
    <t>19.46/1x19x63.8":1240</t>
  </si>
  <si>
    <t>2-5-003-5-5</t>
  </si>
  <si>
    <t>NAN-YA 750/96</t>
  </si>
  <si>
    <t>d381272f-898d-4fe4-89b5-449bcb0ce60b</t>
  </si>
  <si>
    <t>IDN MESSA / T-062-14</t>
  </si>
  <si>
    <t>36.24/2.3x60x73.84:"5498</t>
  </si>
  <si>
    <t>2-5-016-4-4</t>
  </si>
  <si>
    <t>2-1-053-1-2</t>
  </si>
  <si>
    <t>a582ed8e-1c64-43f3-abf1-e6bc999fc1fe</t>
  </si>
  <si>
    <t>IDN-0064 / T-062-11</t>
  </si>
  <si>
    <t>DTY 900/288</t>
  </si>
  <si>
    <t>IDN-0064-BR / T-089-11</t>
  </si>
  <si>
    <t>32/8x92x70":17920</t>
  </si>
  <si>
    <t>4eeee96a-a4df-420a-9dd9-065a136ec257</t>
  </si>
  <si>
    <t>IDN-0066 / T-070-11</t>
  </si>
  <si>
    <t>32/8x90x70":17920</t>
  </si>
  <si>
    <t>2-1-292-3-3</t>
  </si>
  <si>
    <t>884724c2-3870-4ad4-a0b0-b726e5de2524</t>
  </si>
  <si>
    <t>IDN-0133 / T-060-A-15 / IDN-0133-RM 3</t>
  </si>
  <si>
    <t>44.77/6x98x66.68":17910</t>
  </si>
  <si>
    <t>5e1b0169-5f49-436f-a4df-935c116d22b2</t>
  </si>
  <si>
    <t>IDN-0133-LMBR / T-060-15</t>
  </si>
  <si>
    <t>89a3d4fd-9c0f-42f3-928c-591b4e92dde1</t>
  </si>
  <si>
    <t>V.INT CDLMBRT 450/192</t>
  </si>
  <si>
    <t>IDN-0174-BK45 / T-030-C-17</t>
  </si>
  <si>
    <t>30/6x66x66":11880</t>
  </si>
  <si>
    <t>2-20-001-4-4</t>
  </si>
  <si>
    <t>HISOPY 150/48</t>
  </si>
  <si>
    <t>5026150a-94f3-4c0e-a922-54d60f613df1</t>
  </si>
  <si>
    <t>SAVANA 300/96</t>
  </si>
  <si>
    <t>DD IMY 450/144</t>
  </si>
  <si>
    <t>IDN-148-LM-SD / T-168-15</t>
  </si>
  <si>
    <t>38.25/7x93x66.9":17920</t>
  </si>
  <si>
    <t>2-05-013-2-4</t>
  </si>
  <si>
    <t>e53dd308-1021-402f-919f-2849e26ce137</t>
  </si>
  <si>
    <t>IMY 150/144 FULL 34CM EX MARSHEN</t>
  </si>
  <si>
    <t>2-6-010-1-1</t>
  </si>
  <si>
    <t>898639cf-ab02-404d-9ecd-fcb08c56089c</t>
  </si>
  <si>
    <t>IMY 150/144 FULL 40CM EX MARKSHEN</t>
  </si>
  <si>
    <t>2-6-009-1-1</t>
  </si>
  <si>
    <t>3bb067c1-6aec-4c12-8a75-5e020a9dfee3</t>
  </si>
  <si>
    <t>INTERCOOLER</t>
  </si>
  <si>
    <t>2-1-012-1-2</t>
  </si>
  <si>
    <t>e3f90289-e185-48fa-b26d-718bf7f948c6</t>
  </si>
  <si>
    <t>INTERCOOLER SALAH DRAT</t>
  </si>
  <si>
    <t>ad33b858-4650-47d4-baa3-cda8a6188383</t>
  </si>
  <si>
    <t>INTERLOCK</t>
  </si>
  <si>
    <t>2-01-395-3-3</t>
  </si>
  <si>
    <t>912ec163-a960-4446-9525-a6867fea5381</t>
  </si>
  <si>
    <t>ITY 135/108 SAMTEX SPDX 20TEXLON YL25.5</t>
  </si>
  <si>
    <t>c4b94d1d-b47f-4885-9533-d2cd7ffe747e</t>
  </si>
  <si>
    <t>ITY SINGLE SPAN KNITTING I/G / WW-140405A</t>
  </si>
  <si>
    <t>17038a96-d212-4ad6-9fee-c769918d6a96</t>
  </si>
  <si>
    <t>ITY SINGLE SPAN KNITTING I/G / WW-140405B</t>
  </si>
  <si>
    <t>34a1f3a8-b2f1-4c24-8818-f811c83642cb</t>
  </si>
  <si>
    <t>JACQUARD G 106 B JAYA MANDIRI</t>
  </si>
  <si>
    <t>1-10-001-1-1</t>
  </si>
  <si>
    <t>ae3355a4-3b72-426d-9565-dfaa327f10ba</t>
  </si>
  <si>
    <t>JAQUARD SATYN 44" G129 JAYA MANDIRI</t>
  </si>
  <si>
    <t>1-8-011-1-1</t>
  </si>
  <si>
    <t>d9913c53-3c09-4d67-ba38-5a0fd4150d40</t>
  </si>
  <si>
    <t>JAVANA / T-214-A-16</t>
  </si>
  <si>
    <t>53.3/1x48x66":3530</t>
  </si>
  <si>
    <t>8c165175-7c49-473e-af4d-4bcbf6217b78</t>
  </si>
  <si>
    <t>JOK / T-110-06</t>
  </si>
  <si>
    <t>14.75/1x18x65":1052</t>
  </si>
  <si>
    <t>2-6-025-5-5</t>
  </si>
  <si>
    <t>CENILE 2100</t>
  </si>
  <si>
    <t>ee352180-7c1f-41b0-a949-f02b4912c9fb</t>
  </si>
  <si>
    <t>JOK TWILL 2/2 / T-147-06</t>
  </si>
  <si>
    <t>14.75/2x19x64":1900</t>
  </si>
  <si>
    <t>2-6-026-5-5</t>
  </si>
  <si>
    <t>TASLAN 1200/576</t>
  </si>
  <si>
    <t>1200/576</t>
  </si>
  <si>
    <t>8a5b02e5-b6e7-46b5-a9b8-6132670c078a</t>
  </si>
  <si>
    <t>JQ POLYCOTTON 050706 NS</t>
  </si>
  <si>
    <t>36/4x54x50":7320</t>
  </si>
  <si>
    <t>1-1-009-1-1</t>
  </si>
  <si>
    <t>293c83c7-c266-47dd-b4e6-2b409ae09b6c</t>
  </si>
  <si>
    <t>JQ POLYCOTTON 050968 NS</t>
  </si>
  <si>
    <t>1-1-010-1-1</t>
  </si>
  <si>
    <t>d461b32f-1665-47e4-b0f6-0d824ff7ea5a</t>
  </si>
  <si>
    <t>JQ SATYN 070667</t>
  </si>
  <si>
    <t>45/4x78x50":9160</t>
  </si>
  <si>
    <t>1-11-044-1-2</t>
  </si>
  <si>
    <t>9a5dab01-3bff-4fdc-88bd-95a9e70b48d3</t>
  </si>
  <si>
    <t>JQ SATYN 75 BRT # 20</t>
  </si>
  <si>
    <t>45/4x85x50":9160</t>
  </si>
  <si>
    <t>1-11-039-1-2</t>
  </si>
  <si>
    <t>a49497c4-a22f-4b50-a0e7-bc12ffa52d06</t>
  </si>
  <si>
    <t>JQ SATYN 75 BRT # 29</t>
  </si>
  <si>
    <t>1-11-021-1-3</t>
  </si>
  <si>
    <t>b574d29d-76b6-4254-a584-b707fb2cd946</t>
  </si>
  <si>
    <t>FOY 75/36</t>
  </si>
  <si>
    <t>JQ SATYN BRT 75D # 0608121</t>
  </si>
  <si>
    <t>1-11-023-1-1</t>
  </si>
  <si>
    <t>DTY 75/144</t>
  </si>
  <si>
    <t>e150a61f-e5d9-4710-91ab-856c7e58a0dc</t>
  </si>
  <si>
    <t>JQ SATYN BRT 75D # 090616</t>
  </si>
  <si>
    <t>1-11-042-1-2</t>
  </si>
  <si>
    <t>52995f50-5017-48ce-a2dc-8977b5beb566</t>
  </si>
  <si>
    <t>JQ SATYN PK CD-051-290</t>
  </si>
  <si>
    <t>1-11-021-1-1</t>
  </si>
  <si>
    <t>FOY 150/96</t>
  </si>
  <si>
    <t>212fed16-59d2-4886-82d9-8900c57bc475</t>
  </si>
  <si>
    <t>JQ SATYN PSY  # 090617</t>
  </si>
  <si>
    <t>1-11-009-2-2</t>
  </si>
  <si>
    <t>7e318efa-def2-4303-8252-3f1b7872bd00</t>
  </si>
  <si>
    <t>JQ SATYN PSY # 0906079</t>
  </si>
  <si>
    <t>45/4x 85x50":9160</t>
  </si>
  <si>
    <t>1-11-022-1-1</t>
  </si>
  <si>
    <t>65a5522f-666d-4c0d-980b-7fd15993c31f</t>
  </si>
  <si>
    <t>JQ VISCOSE # TG-91-09</t>
  </si>
  <si>
    <t>42/2 X 60 X 50 = 4300</t>
  </si>
  <si>
    <t>1-8-006-2-1</t>
  </si>
  <si>
    <t>CDP 215/108</t>
  </si>
  <si>
    <t>ed0942e3-7f41-4b44-a796-b1927d396f9a</t>
  </si>
  <si>
    <t>CDP 190/108</t>
  </si>
  <si>
    <t>JQ.SATTYN PK.CDP # 9004</t>
  </si>
  <si>
    <t>1-11-008-2-2</t>
  </si>
  <si>
    <t>7d010590-f9b3-43b0-9b34-91bece0ea9c4</t>
  </si>
  <si>
    <t>JQ.SATYN 75 BRT # 070518</t>
  </si>
  <si>
    <t>45/4x83x50":9160</t>
  </si>
  <si>
    <t>1-11-040-1-2</t>
  </si>
  <si>
    <t>c4ac773b-da39-4f7d-8baa-06dd80ec8647</t>
  </si>
  <si>
    <t>JQ.SATYN 75 BRT # 070822</t>
  </si>
  <si>
    <t>1-11-041-1-2</t>
  </si>
  <si>
    <t>f3b987c6-10fb-4ff2-938d-01c20c5f9a38</t>
  </si>
  <si>
    <t>JQ.SATYN 75 BRT # EX J561-121</t>
  </si>
  <si>
    <t>1-11-043-1-2</t>
  </si>
  <si>
    <t>2abb53c1-2c6b-458a-84c4-93869541f99a</t>
  </si>
  <si>
    <t>JQ.ST 75BRT PK.DBL #080321</t>
  </si>
  <si>
    <t>45/4x64x50":9160</t>
  </si>
  <si>
    <t>1-11-022-1-3</t>
  </si>
  <si>
    <t>89e9fb3a-a439-4c90-ac64-9dcd2bc73ef1</t>
  </si>
  <si>
    <t>DBL 190/108</t>
  </si>
  <si>
    <t>KAIN TEST</t>
  </si>
  <si>
    <t>2-1-050-3-4</t>
  </si>
  <si>
    <t>40 TPM VISCOSE 195/216</t>
  </si>
  <si>
    <t>5da47fec-4076-4735-8cd7-d112d8690e03</t>
  </si>
  <si>
    <t>KD-26A-16</t>
  </si>
  <si>
    <t>10x10x10x';7010</t>
  </si>
  <si>
    <t>DTY DD 150/108</t>
  </si>
  <si>
    <t>5f52bc3d-573e-4066-a6e7-f2f917eb69ef</t>
  </si>
  <si>
    <t>Kelly Crepe ( T-1500 )</t>
  </si>
  <si>
    <t>2-8-033-2-4</t>
  </si>
  <si>
    <t>2b15c26f-4d53-4a66-9e47-eba1f03f7a7e</t>
  </si>
  <si>
    <t>KELLY CREPPE  NEW  ( 52 P )</t>
  </si>
  <si>
    <t>2-8-031-2-4</t>
  </si>
  <si>
    <t>928bc068-6e3e-44a4-b9a0-5e505fd95fed</t>
  </si>
  <si>
    <t>KNITTINF #XG2 / Z-0212</t>
  </si>
  <si>
    <t>2-6-006-1-1</t>
  </si>
  <si>
    <t>56b7b05c-93c7-42c0-a6d3-34a510020df8</t>
  </si>
  <si>
    <t>KNITTING # 2004 / Z-0226</t>
  </si>
  <si>
    <t>796b4295-d5eb-498b-b4e9-4f832d2b8002</t>
  </si>
  <si>
    <t>KNITTING # CC020 / Z-0258</t>
  </si>
  <si>
    <t>5dba9cc3-4d52-45cb-88ee-3feca72218a3</t>
  </si>
  <si>
    <t>KNITTING # CC022 / Z-0258</t>
  </si>
  <si>
    <t>cd49ee9a-5564-4989-99f3-850a0d2a77fd</t>
  </si>
  <si>
    <t>KNITTING #1004 / Z-0236</t>
  </si>
  <si>
    <t>02a01bc5-0ade-42cc-95d7-2eeae8d8f68f</t>
  </si>
  <si>
    <t>KNITTING #1005 / Z-0238</t>
  </si>
  <si>
    <t>2-6-004-1-1</t>
  </si>
  <si>
    <t>465a400f-506f-4f7d-8687-383e835ad215</t>
  </si>
  <si>
    <t>KNITTING #14 / Z-0236</t>
  </si>
  <si>
    <t>8c142c98-9472-4c9c-9a3a-4516aad74c16</t>
  </si>
  <si>
    <t>KNITTING #18349 / Z-0236</t>
  </si>
  <si>
    <t>dd6c02aa-8300-47c0-8a82-2bcfc43cd239</t>
  </si>
  <si>
    <t>KNITTING #2 ( 100DX100D/36DTY ) / Z-0188</t>
  </si>
  <si>
    <t>87dd3435-beb5-4fe8-b037-4f93f561d89b</t>
  </si>
  <si>
    <t>KNITTING #2 ( OTTOMEN ) / Z-0217</t>
  </si>
  <si>
    <t>d141dd1a-618e-46bb-8faf-b5a3e799309e</t>
  </si>
  <si>
    <t>KNITTING #2 ( OTTOMENT ) / Z-0198</t>
  </si>
  <si>
    <t>0f00dbe9-ddf6-4d83-9eae-cd3bfb2c479d</t>
  </si>
  <si>
    <t>KNITTING #2 ( OTTOMENT ) / Z-0203</t>
  </si>
  <si>
    <t>9f154675-1656-4142-b214-7582ea318a50</t>
  </si>
  <si>
    <t>KNITTING #2 ( OTTOMENT ) / Z-0211</t>
  </si>
  <si>
    <t>b0f3a5cd-820b-40e6-9a55-25c949fd73e9</t>
  </si>
  <si>
    <t>KNITTING #2 ( SPUN POLY 30 D ) / Z-0215</t>
  </si>
  <si>
    <t>549eb6f5-ce87-498d-99d3-2c300439f72d</t>
  </si>
  <si>
    <t>KNITTING #2001 ( KNITTING #5 ) / Z-0217</t>
  </si>
  <si>
    <t>0d6b75d7-96a1-4d2e-a98e-309b7aced6c8</t>
  </si>
  <si>
    <t>KNITTING #2002 / Z-0223</t>
  </si>
  <si>
    <t>228a75a7-1574-4f26-93c0-131f07a75545</t>
  </si>
  <si>
    <t>KNITTING #2004 / Z-0211</t>
  </si>
  <si>
    <t>2c655741-de0f-4fa4-b6ce-29666b05dde9</t>
  </si>
  <si>
    <t>KNITTING #2005 / Z-0208</t>
  </si>
  <si>
    <t>b91eee93-a654-43a1-a05a-3d1fe397adab</t>
  </si>
  <si>
    <t>KNITTING #2005 / Z-0211</t>
  </si>
  <si>
    <t>a34632a8-053b-4664-b2f6-836ce4196afb</t>
  </si>
  <si>
    <t>KNITTING #2006 / Z-0223</t>
  </si>
  <si>
    <t>c25b3ed7-f1ee-4915-a941-7d055b875273</t>
  </si>
  <si>
    <t>KNITTING #20122 / Z-0212</t>
  </si>
  <si>
    <t>4d141fb0-5005-4aed-aeba-1f8b422585bf</t>
  </si>
  <si>
    <t>KNITTING #20122 / Z-0216</t>
  </si>
  <si>
    <t>3229ca1c-8045-40d4-920e-63dbd5efba20</t>
  </si>
  <si>
    <t>KNITTING #3 ( KOTAK KECIL ) / Z-0188</t>
  </si>
  <si>
    <t>ebbb81ea-86e8-453a-89db-3421008a74e5</t>
  </si>
  <si>
    <t>KNITTING #3 ( KOTAK KECIL ) / Z-0194</t>
  </si>
  <si>
    <t>0958cad1-ce13-4e63-abb6-e2d4d6aca050</t>
  </si>
  <si>
    <t>KNITTING #3 ( KOTAK KECIL ) / Z-0198</t>
  </si>
  <si>
    <t>fd030496-6277-457f-b5dd-6d5f8c991f80</t>
  </si>
  <si>
    <t>KNITTING #3 ( KOTAK KECIL ) / Z-0199</t>
  </si>
  <si>
    <t>ddf1bd00-a127-4c47-9d58-2ebc9eb2ed9d</t>
  </si>
  <si>
    <t>KNITTING #3 ( KOTAK KECIL ) / Z-0218</t>
  </si>
  <si>
    <t>b0a7b4fc-d7ca-4fc1-90ec-92e83573e83c</t>
  </si>
  <si>
    <t>KNITTING #4 ( BABAT ) / Z-0188</t>
  </si>
  <si>
    <t>765ba4a7-ff0f-414c-8742-fc949df76a95</t>
  </si>
  <si>
    <t>KNITTING #4 ( BABAT ) / Z-0198</t>
  </si>
  <si>
    <t>f7dc5112-f919-4489-8584-7fcbcb1acc3f</t>
  </si>
  <si>
    <t>KNITTING #4 ( BABAT ) / Z-0203</t>
  </si>
  <si>
    <t>93f4e100-5e9a-47ca-819a-65ff4808a5a9</t>
  </si>
  <si>
    <t>KNITTING #4 ( BABAT ) / Z-0211</t>
  </si>
  <si>
    <t>7823336c-bbd3-4215-8ce3-e298ab2a73ab</t>
  </si>
  <si>
    <t>KNITTING #4 ( BABAT ) / Z-0217</t>
  </si>
  <si>
    <t>a0e7c87c-bb24-46ba-b069-c327e40e52cf</t>
  </si>
  <si>
    <t>KNITTING #4 ( BABAT ) / Z-0239</t>
  </si>
  <si>
    <t>80a2f3a1-f7dd-429e-87b8-5a64ce9966f6</t>
  </si>
  <si>
    <t>KNITTING #4 (BABAT) / Z-0238</t>
  </si>
  <si>
    <t>5ea6d6e3-f93d-4afa-b71d-5be408ceccf0</t>
  </si>
  <si>
    <t>KNITTING #4 (BABAT) / Z-0249</t>
  </si>
  <si>
    <t>a2f090c2-4e88-4cb4-8285-9ba54f1a3ce7</t>
  </si>
  <si>
    <t>KNITTING #42061 / Z-0212</t>
  </si>
  <si>
    <t>aa41d0b4-4601-4485-8843-1164f27f3318</t>
  </si>
  <si>
    <t>KNITTING #42062 / Z-0212</t>
  </si>
  <si>
    <t>cab40394-d1bd-4844-b2d7-af3ae6b21a0e</t>
  </si>
  <si>
    <t>KNITTING #43423 / Z-0212</t>
  </si>
  <si>
    <t>cc9baeb0-d664-4eed-a5f4-e33407405124</t>
  </si>
  <si>
    <t>KNITTING #5 ( 100D X 150D ) / Z-0194</t>
  </si>
  <si>
    <t>430d3966-9fc7-4d24-9673-6f7ca9378bfd</t>
  </si>
  <si>
    <t>KNITTING #6 ( CREPE ORANGE ) / Z-0188</t>
  </si>
  <si>
    <t>79617e85-f393-4004-9ce5-8e2e79f0468a</t>
  </si>
  <si>
    <t>KNITTING #6 ( CREPE ORANGE ) / Z-0198</t>
  </si>
  <si>
    <t>9c947c5e-de99-489e-88fd-ec1ce78501b8</t>
  </si>
  <si>
    <t>KNITTING #6234 / Z-0212</t>
  </si>
  <si>
    <t>d9431630-4eb2-456a-879c-bfe3ecaa0b5a</t>
  </si>
  <si>
    <t>KNITTING #A06 / Z-0216</t>
  </si>
  <si>
    <t>2-6-007-1-1</t>
  </si>
  <si>
    <t>2e3fc96c-08d2-43cf-969e-c72068e48b76</t>
  </si>
  <si>
    <t>KNITTING #A06 / Z-0236</t>
  </si>
  <si>
    <t>3a484d64-a482-4b7b-8554-0653b4b747a9</t>
  </si>
  <si>
    <t>KNITTING #A14 / Z-0216</t>
  </si>
  <si>
    <t>01cbe28e-fcd2-4202-88cf-c9a32ee503fe</t>
  </si>
  <si>
    <t>KNITTING #A16 / Z-0216</t>
  </si>
  <si>
    <t>5c4569e4-46a4-4871-9043-fdf70087cd48</t>
  </si>
  <si>
    <t>KNITTING #A16 / Z-0236</t>
  </si>
  <si>
    <t>c51a391c-f876-482e-a22d-cb37a8c1af23</t>
  </si>
  <si>
    <t>KNITTING #K130 / Z-0216</t>
  </si>
  <si>
    <t>c484359a-68f4-4850-90a4-a24ab760e763</t>
  </si>
  <si>
    <t>KNITTING #S05 / Z-0212</t>
  </si>
  <si>
    <t>19f57dc2-e8f1-473b-b178-ed72572c8789</t>
  </si>
  <si>
    <t>KNITTING #S05 / Z-0216</t>
  </si>
  <si>
    <t>b9288eda-69f5-47fc-a5df-90136d12ba24</t>
  </si>
  <si>
    <t>KNITTING #S08 / Z-0216</t>
  </si>
  <si>
    <t>dfa97d05-b186-4353-8e8b-7d669675b7a4</t>
  </si>
  <si>
    <t>KNITTING #XG 1 / Z-0238</t>
  </si>
  <si>
    <t>82608af3-457a-4be2-b085-d212db411b46</t>
  </si>
  <si>
    <t>KNITTING #XG1 / Z-0212</t>
  </si>
  <si>
    <t>e09e8381-bd88-4eb7-b356-61a73ba564ac</t>
  </si>
  <si>
    <t>KNITTING #XG1 / Z-0216</t>
  </si>
  <si>
    <t>38effb48-31ea-4b2b-9eff-a4f904dbb66a</t>
  </si>
  <si>
    <t>KNITTING #XG1 / Z-0236</t>
  </si>
  <si>
    <t>d5f24ff9-63f4-4a42-949f-7576fad8b666</t>
  </si>
  <si>
    <t>KNITTING #XG2 / Z-0216</t>
  </si>
  <si>
    <t>8ca019fc-7769-4026-b006-fb28cff03524</t>
  </si>
  <si>
    <t>KNITTING #XG2 / Z-0236</t>
  </si>
  <si>
    <t>39a98a16-04d0-452e-96b4-3c016a3de167</t>
  </si>
  <si>
    <t>KNITTING / INV.14SZINTCO-051316</t>
  </si>
  <si>
    <t>2-6-001-1-2</t>
  </si>
  <si>
    <t>28b57422-6119-4696-aefe-c42e3f43a130</t>
  </si>
  <si>
    <t>KNITTING / Z-0154</t>
  </si>
  <si>
    <t>57aa47bc-c84a-4851-b49f-424de3252706</t>
  </si>
  <si>
    <t>KNITTING 118D - DTY Ex ZHUOZHAN / Z-0110 / HANGLEE HK</t>
  </si>
  <si>
    <t>c5caec72-1100-415f-9df1-d1f4084bf773</t>
  </si>
  <si>
    <t>KNITTING 118D DTY (SUTRA) / Z-0176</t>
  </si>
  <si>
    <t>8e8d28b9-dcfe-4253-9b73-7ed1117cb123</t>
  </si>
  <si>
    <t>KNITTING 118D DTY (SUTRA) / Z-0182</t>
  </si>
  <si>
    <t>c22c0aa2-9227-4e0d-b119-e3183ea14e7b</t>
  </si>
  <si>
    <t>KNITTING 118D DTY / 14G-005-057</t>
  </si>
  <si>
    <t>a2a65fcb-c8fa-4a5a-8758-c122ba907c76</t>
  </si>
  <si>
    <t>KNITTING 118D DTY / Ex ZHUOZHAN / Z-0117 / HANGLEE HK</t>
  </si>
  <si>
    <t>2298aa81-cf7b-4627-872c-5304c7387679</t>
  </si>
  <si>
    <t>KNITTING 118D DTY / Z-0143</t>
  </si>
  <si>
    <t>5465a16b-11c3-4e99-b6c1-bb84d075384f</t>
  </si>
  <si>
    <t>KNITTING 118D DTY / Z-0145</t>
  </si>
  <si>
    <t>55881720-935d-4416-a98a-3f3029364e68</t>
  </si>
  <si>
    <t>KNITTING 118D DTY / Z-0146</t>
  </si>
  <si>
    <t>a51927b9-52c9-4f3b-9de3-c1e6d73f29d9</t>
  </si>
  <si>
    <t>KNITTING 118D DTY / Z-0149</t>
  </si>
  <si>
    <t>8c5b4e68-4af1-4ace-9df3-cf570a167c03</t>
  </si>
  <si>
    <t>KNITTING 118D DTY / Z-0150</t>
  </si>
  <si>
    <t>2127d0c8-e862-4c67-a922-dd39ba7abb5c</t>
  </si>
  <si>
    <t>KNITTING 118D DTY / Z-0152</t>
  </si>
  <si>
    <t>5c92f25f-8b17-4024-bc4c-7f4383726c1f</t>
  </si>
  <si>
    <t>KNITTING 118D DTY / Z-0154</t>
  </si>
  <si>
    <t>0c26f236-336e-4daf-952b-a1d9bb0cdc53</t>
  </si>
  <si>
    <t>KNITTING 118D DTY / Z-0156</t>
  </si>
  <si>
    <t>8625db7e-c661-47db-a571-e8992f2ca9e0</t>
  </si>
  <si>
    <t>KNITTING 118D DTY / Z-0157</t>
  </si>
  <si>
    <t>c4f61ee8-fad6-4b19-ab2e-c76b76edfb3c</t>
  </si>
  <si>
    <t>KNITTING 118D DTY / Z-0162</t>
  </si>
  <si>
    <t>ceb3e51d-edce-4e3d-8832-23755d9bff71</t>
  </si>
  <si>
    <t>KNITTING 118D DTY / Z-0163</t>
  </si>
  <si>
    <t>21ac2817-26d5-4ad0-8b01-a488ac1137da</t>
  </si>
  <si>
    <t>KNITTING 118D DTY / Z-0166</t>
  </si>
  <si>
    <t>d7c23bcf-cf96-439c-a6bd-d437ff416937</t>
  </si>
  <si>
    <t>KNITTING 118D DTY / Z-0170</t>
  </si>
  <si>
    <t>9bde9b10-1b70-4fd3-a663-0ddecbee0d7b</t>
  </si>
  <si>
    <t>KNITTING 118D DTY / Z-0171</t>
  </si>
  <si>
    <t>acfb8580-3d77-4f74-98fa-0604eb276146</t>
  </si>
  <si>
    <t>KNITTING 118D DTY / Z-0172</t>
  </si>
  <si>
    <t>69ac0400-43b1-496f-bf71-b9eb54b964a8</t>
  </si>
  <si>
    <t>KNITTING 118D DTY / Z-0176</t>
  </si>
  <si>
    <t>87c4526c-165c-435a-a242-e442d3e0229c</t>
  </si>
  <si>
    <t>KNITTING 118D DTY / Z-0177</t>
  </si>
  <si>
    <t>6af0d6b1-7cdd-4189-af76-c1c387c5eeb0</t>
  </si>
  <si>
    <t>KNITTING 118D DTY / Z-0182</t>
  </si>
  <si>
    <t>31ca8bfc-abfd-4d65-9939-4b79ca2d1a64</t>
  </si>
  <si>
    <t>KNITTING 118D DTY / Z-0183</t>
  </si>
  <si>
    <t>9bf3d485-ed8b-400c-bd02-9c0288f1f2c9</t>
  </si>
  <si>
    <t>KNITTING 118D DTY / Z-0186</t>
  </si>
  <si>
    <t>3a213105-4e22-4b42-bd63-3fdbfd4fa54b</t>
  </si>
  <si>
    <t>KNITTING 118D DTY / Z-0187</t>
  </si>
  <si>
    <t>8d7b30a8-8e39-4cfc-8ff6-0406114abe97</t>
  </si>
  <si>
    <t>KNITTING 118D DTY / Z-0190</t>
  </si>
  <si>
    <t>89018268-e291-4652-92dc-a18420d51853</t>
  </si>
  <si>
    <t>KNITTING 118D DTY / Z-0191</t>
  </si>
  <si>
    <t>468b6615-96da-4c08-b57c-83183e00698b</t>
  </si>
  <si>
    <t>KNITTING 118D DTY / Z-0193</t>
  </si>
  <si>
    <t>b40bb6c2-6404-442d-9588-e1fce3ea1037</t>
  </si>
  <si>
    <t>KNITTING 118D DTY / Z-0195</t>
  </si>
  <si>
    <t>4664f9ac-f491-42c7-a111-dcddb69236e8</t>
  </si>
  <si>
    <t>KNITTING 118D DTY / Z-0196</t>
  </si>
  <si>
    <t>5e76d6af-5301-41c0-9215-1f99e7a7817a</t>
  </si>
  <si>
    <t>KNITTING 118D DTY / Z-0197</t>
  </si>
  <si>
    <t>d55771f7-2c81-4c88-9bec-7068efff66a3</t>
  </si>
  <si>
    <t>KNITTING 118D DTY / Z-0200</t>
  </si>
  <si>
    <t>60517e18-16ad-47c0-b901-e698edd1acfd</t>
  </si>
  <si>
    <t>KNITTING 118D DTY / Z-0201</t>
  </si>
  <si>
    <t>115705ee-0a33-4fdf-b701-7d51b9285422</t>
  </si>
  <si>
    <t>KNITTING 118D DTY / Z-0202</t>
  </si>
  <si>
    <t>b7fda260-14da-46c5-9edb-2213ce2d8263</t>
  </si>
  <si>
    <t>KNITTING 118D DTY / Z-0205</t>
  </si>
  <si>
    <t>b59f480e-6e2f-4630-82ec-93fe2b2cdfc0</t>
  </si>
  <si>
    <t>KNITTING 118D DTY / Z-0206</t>
  </si>
  <si>
    <t>ed6e0670-34dd-4bde-9150-48b0a5f82a81</t>
  </si>
  <si>
    <t>KNITTING 118D DTY / Z-0207</t>
  </si>
  <si>
    <t>af443376-df5a-4bc8-93cf-e864a39e1340</t>
  </si>
  <si>
    <t>KNITTING 118D DTY / Z-0209</t>
  </si>
  <si>
    <t>a2f543dd-0316-43a7-822e-2c04bd3924d0</t>
  </si>
  <si>
    <t>KNITTING 118D DTY / Z-0210</t>
  </si>
  <si>
    <t>42bb223c-9b0d-4064-8763-46625d800769</t>
  </si>
  <si>
    <t>KNITTING 118D DTY / Z-0213</t>
  </si>
  <si>
    <t>dba0a54d-f118-4590-9efa-3a3f061dcb6b</t>
  </si>
  <si>
    <t>KNITTING 118D DTY / Z-0214</t>
  </si>
  <si>
    <t>2aa118ca-e097-4870-9743-cf7567c61f63</t>
  </si>
  <si>
    <t>KNITTING 118D DTY / Z-0222</t>
  </si>
  <si>
    <t>2ed7a45f-427c-4e8c-90fd-7ccec0f9edc3</t>
  </si>
  <si>
    <t>KNITTING 118D DTY / Z-0224</t>
  </si>
  <si>
    <t>8a7bb07e-e2ed-4367-ba84-06e3cb1735c1</t>
  </si>
  <si>
    <t>KNITTING 118D DTY / Z-0230</t>
  </si>
  <si>
    <t>3feb82ef-1d5e-4a57-a01f-072fce2404dc</t>
  </si>
  <si>
    <t>KNITTING 118D DTY / Z-0235</t>
  </si>
  <si>
    <t>e4893d2d-b0db-4bcd-b004-60a27fcbac55</t>
  </si>
  <si>
    <t>KNITTING 118D DTY / Z-0237</t>
  </si>
  <si>
    <t>45342459-5e5a-43dc-b2e1-cb01d798877b</t>
  </si>
  <si>
    <t>KNITTING 118D DTY Ex SHAOXING  EASE / SC-14017 / MR.YEE</t>
  </si>
  <si>
    <t>c3aa9e29-cb56-4777-8d45-1492b3feb048</t>
  </si>
  <si>
    <t>KNITTING 118D DTY Ex SHAOXING EASE / SC-14018</t>
  </si>
  <si>
    <t>9335e9c6-867f-4100-a881-d55e565cda1d</t>
  </si>
  <si>
    <t>KNITTING 118D DTY Ex SHAOXING EASE / SC14012</t>
  </si>
  <si>
    <t>e3332c15-671f-41a4-8564-5f65e17ffb6a</t>
  </si>
  <si>
    <t>KNITTING 118D DTY Ex ZHUOZHAN / Z-0105 / HANGLEE HK</t>
  </si>
  <si>
    <t>62660a9c-5f64-4779-8e0c-4536ea53fda0</t>
  </si>
  <si>
    <t>KNITTING 118D DTY Ex ZHUOZHAN / Z-0116 / HANGLEE HK</t>
  </si>
  <si>
    <t>aafd90af-7be3-4457-9a0b-0ddf331b05b0</t>
  </si>
  <si>
    <t>KNITTING 118D DTY Ex ZHUOZHAN / Z-0119 / HANGLEE HK</t>
  </si>
  <si>
    <t>162360fa-bd0e-4d6e-bc3b-666530188aae</t>
  </si>
  <si>
    <t>KNITTING 118D DTY Ex ZHUOZHAN / Z-0120 / HANGLEE HK</t>
  </si>
  <si>
    <t>401cd41e-b0a0-45dc-b454-6096a18c1c4f</t>
  </si>
  <si>
    <t>KNITTING 118D DTY Ex ZHUOZHAN / Z-0122 / HANGLEE HK</t>
  </si>
  <si>
    <t>68efbeaf-8876-4b77-9615-82f3e1c25b53</t>
  </si>
  <si>
    <t>KNITTING 118D DTY Ex ZHUOZHAN / Z-0124 / HANGLEE HK</t>
  </si>
  <si>
    <t>6542adf4-334a-43a4-afbd-ab8396bae0f4</t>
  </si>
  <si>
    <t>KNITTING 118D DTY Ex ZHUOZHAN / Z-0125 / HANGLEE HK</t>
  </si>
  <si>
    <t>46c37beb-a326-4c3d-932f-e51552ee7627</t>
  </si>
  <si>
    <t>KNITTING 118D DTY Ex ZHUOZHAN / Z-0126 / HANGLEE HK</t>
  </si>
  <si>
    <t>678623dd-652b-428e-a97e-431ab4d44cde</t>
  </si>
  <si>
    <t>KNITTING 118D DTY Ex ZHUOZHAN / Z-0127 / HANGLEE HK</t>
  </si>
  <si>
    <t>a9063596-070c-4a49-b636-4dfc377bc6fc</t>
  </si>
  <si>
    <t>KNITTING 118D DTY Ex ZHUOZHAN / Z-0128 / HANGLEE HK</t>
  </si>
  <si>
    <t>f3208108-00c7-42d2-8ef3-11967bfd74cd</t>
  </si>
  <si>
    <t>KNITTING 118D DTY Ex ZHUOZHAN / Z-0131 / HANGLEE HK</t>
  </si>
  <si>
    <t>3acf521a-d070-4674-acc8-3c28a11d669a</t>
  </si>
  <si>
    <t>KNITTING 118D DTY Ex ZHUOZHAN / Z-0132 / HANGLEE HK</t>
  </si>
  <si>
    <t>e3f51d96-acce-4c3e-a4db-39999865e799</t>
  </si>
  <si>
    <t>KNITTING 118D DTY Ex ZHUOZHAN / Z-0134 / HANGLEE HK</t>
  </si>
  <si>
    <t>95c82f25-cc6b-41d4-b0bc-df3b251b6211</t>
  </si>
  <si>
    <t>KNITTING 118D DTY Ex ZHUOZHAN / Z-0135 / HANGLEE HK</t>
  </si>
  <si>
    <t>2d144488-5661-4e12-aeaf-a2b49ae597e1</t>
  </si>
  <si>
    <t>KNITTING 118D DTY Ex ZHUOZHAN / Z-0138 / HANGLEE HK</t>
  </si>
  <si>
    <t>c0fac1e5-6d17-455d-8cad-5667e180a86f</t>
  </si>
  <si>
    <t>KNITTING 118D DTY Ex ZHUOZHAN / Z-0139 / HANGLEE HK</t>
  </si>
  <si>
    <t>1b070bd6-8287-4778-8e9d-2d1de6ac0f74</t>
  </si>
  <si>
    <t>KNITTING 118D DTY Ex ZHUOZHAN / Z-0142 / HANGLEE HK</t>
  </si>
  <si>
    <t>89d0af41-13dd-4da0-a08c-0cabbf7652ce</t>
  </si>
  <si>
    <t>KNITTING 118D FDY / Z-0151</t>
  </si>
  <si>
    <t>372ceddf-b063-4b47-9d55-b91d213a1f62</t>
  </si>
  <si>
    <t>KNITTING 118D FDY / Z-0159</t>
  </si>
  <si>
    <t>de18285d-ef6b-422a-9e2d-699adc7f7f4d</t>
  </si>
  <si>
    <t>KNITTING 118D FDY / Z-0160</t>
  </si>
  <si>
    <t>ee8b678a-890c-46da-983f-78df0beef3fa</t>
  </si>
  <si>
    <t>KNITTING 118D FDY / Z-0167</t>
  </si>
  <si>
    <t>c2c2d69a-e8de-40a7-90ab-a23cd4e39c02</t>
  </si>
  <si>
    <t>KNITTING 118D FDY 72" / Z-0158</t>
  </si>
  <si>
    <t>e7a3618e-e681-4713-a555-ad77fe993a5f</t>
  </si>
  <si>
    <t>KNITTING 118D FDY 72" / Z-0161</t>
  </si>
  <si>
    <t>d61dace0-472f-4f68-81be-a29c206b6589</t>
  </si>
  <si>
    <t>KNITTING 118D FDY Ex SHAOXING EASE / SC14011 / MR.YEE</t>
  </si>
  <si>
    <t>51088f5d-e579-42c3-8325-3317193cbb37</t>
  </si>
  <si>
    <t>KNITTING 118D FDY Ex SHAOXING EASE / SC14012</t>
  </si>
  <si>
    <t>87208a11-9577-4689-9cff-2f900cfc1eba</t>
  </si>
  <si>
    <t>KNITTING 118D FDY Ex ZHUOZHAN / Z-0112 / HANGLEE HK</t>
  </si>
  <si>
    <t>afd2e70e-5bf3-4975-bba8-401bbd648a06</t>
  </si>
  <si>
    <t>KNITTING 118D FDY Ex ZHUOZHAN / Z-0118 / HANGLEE HK</t>
  </si>
  <si>
    <t>42582f51-29f9-4f78-8991-40abf8c345df</t>
  </si>
  <si>
    <t>KNITTING 118D FDY Ex ZHUOZHAN / Z-0123 / HANGLEE HK</t>
  </si>
  <si>
    <t>a8f276a7-11c3-4f6e-b73a-083409932758</t>
  </si>
  <si>
    <t>KNITTING 118D SDY Ex ZHUOZHAN / Z-0106 / HANGLEE HK</t>
  </si>
  <si>
    <t>3b06452e-31aa-4373-88ed-c28db7c1316c</t>
  </si>
  <si>
    <t>KNITTING 118D-DTY Ex ZHUOZHAN / Z-0081 / HANGLEE HK</t>
  </si>
  <si>
    <t>ee8b3b67-1234-48f7-b6e4-bdc26eec757c</t>
  </si>
  <si>
    <t>KNITTING 118D/96 FDY Ex SHAOXING EASE / SC14010</t>
  </si>
  <si>
    <t>0cbeeb22-c497-417c-9259-c78ec3a688e8</t>
  </si>
  <si>
    <t>KNITTING 150D(72F)X21S Ex SHAOXING EASE/SC-13038/MR.YEE</t>
  </si>
  <si>
    <t>727de30c-97a1-4d9d-b1dc-e50dc5b1a4d8</t>
  </si>
  <si>
    <t>KNITTING BABAT (A) / Z-0226</t>
  </si>
  <si>
    <t>edc822fb-5b15-439b-b19e-d50abf4ee41e</t>
  </si>
  <si>
    <t>KNITTING BABAT (B) / Z-0226</t>
  </si>
  <si>
    <t>5ea00e88-68f1-4528-84cd-dd3e94a7ba4b</t>
  </si>
  <si>
    <t>KNITTING BALON / DTY 110 / 96 YL-13</t>
  </si>
  <si>
    <t>0ca6a646-b1c9-44a3-9d9d-2ee3624fe9c4</t>
  </si>
  <si>
    <t>KNITTING BALON / DTY LIM 100 / 96 YL-13</t>
  </si>
  <si>
    <t>a2244c1e-70fb-4418-ba03-5313311503c6</t>
  </si>
  <si>
    <t>KNITTING BALON / DTY LIM 110 / 96</t>
  </si>
  <si>
    <t>75a50d62-3d42-4537-a58f-ccef0cafa173</t>
  </si>
  <si>
    <t>KNITTING CREPE 75 / CREPE 75 / 72</t>
  </si>
  <si>
    <t>2-15-001-1-6</t>
  </si>
  <si>
    <t>LIM 75/72</t>
  </si>
  <si>
    <t>af7f392b-0048-4ab4-8b2c-d78d8c54247a</t>
  </si>
  <si>
    <t>KNITTING CUBA PANJANG / Z-0155</t>
  </si>
  <si>
    <t>58e742ea-8b8a-4083-8f99-56c082fbd6ab</t>
  </si>
  <si>
    <t>KNITTING FDY 118D Ex ZHUOZHAN / Z-0115 / HANGLEE HK</t>
  </si>
  <si>
    <t>01fbc517-5e05-4549-9988-50926d64e2c4</t>
  </si>
  <si>
    <t>KNITTING KBD-077</t>
  </si>
  <si>
    <t>2-8-011-1-1</t>
  </si>
  <si>
    <t>13cc36c7-bc4c-4a15-9273-2cdc874697cc</t>
  </si>
  <si>
    <t>KNITTING SALUR / Z-0126</t>
  </si>
  <si>
    <t>3b610905-eadb-4187-a637-7fdf888507c6</t>
  </si>
  <si>
    <t xml:space="preserve">KOSHIBO </t>
  </si>
  <si>
    <t>35/4x64x70":9840</t>
  </si>
  <si>
    <t>2-8-040-1-2</t>
  </si>
  <si>
    <t>7b00068e-9b5f-4c50-b471-309d40caa3c7</t>
  </si>
  <si>
    <t>KOSHIBO</t>
  </si>
  <si>
    <t>32/4x70x70":9020</t>
  </si>
  <si>
    <t>2-8-115-1-2</t>
  </si>
  <si>
    <t>6b3df4e5-9717-4d38-84ba-0f7c0a646156</t>
  </si>
  <si>
    <t>KOSHIBO Ex ZHENSHUO / TU1581</t>
  </si>
  <si>
    <t>90885c78-52de-4cae-94f1-2f5ec13cd40e</t>
  </si>
  <si>
    <t>KOSHIBO GREIGE / HLSX 1405024</t>
  </si>
  <si>
    <t>019c007f-a66f-463a-bd08-0d923941205c</t>
  </si>
  <si>
    <t>KS-11-16</t>
  </si>
  <si>
    <t>2-18-001-1-6</t>
  </si>
  <si>
    <t>f95b2515-4763-4f56-a86b-32173f3133b9</t>
  </si>
  <si>
    <t>Non Spandex</t>
  </si>
  <si>
    <t>KS-12-16</t>
  </si>
  <si>
    <t>79206a1a-3ba7-4940-9ac2-58c047f5d169</t>
  </si>
  <si>
    <t>LASER VELVET</t>
  </si>
  <si>
    <t>40/4x72x64":10280</t>
  </si>
  <si>
    <t>2-8-001-1-4</t>
  </si>
  <si>
    <t>83aec022-8690-44ec-985a-59e3f15c529c</t>
  </si>
  <si>
    <t>LEXUS / T-105-16</t>
  </si>
  <si>
    <t>32/2x54x70":4480</t>
  </si>
  <si>
    <t>H.IMY 300/96</t>
  </si>
  <si>
    <t>d87888cd-9578-4405-906a-8eac5638d272</t>
  </si>
  <si>
    <t>LEXUS / T-154-16 / DOBBY T-105-16</t>
  </si>
  <si>
    <t>AMY 250/120</t>
  </si>
  <si>
    <t>c0495736-4002-48cd-a4de-fb856ef7009f</t>
  </si>
  <si>
    <t>LINETA / T-257-17</t>
  </si>
  <si>
    <t>28/3x60x70:"5910</t>
  </si>
  <si>
    <t>2-1-337-2-2</t>
  </si>
  <si>
    <t>5d99153d-8d4a-4170-90aa-719cbdfa9ff1</t>
  </si>
  <si>
    <t>LINO ALEXIS</t>
  </si>
  <si>
    <t>39/4x72x66":10326</t>
  </si>
  <si>
    <t>M-038-07 / T-100-07</t>
  </si>
  <si>
    <t>42/1x52x66":2800</t>
  </si>
  <si>
    <t>2-8-007-5-5</t>
  </si>
  <si>
    <t>6eeff9c4-09cb-46c9-b008-3fadde71f58f</t>
  </si>
  <si>
    <t>M-112-A-04</t>
  </si>
  <si>
    <t>35/2x47x66":4650</t>
  </si>
  <si>
    <t>2-5-013-4-4</t>
  </si>
  <si>
    <t>T.T 250/132</t>
  </si>
  <si>
    <t>41573796-9c12-4d17-80db-0f99509f7ce4</t>
  </si>
  <si>
    <t>2-19-001-2-2</t>
  </si>
  <si>
    <t>f66c78d5-f449-4700-ab35-f6b9584cdc37</t>
  </si>
  <si>
    <t>MATRIX / T-044-17</t>
  </si>
  <si>
    <t>30/2x48x76:"4590</t>
  </si>
  <si>
    <t>2-07-001-4-4</t>
  </si>
  <si>
    <t>e2a1c7fe-1f2d-4f40-ab44-1f614f9ef365</t>
  </si>
  <si>
    <t>MAXIMA / T-210-B-17</t>
  </si>
  <si>
    <t>32/2x60x70":4510</t>
  </si>
  <si>
    <t>MICRO  UBUD</t>
  </si>
  <si>
    <t>40/4x78x64":10280</t>
  </si>
  <si>
    <t>2-8-018-1-1</t>
  </si>
  <si>
    <t>fa0b6e6c-afae-432e-8f8c-cf4820b096ed</t>
  </si>
  <si>
    <t>MICRO # 0066 58" Ex VILLETTE / EX201311LJ00007-2</t>
  </si>
  <si>
    <t>32e3967c-b083-4cf9-abba-cfb0efc622bb</t>
  </si>
  <si>
    <t>MICRO # 0066 58" Ex VILLETTE / EX201311LJ00007-I</t>
  </si>
  <si>
    <t>82e32f4b-0ed5-47b2-aecb-33c461b49a78</t>
  </si>
  <si>
    <t>MICRO 227 / T-227-08 ( T&amp;T )</t>
  </si>
  <si>
    <t>40/3x70x66":7870</t>
  </si>
  <si>
    <t>2-1-295-2-2</t>
  </si>
  <si>
    <t>TT DARK 150/96</t>
  </si>
  <si>
    <t>80510573-226e-4631-bcc6-196913093d3b</t>
  </si>
  <si>
    <t>Micro Fleece 1 Side brushed 60"</t>
  </si>
  <si>
    <t>2-01-061-3-4</t>
  </si>
  <si>
    <t>e035c6cf-d305-4832-8b8e-a7f1e017723c</t>
  </si>
  <si>
    <t>MICRO UBUD EX RETURN CLASSIFI</t>
  </si>
  <si>
    <t>2-8-024-1-1</t>
  </si>
  <si>
    <t>877494e3-0319-4797-91be-ff9711ca3978</t>
  </si>
  <si>
    <t>MILOVA</t>
  </si>
  <si>
    <t>40/4x80x70":11230</t>
  </si>
  <si>
    <t>2-8-053-2-2</t>
  </si>
  <si>
    <t>a3ff848f-4220-4518-9d6c-8890f5e5a4c4</t>
  </si>
  <si>
    <t>MINI BARBLE PRN / T-139-A-14 (L)</t>
  </si>
  <si>
    <t>7b314b32-0cd0-4c1b-84d5-05c51c5c526b</t>
  </si>
  <si>
    <t>MINI MONOBRIGHT / TK-16-15</t>
  </si>
  <si>
    <t>040ba00c-9ecf-4fa4-a164-3e6ebf893d96</t>
  </si>
  <si>
    <t>MODENA / T-113-17 / SATYN 4 / 1</t>
  </si>
  <si>
    <t>35/4x66x66":9270</t>
  </si>
  <si>
    <t>c7af861a-1690-499c-9c55-a24f0f4ba13f</t>
  </si>
  <si>
    <t>DD IMY 150/108</t>
  </si>
  <si>
    <t>MONACO PEACH</t>
  </si>
  <si>
    <t>44/4x75x65":11558</t>
  </si>
  <si>
    <t>2-8-110-1-2</t>
  </si>
  <si>
    <t>737088f8-a80d-4cee-8491-cead9ced1b02</t>
  </si>
  <si>
    <t>MONALISA / T-174-16 / DOBBY</t>
  </si>
  <si>
    <t>25/2x48x70":3530</t>
  </si>
  <si>
    <t>2-01-001-2-5</t>
  </si>
  <si>
    <t>f6db18dd-c269-4551-9fbd-7ced4c7e77ca</t>
  </si>
  <si>
    <t>MONALISA / T-174-A-16</t>
  </si>
  <si>
    <t>5/1x48x70":3530</t>
  </si>
  <si>
    <t>0e782bcd-95e6-47ba-bdd1-fa9df957f003</t>
  </si>
  <si>
    <t>MONO BRIGHT</t>
  </si>
  <si>
    <t>11fed43b-f56c-4b28-b7ef-7a1aeded25b5</t>
  </si>
  <si>
    <t>MONO BRIGHT PQ</t>
  </si>
  <si>
    <t>05489ad3-6341-4c71-8fcb-fd4a0d833877</t>
  </si>
  <si>
    <t>MONO BRIGHT YL-13/10 "PRINT"</t>
  </si>
  <si>
    <t>3de36806-3f32-4a20-b721-c602d54b914b</t>
  </si>
  <si>
    <t>MONTELO / T-039-12</t>
  </si>
  <si>
    <t>42/5x72x65,5":13838</t>
  </si>
  <si>
    <t>2-1-017-1-4</t>
  </si>
  <si>
    <t>ce5967d8-9934-41e9-acfc-c1c08c928946</t>
  </si>
  <si>
    <t>NASHIJI 58" Ex ZHUOZHAN / Z-0111 / HANGLEE HK</t>
  </si>
  <si>
    <t>2cf0115b-2a01-42ab-97e8-e6899fabfecb</t>
  </si>
  <si>
    <t>NEW AVANZA / T-066-A-06</t>
  </si>
  <si>
    <t>35/5x80x70":12298</t>
  </si>
  <si>
    <t>2-1-316-2-2</t>
  </si>
  <si>
    <t>43713e6f-4898-487f-a834-73e024d525e9</t>
  </si>
  <si>
    <t>NEW MACRO</t>
  </si>
  <si>
    <t>38/4x64x70":10670</t>
  </si>
  <si>
    <t>2-1-233-2-2</t>
  </si>
  <si>
    <t>f0e6226c-7bb3-4869-8558-a2ab2e3ca39d</t>
  </si>
  <si>
    <t>NEW PLATINUM.</t>
  </si>
  <si>
    <t>39/4x72x66":10240</t>
  </si>
  <si>
    <t>2-1-069-1-2</t>
  </si>
  <si>
    <t>04abef87-45e2-414a-b93f-5785fa313060</t>
  </si>
  <si>
    <t>NEW PONCO</t>
  </si>
  <si>
    <t>34/2x58x73":4994</t>
  </si>
  <si>
    <t>2-6-012-4-2</t>
  </si>
  <si>
    <t>63a5e1a6-683c-47ac-afd7-d3e4223bb7f0</t>
  </si>
  <si>
    <t>New T-065-08 / T-078-10 (T&amp;T)</t>
  </si>
  <si>
    <t>28/4x85x70":7870</t>
  </si>
  <si>
    <t>2-1-312-2-2</t>
  </si>
  <si>
    <t>fae4c29e-6cb0-47a6-b683-bda58bb9b198</t>
  </si>
  <si>
    <t>TT DARK 120/96</t>
  </si>
  <si>
    <t>New T-163-07 ( T&amp;T )</t>
  </si>
  <si>
    <t>2-1-313-2-2</t>
  </si>
  <si>
    <t>d54d8c5a-5a16-451e-bcbc-0ebc1364231c</t>
  </si>
  <si>
    <t>New T-248-10 NS / SATIN-4/1</t>
  </si>
  <si>
    <t>30/4x62x76":9150</t>
  </si>
  <si>
    <t>2-8-001-3-2</t>
  </si>
  <si>
    <t>30065d56-f259-4642-a8cc-008853905f62</t>
  </si>
  <si>
    <t>DTY HS 150/48</t>
  </si>
  <si>
    <t>NP VALENTINO" PRINTING"</t>
  </si>
  <si>
    <t>40/3X66X50:"6040</t>
  </si>
  <si>
    <t>2-1-094-3-2</t>
  </si>
  <si>
    <t>2-9-006-6-3</t>
  </si>
  <si>
    <t>NYLON 30/1-109</t>
  </si>
  <si>
    <t>6732634f-9b5f-482e-8db1-a09b91c4225c</t>
  </si>
  <si>
    <t>NYLON RAYON T-269-06</t>
  </si>
  <si>
    <t>35/5x80x70":12280</t>
  </si>
  <si>
    <t>NYLON RAYON T-74-06</t>
  </si>
  <si>
    <t>35/3x64x70":7380</t>
  </si>
  <si>
    <t>2-9-007-6-3</t>
  </si>
  <si>
    <t>474cdea9-3488-4336-9016-e1ab1cf489c2</t>
  </si>
  <si>
    <t>OLIVIA / T-041-17</t>
  </si>
  <si>
    <t>c5c7eed5-d45e-49ef-87ba-915a22ce1a4f</t>
  </si>
  <si>
    <t>PANAMA / T-09-099</t>
  </si>
  <si>
    <t>46.7/2x52x62":5800</t>
  </si>
  <si>
    <t>2-6-018-4-4</t>
  </si>
  <si>
    <t>942f5b02-6522-4b7a-a303-1e2935812556</t>
  </si>
  <si>
    <t>PANAMA / T-09-252</t>
  </si>
  <si>
    <t>28/4x80x70":7840</t>
  </si>
  <si>
    <t>95e6ce93-f97c-4d1e-bd6d-ff24544465e0</t>
  </si>
  <si>
    <t>PE 30 D</t>
  </si>
  <si>
    <t>66b0c7c8-d1b2-487f-8aab-de767e6ea03c</t>
  </si>
  <si>
    <t xml:space="preserve">PE 30D X DTY 150 </t>
  </si>
  <si>
    <t>6cf91dc2-2bfd-447b-94f0-12f9dad5926c</t>
  </si>
  <si>
    <t>PE 30D X DTY 150D PLAT ( L )</t>
  </si>
  <si>
    <t>0437725a-6adb-4e4b-8b3d-c5d8eba100a5</t>
  </si>
  <si>
    <t>PE EX RETUN CLASSIFI</t>
  </si>
  <si>
    <t>a8322391-8adc-496b-bee4-d0b209c7de1c</t>
  </si>
  <si>
    <t>PE30 X 150D 69/3 X 76 X 66" TWILL PE 2/1 ( L )</t>
  </si>
  <si>
    <t>90a5c63a-35e8-4745-9724-c327b24fa3e7</t>
  </si>
  <si>
    <t>PE7010 / PE30x150d, 102x70 63" Ex KEWALRAM</t>
  </si>
  <si>
    <t>8464d129-4938-4d94-86f5-9e1271aca000</t>
  </si>
  <si>
    <t>PE7010 / PE30x150D,110x72 63PLAINI</t>
  </si>
  <si>
    <t>67138780-f27f-4e0b-92fa-a1116243439f</t>
  </si>
  <si>
    <t>PFP CHIFFONE Ex SUZHOU HENRY / GS13-055 / DPM</t>
  </si>
  <si>
    <t>22e4974d-3157-4391-9fee-ae7633b482ae</t>
  </si>
  <si>
    <t>PICASSO / T-192-17</t>
  </si>
  <si>
    <t>32/4x66x66:"8478</t>
  </si>
  <si>
    <t>2-10-010-2-4</t>
  </si>
  <si>
    <t>e27336bc-7e5b-4bcc-b4f1-fc09102e0942</t>
  </si>
  <si>
    <t>PJM-458</t>
  </si>
  <si>
    <t>32/3x54x63.5":6108</t>
  </si>
  <si>
    <t>POLY COTTON 250/36</t>
  </si>
  <si>
    <t>PLAIN  MAXFILL   ( 1200 T )</t>
  </si>
  <si>
    <t>46/2x56x49":4508</t>
  </si>
  <si>
    <t>1-8-190-2-2</t>
  </si>
  <si>
    <t>MAXFILL 150/120</t>
  </si>
  <si>
    <t>d3b4a3fd-7919-4912-8d19-1116ba69c1a3</t>
  </si>
  <si>
    <t>PLAIN  TRITA</t>
  </si>
  <si>
    <t>46.7/3x56x66":9240</t>
  </si>
  <si>
    <t>027365b3-eaa1-440f-9c78-91f0bdba5e02</t>
  </si>
  <si>
    <t>PLAIN ANTEX 130D</t>
  </si>
  <si>
    <t>35/4x62x63":8820</t>
  </si>
  <si>
    <t>2-1-221-2-2</t>
  </si>
  <si>
    <t>PSY 130/60</t>
  </si>
  <si>
    <t>9f3b5540-d3b3-427e-8d94-a03c22291d4e</t>
  </si>
  <si>
    <t>PLAIN ANTEX 135D</t>
  </si>
  <si>
    <t>2-1-004-5-4</t>
  </si>
  <si>
    <t>40 TPM VISCOSE 200/216</t>
  </si>
  <si>
    <t>a24e8d8c-54f2-4227-855a-9c4f7ab4b91e</t>
  </si>
  <si>
    <t>CB 0130/0072</t>
  </si>
  <si>
    <t>0130/0072</t>
  </si>
  <si>
    <t>PLAIN ANTEX 135D (84F)</t>
  </si>
  <si>
    <t>2-1-333-2-2</t>
  </si>
  <si>
    <t>f6c4fa48-7cda-4760-b2df-ffd6d30a065c</t>
  </si>
  <si>
    <t>PLAIN ANTEX 44"</t>
  </si>
  <si>
    <t>37/3x60x50":5550</t>
  </si>
  <si>
    <t>1-8-193-2-2</t>
  </si>
  <si>
    <t>BSY 135/108</t>
  </si>
  <si>
    <t>efa8de93-faf8-4a32-b78a-f77f59c8cb19</t>
  </si>
  <si>
    <t>PLAIN ANTEX 58 "PRINT"</t>
  </si>
  <si>
    <t>2-01-252-2-2</t>
  </si>
  <si>
    <t>5eec0c17-8e8e-473f-8c5d-31e6f91819dd</t>
  </si>
  <si>
    <t>PLAIN ANTEX DOBBY T-188-A-06</t>
  </si>
  <si>
    <t>35/4x67x63":8820</t>
  </si>
  <si>
    <t>2-8-054-2-2</t>
  </si>
  <si>
    <t>206f7323-d828-424d-92a4-b30ee68b3043</t>
  </si>
  <si>
    <t>PLAIN ROYALE</t>
  </si>
  <si>
    <t>42/3x62x51":6426</t>
  </si>
  <si>
    <t>1-8-192-2-2</t>
  </si>
  <si>
    <t>1a1df329-8183-43da-a663-b55658a164f6</t>
  </si>
  <si>
    <t>PLAIN T-133-10</t>
  </si>
  <si>
    <t>40/2x52x66":5310</t>
  </si>
  <si>
    <t>2-8-018-1-3</t>
  </si>
  <si>
    <t>52dd2651-cdd9-4e5a-950e-334f380060dd</t>
  </si>
  <si>
    <t>PLATINUM / T-394-03</t>
  </si>
  <si>
    <t>39/4x72x66":10280</t>
  </si>
  <si>
    <t>2-8-111-1-2</t>
  </si>
  <si>
    <t>b5b85562-3c84-4ae3-ad1a-145459b7f425</t>
  </si>
  <si>
    <t>POLLY COTON/050706 NS PRN</t>
  </si>
  <si>
    <t>1-1-011-1-1</t>
  </si>
  <si>
    <t>8707d0b0-1449-4536-aa06-9aac247fd90e</t>
  </si>
  <si>
    <t>POLLY COTON/050968 HS PRN</t>
  </si>
  <si>
    <t>1-1-012-1-1</t>
  </si>
  <si>
    <t>bb686311-a9f8-40dc-9f1b-a8af66063e0a</t>
  </si>
  <si>
    <t>POLY CUBA Ex SHAOXING YEATS / YS14001</t>
  </si>
  <si>
    <t>e62a16c1-1df6-4227-844d-53d9d0dab851</t>
  </si>
  <si>
    <t>POLY JERSEY 118D (DTY/72F) + 30D (SPX) / FZ14004</t>
  </si>
  <si>
    <t>f54694cb-19c3-476e-862f-08dd301d0cda</t>
  </si>
  <si>
    <t>POLY JERSEY 118D-DTY72+30D Ex SHAOXING EASE / SC 13044 / MR.YEE</t>
  </si>
  <si>
    <t>41a10076-ff25-4054-a76a-af4785eff01a</t>
  </si>
  <si>
    <t>POLY ROMA Ex SHAOXING YEATS / YS14001</t>
  </si>
  <si>
    <t>86a7646d-c030-4888-b092-00ffb189b9db</t>
  </si>
  <si>
    <t>PONCO / ( PLAIN 1 / 1 )</t>
  </si>
  <si>
    <t>35/2x62x70":4930</t>
  </si>
  <si>
    <t>2-6-001-4-2</t>
  </si>
  <si>
    <t>e9f72c06-f228-4215-93b9-1296716f1856</t>
  </si>
  <si>
    <t>PP 0424 Ex NAVEL</t>
  </si>
  <si>
    <t>f93478cd-07f2-4d01-abf1-57d5d05e935e</t>
  </si>
  <si>
    <t>PP1 0423 Ex NAVEL</t>
  </si>
  <si>
    <t>2ab603da-0432-449e-b641-6eb492185359</t>
  </si>
  <si>
    <t>PP2 0424 Ex NAVEL</t>
  </si>
  <si>
    <t>87a61daa-6a0e-4b75-bb8d-36dbe68bc046</t>
  </si>
  <si>
    <t>PRADA (MLK-1433) / INV : 14KM0614</t>
  </si>
  <si>
    <t>7db3128e-1fda-40d7-8fc6-a8d2a35e32d6</t>
  </si>
  <si>
    <t>PRADA (MLK-1441) / INV : 14KM0713</t>
  </si>
  <si>
    <t>2b3172ea-278e-4b92-a667-1f158cba6881</t>
  </si>
  <si>
    <t>PRADA / 14KM1747</t>
  </si>
  <si>
    <t>22a5a36b-27bb-44e2-8c70-d59aa8c8dac0</t>
  </si>
  <si>
    <t>PSY 135/108 SPDX 20 TEXLON YL 33/9.5 T/M900</t>
  </si>
  <si>
    <t>fa6ba4b0-99b7-4183-9b11-beb23f1e7ea8</t>
  </si>
  <si>
    <t>PSY 135/108 SPT SPDX 20 CREORA YL 33/9.5 T/M900</t>
  </si>
  <si>
    <t>65429543-c4aa-4f4e-97f9-baceda0befe9</t>
  </si>
  <si>
    <t>PSY 135/108 TM900 SZ SPANDEX FULL 20D YL-14</t>
  </si>
  <si>
    <t>2-6-001-2-2</t>
  </si>
  <si>
    <t>8900b05b-9cfe-4b83-8685-07a46be3203e</t>
  </si>
  <si>
    <t>PSY 135/108 TM900 SZ SPANDEX FULL 20D YL-16 160CM / D3</t>
  </si>
  <si>
    <t>511db5e0-2afc-462e-8df5-f8c87f04040a</t>
  </si>
  <si>
    <t>PSY 135/108 TM900 SZ SPANDEX FULL 20D YL-16 180CM</t>
  </si>
  <si>
    <t>1f03dd7c-2502-4817-bddf-9518712d0b6b</t>
  </si>
  <si>
    <t>PSY 135/108 TM900 SZ SPANDEX FULL 20D YL-17</t>
  </si>
  <si>
    <t>902cf9f3-c5bc-41ca-8915-0b35797dedc2</t>
  </si>
  <si>
    <t>PSY AGHI 58"</t>
  </si>
  <si>
    <t>40/3 x 66 x 64" : 7710</t>
  </si>
  <si>
    <t>2-1-369-2-2</t>
  </si>
  <si>
    <t>c3ef9f5a-9ce7-493c-ba8e-41936f1c98af</t>
  </si>
  <si>
    <t>PUERTO RICO / T-06-054</t>
  </si>
  <si>
    <t>32/6x86x66":12702</t>
  </si>
  <si>
    <t>2-1-315-2-2</t>
  </si>
  <si>
    <t>5565ac39-07ad-4585-9617-7b2ba32e7fd3</t>
  </si>
  <si>
    <t>RASI 108 Ex MARKSHEN</t>
  </si>
  <si>
    <t>58ae7107-ce6b-4fb9-8f71-467afab6ea85</t>
  </si>
  <si>
    <t>ROCXY / T-109-16 / DOBBY T-237-A-11</t>
  </si>
  <si>
    <t>25/2x48x70:"3530</t>
  </si>
  <si>
    <t>1-4-062-2-2</t>
  </si>
  <si>
    <t>b2c8255a-42e4-4e33-9630-7c745beb5a23</t>
  </si>
  <si>
    <t>SARUNG MAXFILL 120 CM</t>
  </si>
  <si>
    <t>35/3x62x54":5775</t>
  </si>
  <si>
    <t>SARUNG MAXFILL 120 CM / T-325-05</t>
  </si>
  <si>
    <t>1-4-065-2-2</t>
  </si>
  <si>
    <t>cf414c8e-4544-4aaa-9614-a069f440016d</t>
  </si>
  <si>
    <t>SARUNG MAXFILL 125 CM</t>
  </si>
  <si>
    <t>35/3x62x56": 5910</t>
  </si>
  <si>
    <t>1-4-013-2-2</t>
  </si>
  <si>
    <t>98ba81b6-81c4-4957-9c69-d3fb64672350</t>
  </si>
  <si>
    <t>SARUNG PSY 127 CM</t>
  </si>
  <si>
    <t>32/4x62x56":7168</t>
  </si>
  <si>
    <t>1-4-014-2-2</t>
  </si>
  <si>
    <t>75fafa74-e7bf-4401-a1c2-af3110f735b6</t>
  </si>
  <si>
    <t>SARUNG PSY 127 CM / T-222-06</t>
  </si>
  <si>
    <t>38/4x62x56":8512</t>
  </si>
  <si>
    <t>1-4-066-2-2</t>
  </si>
  <si>
    <t>c9acd7d5-45cf-4fd4-aa02-8d6893533d8e</t>
  </si>
  <si>
    <t>SARUNG PSY 127 CM / T-222-06 ( 84 F )</t>
  </si>
  <si>
    <t>1-4-015-2-2</t>
  </si>
  <si>
    <t>a6296ccb-f1bf-4c7d-bed6-2526f0ae45bb</t>
  </si>
  <si>
    <t>SATEEN BRIGHT WJL 4/1</t>
  </si>
  <si>
    <t>36/5x87x50":9030</t>
  </si>
  <si>
    <t>1-8-020-1-2</t>
  </si>
  <si>
    <t>3140e05d-6b9a-437a-b4a0-b9e1f6dc3173</t>
  </si>
  <si>
    <t>SATEEN VELVET / T-145-06</t>
  </si>
  <si>
    <t>2-8-021-1-1</t>
  </si>
  <si>
    <t>fafba879-3e51-4f80-a0a9-dfd62f3d6c5b</t>
  </si>
  <si>
    <t>SATYN 44" SM 228 JAYA MANDIRI</t>
  </si>
  <si>
    <t>1-8-010-1-1</t>
  </si>
  <si>
    <t>8b8ff4d4-49ba-4c6d-b530-b323287f4e72</t>
  </si>
  <si>
    <t>SATYN 50 D</t>
  </si>
  <si>
    <t>SDY 50/36 SBT</t>
  </si>
  <si>
    <t>7bb29974-8dc8-4d7c-b852-51f38f8e3c58</t>
  </si>
  <si>
    <t>SATYN 50 D / 36F BRT*DTY 75D / 72F / LXL-140611</t>
  </si>
  <si>
    <t>f6652204-1158-4978-9c96-a44385e4fbad</t>
  </si>
  <si>
    <t>SATYN 50 D / 36F BRT*DTY 75D / 72F / LXL-140816</t>
  </si>
  <si>
    <t>eb97b862-bb96-4e47-8484-ea13429d716e</t>
  </si>
  <si>
    <t>SATYN 50 D / 36F BRT*DTY 75D / 72F / LXL-141029</t>
  </si>
  <si>
    <t>b893d297-c405-4c23-baef-d554986e2042</t>
  </si>
  <si>
    <t>SATYN 50 D / 36F BRT*DTY 75D / 72F / LXL-141203</t>
  </si>
  <si>
    <t>758ffbc9-7750-40b5-9088-832291f712f7</t>
  </si>
  <si>
    <t>SATYN 50 D / 36F BRT*DTY 75D / 72F EX LONG XINLONG / LXL-140308</t>
  </si>
  <si>
    <t>1c30cbfa-d3e0-4268-a245-fb5ed008d4c5</t>
  </si>
  <si>
    <t>SATYN 50 D / 36F BRT*DTY 75D / 72F EX LONG XINLONG / LXL-140315</t>
  </si>
  <si>
    <t>8ea52ca7-2837-4123-adf8-f8933a125098</t>
  </si>
  <si>
    <t xml:space="preserve">SATYN 50 D / 36F EX LONG XINLONG / LXL-131026 </t>
  </si>
  <si>
    <t>cff48d4b-8073-4f1d-bb53-90d17371f717</t>
  </si>
  <si>
    <t>SATYN 50 D 58" EX LONG XINLONG / LXL-140419</t>
  </si>
  <si>
    <t>d5f6789d-db8d-41d4-a615-1022f1934b26</t>
  </si>
  <si>
    <t>SATYN ITY / ES201407LJ00002</t>
  </si>
  <si>
    <t>ee688b0b-39e9-4eb5-a9f1-66a0ec7bbd64</t>
  </si>
  <si>
    <t>SATYN T-040-10 (CDP)</t>
  </si>
  <si>
    <t>42/5x68x65":13836</t>
  </si>
  <si>
    <t>2-1-015-1-4</t>
  </si>
  <si>
    <t>75ab253e-4a66-41b3-accb-a24103590ace</t>
  </si>
  <si>
    <t>SATYN TWIST 75/36 / ES201407LJ00002</t>
  </si>
  <si>
    <t>1074bbcc-96f2-463a-a0b3-efcfac84dbe5</t>
  </si>
  <si>
    <t>SATYN VELVET "58 ( 2600 )</t>
  </si>
  <si>
    <t>42/5x92x65.5":13836</t>
  </si>
  <si>
    <t>e648f7b2-f691-47c3-9ae4-3bc9c368fceb</t>
  </si>
  <si>
    <t>SAVANA</t>
  </si>
  <si>
    <t>25/2x42x70":3530</t>
  </si>
  <si>
    <t>2-6-017-4-4</t>
  </si>
  <si>
    <t>2d38e0c8-7196-4732-a0cc-75fb8273a011</t>
  </si>
  <si>
    <t>SBA-005</t>
  </si>
  <si>
    <t>2-10-011-2-4</t>
  </si>
  <si>
    <t>d3dd751f-d4ad-4f02-8a97-be1e8265cab0</t>
  </si>
  <si>
    <t>SBA-006</t>
  </si>
  <si>
    <t>2-10-012-2-4</t>
  </si>
  <si>
    <t>25425cf6-e415-420f-90ed-754d671c27d8</t>
  </si>
  <si>
    <t>SCARLETT / T-024-17</t>
  </si>
  <si>
    <t>76be283b-d714-4554-a0b5-7aa6279429e3</t>
  </si>
  <si>
    <t>SDY 100/96</t>
  </si>
  <si>
    <t>fd02b418-ea83-4a37-a4c3-5a67e4363901</t>
  </si>
  <si>
    <t>SERAGAM</t>
  </si>
  <si>
    <t>30.35/4x97x72.82":8840</t>
  </si>
  <si>
    <t>2-06-016-4-2</t>
  </si>
  <si>
    <t>38417126-adee-4c7a-9297-9b98528bc126</t>
  </si>
  <si>
    <t>SERAGAM / Ex T-095-12</t>
  </si>
  <si>
    <t>35/4x75x66:"9168</t>
  </si>
  <si>
    <t>2-01-097-3-2</t>
  </si>
  <si>
    <t>2-01-001-3-1</t>
  </si>
  <si>
    <t>b5aeead2-682d-491e-ae50-0ffb4a878686</t>
  </si>
  <si>
    <t>SERAGAM Ex T-195-13</t>
  </si>
  <si>
    <t>28/4x50x70":7960</t>
  </si>
  <si>
    <t>SILKY VOILE / T-275-A-17</t>
  </si>
  <si>
    <t>37/2x65x51":3804</t>
  </si>
  <si>
    <t>SILCRA-80/48</t>
  </si>
  <si>
    <t>80/48</t>
  </si>
  <si>
    <t>77771051-4317-4893-bfb4-aca83efe9e13</t>
  </si>
  <si>
    <t>SLOGGY 150/144-29 EX MARSHEN</t>
  </si>
  <si>
    <t>d6aaca47-12a1-4b7c-826a-3671e38708ca</t>
  </si>
  <si>
    <t>SLOGGY 180/96-170/96 38CM EX MARKSHEN</t>
  </si>
  <si>
    <t>4d975232-73e4-4108-8bbc-858b4eb30a57</t>
  </si>
  <si>
    <t>SLOGGY MAXFILL 29 EX MARKSHEN</t>
  </si>
  <si>
    <t>23feab08-298b-4477-b142-7e76bf22fee4</t>
  </si>
  <si>
    <t>SLOGGY MAXFILL Ex SINAR ANUGERAH</t>
  </si>
  <si>
    <t>8d1e5755-f146-4f52-ac66-6b561b949459</t>
  </si>
  <si>
    <t>SLOGGY T/T 180/96-150/120 - 41CM</t>
  </si>
  <si>
    <t>7c417f1b-1e64-455a-9cc7-0b5ae4a042e6</t>
  </si>
  <si>
    <t>SLOGGY T/T DARK + MAXFILL 170/96+150/120 38CM EX MARSHEN</t>
  </si>
  <si>
    <t>bcd5c46b-cea6-4347-a098-cd0cfebad95c</t>
  </si>
  <si>
    <t>SOFT SILK / T-088-17</t>
  </si>
  <si>
    <t>94f4181e-ade6-4dfd-a548-9bb4b30008dc</t>
  </si>
  <si>
    <t xml:space="preserve">SOFT SKIN Ex SHANGHAI XIETONG / XT-WLC-13155 </t>
  </si>
  <si>
    <t>cbe5b08b-fa97-4c48-8bec-560386ae44e6</t>
  </si>
  <si>
    <t>SOFT SKIN Ex WUJIANG FIBER S130944-3162 DPM</t>
  </si>
  <si>
    <t>ae073a92-adda-490c-818f-db9d1c4abf9d</t>
  </si>
  <si>
    <t>SPANDEX BALLON 100/26 ( L )</t>
  </si>
  <si>
    <t>cd3be74c-188b-417a-9406-d04b4f8af035</t>
  </si>
  <si>
    <t>SPANDEX BALLON 100/26 DY ( L )</t>
  </si>
  <si>
    <t>57940a71-629f-4c5b-8d6e-5ab51ee9302b</t>
  </si>
  <si>
    <t>SPANDEX BALLON 100/26 PQ ( L )</t>
  </si>
  <si>
    <t>4143c46f-ae72-4e06-94fd-96ea9d86baf1</t>
  </si>
  <si>
    <t>SPANDEX BALLON 100/96-26 Ex MAKSHEN</t>
  </si>
  <si>
    <t>f525dfcb-6e23-47c1-8eef-cb5ddbd0d892</t>
  </si>
  <si>
    <t>SPANDEX BALLON 150-144-33CM Ex MARKSHEN</t>
  </si>
  <si>
    <t>93d3a7be-ef7f-48de-93cf-cd9c1e5a6038</t>
  </si>
  <si>
    <t>SPANDEX BALLON 75-22 EX MARKSHEN</t>
  </si>
  <si>
    <t>98519a71-99ff-4ece-bf00-5ff44c0536a0</t>
  </si>
  <si>
    <t>SPANDEX BALLON 75-72-22 EX MARKSEN</t>
  </si>
  <si>
    <t>5035fb83-0906-4381-9593-d050e1ee907d</t>
  </si>
  <si>
    <t>SPANDEX BALLON FULL 41CM EX MARSHEN</t>
  </si>
  <si>
    <t>6ce5d10b-738c-4605-9dce-539e0acebf25</t>
  </si>
  <si>
    <t>SPANDEX BALON</t>
  </si>
  <si>
    <t>ed2bd352-b8ce-4eb7-94b1-0b6abc1fcc81</t>
  </si>
  <si>
    <t>SPANDEX DEMIN SLOGGY 150 Ex MARKSHEN</t>
  </si>
  <si>
    <t>f4db1e90-7712-4cb9-86d1-df476f2491a3</t>
  </si>
  <si>
    <t>SPANDEX DENIM 135-DD 150 EX MARKSHEN</t>
  </si>
  <si>
    <t>8c0821ef-c027-4a91-8571-b69932c44c2c</t>
  </si>
  <si>
    <t>SPANDEX DENIM MAXF DD BLACK 150</t>
  </si>
  <si>
    <t>89025e79-7855-4f23-9a42-f182cdebf358</t>
  </si>
  <si>
    <t xml:space="preserve">SPANDEX FULL T/T DARK 41CM EX MARKSHEN </t>
  </si>
  <si>
    <t>571cba1a-e26c-49b5-b955-88937fbe291b</t>
  </si>
  <si>
    <t>SPANDEX MAXFILL FULL 33 DY ( L )</t>
  </si>
  <si>
    <t>f0051a68-9c3b-4700-b111-5def4e96236d</t>
  </si>
  <si>
    <t>SPANDEX MAXFILL FULL 33 PQ ( L )</t>
  </si>
  <si>
    <t>2e9bbd1c-7c68-4d2c-b029-40ebc93e907a</t>
  </si>
  <si>
    <t>SPANDEX SUTRA 100-96-155 Ex MARKSHEN</t>
  </si>
  <si>
    <t>c5e27024-ceec-4751-a8ed-282053ccfdd8</t>
  </si>
  <si>
    <t>SPANDEX SUTRA FOY 100/144 145GR EX GHINATEX</t>
  </si>
  <si>
    <t>f46b4828-c1e3-4325-be47-d48faa174f76</t>
  </si>
  <si>
    <t>SPANDEX SUTRA SUPER 75/72</t>
  </si>
  <si>
    <t>ada7af77-cdca-4ff9-ac99-22eaf4b9ed55</t>
  </si>
  <si>
    <t>SPD FULL BSY 135/108 38CM EX MARKSHEN</t>
  </si>
  <si>
    <t>ac22eecd-5919-40c9-8fdc-15e9e416c321</t>
  </si>
  <si>
    <t>SPD FULL MAXFILL 150/120 - 41CM</t>
  </si>
  <si>
    <t>5c35d462-ad77-4e86-8588-6485a27490a7</t>
  </si>
  <si>
    <t>SPD IMY 150/144 FULL 33CM</t>
  </si>
  <si>
    <t>867dc640-1092-478e-aff7-7abded494381</t>
  </si>
  <si>
    <t>SPD MAXFILL FULL 33CM EX MARSHEN</t>
  </si>
  <si>
    <t>10f5eadd-7270-403d-b6f6-c488b81097d4</t>
  </si>
  <si>
    <t>SPD SUTRA 100-96-26 Ex MARKSHEN</t>
  </si>
  <si>
    <t>c5b9023d-7397-47f7-8de6-34f77f99bd8e</t>
  </si>
  <si>
    <t>SPT-4500</t>
  </si>
  <si>
    <t>1-8-191-2-2</t>
  </si>
  <si>
    <t>2ce01016-15ce-4346-adca-faaa5f7a8fc4</t>
  </si>
  <si>
    <t>SPUN POLLY / DYDC140926S404</t>
  </si>
  <si>
    <t>6e7345e8-fd41-427e-a3c3-ee356640224e</t>
  </si>
  <si>
    <t>SPUN POLY / Z-0204</t>
  </si>
  <si>
    <t>c0b618ab-ad2e-4f11-af27-7a37827c0333</t>
  </si>
  <si>
    <t>SPUN POLY / Z-0231</t>
  </si>
  <si>
    <t>781f482e-51f2-4d46-9ab0-ee4ca9965473</t>
  </si>
  <si>
    <t>SPUN POLY 150D/96 DTY+21ST+30DSP / Z-0179</t>
  </si>
  <si>
    <t>c4f78418-59e7-403d-a9f2-a616c750e8b4</t>
  </si>
  <si>
    <t>SPUN POLY 150D/96FDTY+21ST+30DSP / Z-0184</t>
  </si>
  <si>
    <t>52a40f43-a055-4715-ad73-41f4528f378c</t>
  </si>
  <si>
    <t>SPUNPOLLY / KNITTING#1  / Z-0215</t>
  </si>
  <si>
    <t>2a93ce01-09c0-46ca-b1d9-cf9bbe8a01d6</t>
  </si>
  <si>
    <t>SUBARU</t>
  </si>
  <si>
    <t>2-8-052-2-2</t>
  </si>
  <si>
    <t>26898608-8891-43bf-98e0-c3774cf1fcdc</t>
  </si>
  <si>
    <t>SUTRA 100-144-26 EX MARKSEN</t>
  </si>
  <si>
    <t>cbae930b-02d7-4370-abe5-812f8cc4ef71</t>
  </si>
  <si>
    <t>SUTRA 100/72 EX MARKSHEN</t>
  </si>
  <si>
    <t>9f8341cc-6644-4523-8bbd-915b081029fc</t>
  </si>
  <si>
    <t>SUTRA 100/72-26 EX MARSHEN</t>
  </si>
  <si>
    <t>10e62ecf-18b2-42b2-9678-a8075af31fa3</t>
  </si>
  <si>
    <t>SUTRA 144 PQ Ex SINAR ANUGERAH</t>
  </si>
  <si>
    <t>529ce7a1-8e63-4035-a5dc-5bffd45920b9</t>
  </si>
  <si>
    <t>SUTRA 144 PQ SPDX 20 TEXLON YL 22/9 EX SINAR ANUGERAH</t>
  </si>
  <si>
    <t>3cba279e-035e-4592-bb4c-a854771b288a</t>
  </si>
  <si>
    <t>SUTRA 144-26 EX MARKSHEN</t>
  </si>
  <si>
    <t>4d3c4c20-81b5-4d89-9481-cd5923939861</t>
  </si>
  <si>
    <t>SUTRA 144PQ + SPDX 20 TEXLON YL22/9 (OKS) SINAR ANUGERAH</t>
  </si>
  <si>
    <t>bb340e2a-5978-4bfc-b34d-6d55d3a4f86f</t>
  </si>
  <si>
    <t>SUTRA 75-72-22 Ex MARKSEN</t>
  </si>
  <si>
    <t>1e2cb058-6845-471b-a7e6-6c334409e6c9</t>
  </si>
  <si>
    <t>T &amp; T DARK / T-163-07  (T&amp;T)</t>
  </si>
  <si>
    <t>28/4x74x70":7870</t>
  </si>
  <si>
    <t>2-1-349-2-2</t>
  </si>
  <si>
    <t>ca6d075a-e20d-4fb7-ba3f-6b13fdee585b</t>
  </si>
  <si>
    <t>T 212-08 + JQ LTR "TRILLIUM TEXEDO"</t>
  </si>
  <si>
    <t>28/4 x 77 x 70" : 7744</t>
  </si>
  <si>
    <t>2-1-387-3-3</t>
  </si>
  <si>
    <t>TT SUMO H.IMY 170/96</t>
  </si>
  <si>
    <t>507809ee-ef23-4865-87dd-57735ba07a44</t>
  </si>
  <si>
    <t>T-001-08 ( T&amp;T )</t>
  </si>
  <si>
    <t>35/3x70x70":7380</t>
  </si>
  <si>
    <t>2-1-046-3-3</t>
  </si>
  <si>
    <t>7ab0fa21-15f9-43fd-965a-633c316e208e</t>
  </si>
  <si>
    <t>T-001-A-11</t>
  </si>
  <si>
    <t>39/5x75x66":12900</t>
  </si>
  <si>
    <t>2-1-068-1-2</t>
  </si>
  <si>
    <t>f3e37b79-e1d6-41b0-a685-12d318c78ef9</t>
  </si>
  <si>
    <t>T-002-08 ( SMT )</t>
  </si>
  <si>
    <t>35/3x72x70:"7350</t>
  </si>
  <si>
    <t>2-08-001-3-3</t>
  </si>
  <si>
    <t>2-1-047-3-3</t>
  </si>
  <si>
    <t>de3b9d9e-afa8-4ff3-b4be-c45a5bce4e9a</t>
  </si>
  <si>
    <t>T-002-08 ( T&amp;T )</t>
  </si>
  <si>
    <t>T-002-08 ( T&amp;T ) / T-114-10</t>
  </si>
  <si>
    <t>2-1-361-3-3</t>
  </si>
  <si>
    <t>b5d4844d-92a1-46e0-a947-c5a97ca12bf9</t>
  </si>
  <si>
    <t>35/3x74x70":7306</t>
  </si>
  <si>
    <t>2-1-330-3-3</t>
  </si>
  <si>
    <t>46b257a7-34ae-4a0d-b2ce-5e510f56b56b</t>
  </si>
  <si>
    <t>T-002-08 (T&amp;T)</t>
  </si>
  <si>
    <t>35/5x70x70":7306</t>
  </si>
  <si>
    <t>2-1-306-3-3</t>
  </si>
  <si>
    <t>2fb8db03-e3a6-45e5-82e1-18945176e89b</t>
  </si>
  <si>
    <t>T-002-10 / SPARTA</t>
  </si>
  <si>
    <t>42/5x72x65.6":13836</t>
  </si>
  <si>
    <t>2-1-014-1-4</t>
  </si>
  <si>
    <t>1cdcdec5-cdd4-427f-915b-68261078d88c</t>
  </si>
  <si>
    <t>T-002-11</t>
  </si>
  <si>
    <t>2-1-067-1-2</t>
  </si>
  <si>
    <t>79777338-e528-4cc1-bdf1-99390784e070</t>
  </si>
  <si>
    <t>T-002-15</t>
  </si>
  <si>
    <t>28/3x70x70":5910</t>
  </si>
  <si>
    <t>2-1-393-3-3</t>
  </si>
  <si>
    <t>5a5c354f-4081-4a02-8990-b6b7ec406554</t>
  </si>
  <si>
    <t>T-002-A-10 / AVATAR</t>
  </si>
  <si>
    <t>42/5x92x65.6":13826</t>
  </si>
  <si>
    <t>2-1-059-1-2</t>
  </si>
  <si>
    <t>8adfb4b2-d8de-409f-9e11-1cc6603f4f54</t>
  </si>
  <si>
    <t>T-003-08 ( T&amp;T )</t>
  </si>
  <si>
    <t>2-1-051-3-3</t>
  </si>
  <si>
    <t>52a8307f-3ee3-4b21-b5ca-5b743c4648c7</t>
  </si>
  <si>
    <t>35/3x72x70":7380</t>
  </si>
  <si>
    <t>2-1-307-3-3</t>
  </si>
  <si>
    <t>ae3ebd8b-d47e-48d0-ba27-3ba71f7643f3</t>
  </si>
  <si>
    <t>T-003-08 (T&amp;T) / T-085-10</t>
  </si>
  <si>
    <t>2-1-321-3-3</t>
  </si>
  <si>
    <t>44ea2f04-3e7d-425d-8e76-c36f772cb600</t>
  </si>
  <si>
    <t>T-003-11</t>
  </si>
  <si>
    <t>35/2x54x66:"4650</t>
  </si>
  <si>
    <t>2-5-015-4-4</t>
  </si>
  <si>
    <t>2-1-082-4-4</t>
  </si>
  <si>
    <t>MILPA LIKE 270/120</t>
  </si>
  <si>
    <t>54cb3d5e-9d5d-4410-b244-6a74a7d9ac0c</t>
  </si>
  <si>
    <t>T-004-11</t>
  </si>
  <si>
    <t>32/3x53x70":6750</t>
  </si>
  <si>
    <t>T-004-12</t>
  </si>
  <si>
    <t>37/4x60x65":9632</t>
  </si>
  <si>
    <t>2-1-363-2-2</t>
  </si>
  <si>
    <t>325c8fda-e8d8-4d8a-9562-0d30a7296474</t>
  </si>
  <si>
    <t>H.IMY FD 150/144</t>
  </si>
  <si>
    <t>T-004-A-11</t>
  </si>
  <si>
    <t>2-1-083-4-4</t>
  </si>
  <si>
    <t>36076376-3cab-4460-a7d1-aa3497678f77</t>
  </si>
  <si>
    <t>T-006-14</t>
  </si>
  <si>
    <t>32/3x60x70":6750</t>
  </si>
  <si>
    <t>2-1-002-2-4</t>
  </si>
  <si>
    <t>bc1568dc-d663-4073-b967-44c9521beb61</t>
  </si>
  <si>
    <t>DOUBLING 300/96</t>
  </si>
  <si>
    <t>T-006-15 / CAR SEAT BROWN IDN DA-5856 N5</t>
  </si>
  <si>
    <t>30.35/4x97x71.5":8680</t>
  </si>
  <si>
    <t>2-5-001-5-2</t>
  </si>
  <si>
    <t>673a88f6-06bd-4b84-bc0b-556fa9f49b6a</t>
  </si>
  <si>
    <t>T-006-E-14</t>
  </si>
  <si>
    <t>32/3x62x70":6750</t>
  </si>
  <si>
    <t>2-8-036-2-4</t>
  </si>
  <si>
    <t>e2dc1917-40c5-4067-af33-ced7fd25fdeb</t>
  </si>
  <si>
    <t>T-007-09 / M-091-08</t>
  </si>
  <si>
    <t>28/4x77x70":7744</t>
  </si>
  <si>
    <t>2-1-339-2-2</t>
  </si>
  <si>
    <t>b01fc84d-d085-4c75-b21f-c5a8e43eb8fa</t>
  </si>
  <si>
    <t>T-008-12</t>
  </si>
  <si>
    <t>35/3x68x66":6960</t>
  </si>
  <si>
    <t>2-12-001-1-6</t>
  </si>
  <si>
    <t>H-IMY-FD-150/144</t>
  </si>
  <si>
    <t>66fdc47b-de40-45df-80d9-d992e7683524</t>
  </si>
  <si>
    <t>T-009-12</t>
  </si>
  <si>
    <t>2-1-364-2-2</t>
  </si>
  <si>
    <t>ddfb343f-3b0e-4eaf-aeb9-461dbe192825</t>
  </si>
  <si>
    <t>T-011-13</t>
  </si>
  <si>
    <t>32/2x60x66":4254</t>
  </si>
  <si>
    <t>98299782-02f4-4860-9873-0a492c247801</t>
  </si>
  <si>
    <t>T-013-10</t>
  </si>
  <si>
    <t>35/4x75x66":9150</t>
  </si>
  <si>
    <t>2-1-075-3-2</t>
  </si>
  <si>
    <t>40350d35-6195-4f41-98ba-c36ad1a415c6</t>
  </si>
  <si>
    <t>T-013-10.</t>
  </si>
  <si>
    <t>2-1-090-3-2</t>
  </si>
  <si>
    <t>392f9a14-3d5e-4892-b469-a949f8e7d8f9</t>
  </si>
  <si>
    <t>T-013-13 / RIBSTOP</t>
  </si>
  <si>
    <t>8a4f808f-1a77-4262-9eee-035c140d8d82</t>
  </si>
  <si>
    <t>T-013-A-14</t>
  </si>
  <si>
    <t>35/3x84x70:"7380</t>
  </si>
  <si>
    <t>2-08-001-2-3</t>
  </si>
  <si>
    <t>2-5-001-6-6</t>
  </si>
  <si>
    <t>CHANCHAL 2/56</t>
  </si>
  <si>
    <t>33958fa7-c041-48a7-a482-6ad6c47b5cf2</t>
  </si>
  <si>
    <t xml:space="preserve">T-014-07 </t>
  </si>
  <si>
    <t>32/2x56x66": 4254</t>
  </si>
  <si>
    <t>T-015-10 ( T-155-07 Ex-Lea Lea Enterprise )</t>
  </si>
  <si>
    <t>2-1-054-3-3</t>
  </si>
  <si>
    <t>334a2a3b-432a-4382-a53b-2741c928e86e</t>
  </si>
  <si>
    <t>T-015-16 / CAR SEAT SAVANA</t>
  </si>
  <si>
    <t>30.35/4x97x73.82":8840</t>
  </si>
  <si>
    <t>8123919c-01ca-48ac-8163-d9efde6bfb38</t>
  </si>
  <si>
    <t>T-016-11</t>
  </si>
  <si>
    <t>38/4x94x70":10670</t>
  </si>
  <si>
    <t>2-1-374-3-3</t>
  </si>
  <si>
    <t>HI SHRINKAGE COMBINE 160/48</t>
  </si>
  <si>
    <t>0647aab1-4ead-401b-a88b-bee534a1a64d</t>
  </si>
  <si>
    <t>T-016-15 / Twill 2/2</t>
  </si>
  <si>
    <t>35/3x65x70":7380</t>
  </si>
  <si>
    <t>2-01-003-2-4</t>
  </si>
  <si>
    <t>9cef9acd-bbe3-4256-9a27-e81e7f7522f6</t>
  </si>
  <si>
    <t>T-016-A-11</t>
  </si>
  <si>
    <t>1e34b3b5-fe90-4fb6-8b44-b892a73b0dcf</t>
  </si>
  <si>
    <t>T-017-11</t>
  </si>
  <si>
    <t>38/4x72x70":10670</t>
  </si>
  <si>
    <t>2-8-001-3-3</t>
  </si>
  <si>
    <t>44c2705c-0f25-42a4-acab-8b9316f99dc4</t>
  </si>
  <si>
    <t>T-017-14"GALIANO SUPERFINE"</t>
  </si>
  <si>
    <t>28/4X66X66":7326</t>
  </si>
  <si>
    <t>2-1-388-3-3</t>
  </si>
  <si>
    <t>f10e285e-066f-4011-aacb-d01cc1461d49</t>
  </si>
  <si>
    <t>T-018-11</t>
  </si>
  <si>
    <t>2-8-002-3-3</t>
  </si>
  <si>
    <t>f8b734ce-8e93-4a69-8ae4-81e3f252d2b5</t>
  </si>
  <si>
    <t>T-018-12</t>
  </si>
  <si>
    <t>32/4x56x76":9758</t>
  </si>
  <si>
    <t>6c1727d0-4cae-4517-8f44-1c7b6cd37f97</t>
  </si>
  <si>
    <t>T-018-D-12</t>
  </si>
  <si>
    <t>32/4x56x76x9758</t>
  </si>
  <si>
    <t>2-8-070-2-2</t>
  </si>
  <si>
    <t>d610fcd6-4373-4df0-b84f-8e7f16e89959</t>
  </si>
  <si>
    <t>T-019-07</t>
  </si>
  <si>
    <t>40/1x36x66":2670</t>
  </si>
  <si>
    <t>2-7-005-6-6</t>
  </si>
  <si>
    <t>6f7489af-5a1c-495e-aaa4-23d80677bfa9</t>
  </si>
  <si>
    <t>T-020-15 / IDN DA 5856-N5WH4 CAR SEAT WHITE</t>
  </si>
  <si>
    <t>30.35/4x98x72.82x":8840</t>
  </si>
  <si>
    <t>2-5-004-2-2</t>
  </si>
  <si>
    <t>S.IMY ( H.SOFY )</t>
  </si>
  <si>
    <t>6945233d-88d7-4c2f-8b3e-3e22d2887337</t>
  </si>
  <si>
    <t>T-020-A-04 ( T&amp;T )</t>
  </si>
  <si>
    <t>28/4x75x70":6120</t>
  </si>
  <si>
    <t>2-5-001-4-2</t>
  </si>
  <si>
    <t>TT 250/132</t>
  </si>
  <si>
    <t>711348ba-2354-4fe7-b873-a5e0b9cacecd</t>
  </si>
  <si>
    <t>T-020-A-11</t>
  </si>
  <si>
    <t>2-5-148-1-4</t>
  </si>
  <si>
    <t>913210ff-82c3-475c-8838-d849275f9567</t>
  </si>
  <si>
    <t>T-021-13 + JQ LTR "SETTA TOCCO"</t>
  </si>
  <si>
    <t>28/4x60x70": 7752</t>
  </si>
  <si>
    <t>T.T SUMO 170/96</t>
  </si>
  <si>
    <t>ee7050a2-4507-46a6-9b20-c73ff747910f</t>
  </si>
  <si>
    <t>T-022-12</t>
  </si>
  <si>
    <t>44/2x58x64":5632</t>
  </si>
  <si>
    <t>5025298b-0232-43db-a11c-a729d5487bb7</t>
  </si>
  <si>
    <t>T-024-11</t>
  </si>
  <si>
    <t>32/2x98x76":12190</t>
  </si>
  <si>
    <t>2-1-355-2-2</t>
  </si>
  <si>
    <t>f54815c8-f6d5-40e9-92f3-b6f960d55c35</t>
  </si>
  <si>
    <t>T-025-14</t>
  </si>
  <si>
    <t>32/3x65x65:"6270</t>
  </si>
  <si>
    <t>2-1-077-4-4</t>
  </si>
  <si>
    <t>SKY 205/108</t>
  </si>
  <si>
    <t>aaca4427-0719-4ac9-85e7-c0978b19e07a</t>
  </si>
  <si>
    <t>T-026-11 / Twill-3/2-2</t>
  </si>
  <si>
    <t>42/4x56x66":11118</t>
  </si>
  <si>
    <t>T-026-C-11 / Twill-3/2-2</t>
  </si>
  <si>
    <t>42/4x52x66":11118</t>
  </si>
  <si>
    <t>2-1-081-4-4</t>
  </si>
  <si>
    <t>981b966c-6385-4ffd-bb87-b676ccb4e65a</t>
  </si>
  <si>
    <t>T-028-02 / AVELLINO</t>
  </si>
  <si>
    <t>40/4x76x66":10560</t>
  </si>
  <si>
    <t>2-1-246-2-2</t>
  </si>
  <si>
    <t>b5ad154d-9674-404e-8c22-c1fb7889c1f6</t>
  </si>
  <si>
    <t>FINE 150/72</t>
  </si>
  <si>
    <t xml:space="preserve">T-028-10 / TWILL 2/2-1 </t>
  </si>
  <si>
    <t>28/4x64x65":7310</t>
  </si>
  <si>
    <t>1-8-008-1-1</t>
  </si>
  <si>
    <t>SPN HIMY 90/36</t>
  </si>
  <si>
    <t>7a8aed87-749a-4c02-9594-ad32c27d751f</t>
  </si>
  <si>
    <t>T-028-B-09 ( CDP )</t>
  </si>
  <si>
    <t>35/5x72x66":11580</t>
  </si>
  <si>
    <t>2-5-125-1-4</t>
  </si>
  <si>
    <t>8d269eb6-5c93-4a1e-9202-803352cd1b1c</t>
  </si>
  <si>
    <t>V.INT CD 225/84</t>
  </si>
  <si>
    <t>T-029-12</t>
  </si>
  <si>
    <t>35/2x38x66":4650</t>
  </si>
  <si>
    <t>2-12-001-4-4</t>
  </si>
  <si>
    <t>e8422413-b2f8-46f6-a352-d99ade293633</t>
  </si>
  <si>
    <t>H.IMY 3/265/48</t>
  </si>
  <si>
    <t>SDY BRT ATY 900/288</t>
  </si>
  <si>
    <t>T-029-15 / HERINGBONE</t>
  </si>
  <si>
    <t>32/2x60x76:"4894</t>
  </si>
  <si>
    <t>2-01-062-3-4</t>
  </si>
  <si>
    <t>2-1-061-3-4</t>
  </si>
  <si>
    <t>2-1-055-3-4</t>
  </si>
  <si>
    <t>878b95b1-0ec1-466c-85f5-38851d383491</t>
  </si>
  <si>
    <t>T-031-07 DTY</t>
  </si>
  <si>
    <t>30/4x56x65":7830</t>
  </si>
  <si>
    <t>BSY 200/108</t>
  </si>
  <si>
    <t>T-031-07 TIY</t>
  </si>
  <si>
    <t>2-1-020-3-4</t>
  </si>
  <si>
    <t>8c318fe3-f18a-467b-85e9-889f69c242e5</t>
  </si>
  <si>
    <t>T-031-10 / Gordyn Coating ( CDP )</t>
  </si>
  <si>
    <t>30/5x44x65":9780</t>
  </si>
  <si>
    <t>2-5-135-1-4</t>
  </si>
  <si>
    <t>aa3bc4af-dad6-401b-8ffd-f10d4f89b345</t>
  </si>
  <si>
    <t>T-032-09 / SANTUNG</t>
  </si>
  <si>
    <t>2-8-017-1-3</t>
  </si>
  <si>
    <t>ccaa1f9a-11e8-4194-9231-39e163917b49</t>
  </si>
  <si>
    <t>AIR SLUB 156/72</t>
  </si>
  <si>
    <t>T-032-16 / Twill 3/2-2</t>
  </si>
  <si>
    <t>29/5x74x70":10180</t>
  </si>
  <si>
    <t>2-17-001-4-2</t>
  </si>
  <si>
    <t>MILPHA 165/84</t>
  </si>
  <si>
    <t>8312ccee-ea27-43fa-8ab3-0dd8f15f726c</t>
  </si>
  <si>
    <t>T-032-A-09 / SANTUNG</t>
  </si>
  <si>
    <t>2-8-019-1-3</t>
  </si>
  <si>
    <t>SDY CDP 75/24</t>
  </si>
  <si>
    <t>5e7c2059-e463-4685-9993-c63f6730ba80</t>
  </si>
  <si>
    <t>T-032-A-13</t>
  </si>
  <si>
    <t>28/4x78x66":7422</t>
  </si>
  <si>
    <t>2-1-365-2-2</t>
  </si>
  <si>
    <t>9da2a3af-c7f2-4b01-8356-1240fa1a03c2</t>
  </si>
  <si>
    <t>T-032-B-13</t>
  </si>
  <si>
    <t>cd791fe9-b67e-4b4a-8bd0-ebae0cda54cc</t>
  </si>
  <si>
    <t xml:space="preserve">T-033-10 / TWILL 2/2-1 </t>
  </si>
  <si>
    <t>32/2x48x80":5150</t>
  </si>
  <si>
    <t>2-1-080-4-4</t>
  </si>
  <si>
    <t>AMY SPANDEX 300/96</t>
  </si>
  <si>
    <t>d4132ce7-38cd-4169-8d22-bbcf36b7eacf</t>
  </si>
  <si>
    <t>AMMY H.IMY 300/96</t>
  </si>
  <si>
    <t>T-034-15 / IDN DA 5856-N5 BK4 CAR SEAT BLACK</t>
  </si>
  <si>
    <t>30.35/4x97x70.51":8560</t>
  </si>
  <si>
    <t>2-5-003-4-2</t>
  </si>
  <si>
    <t>284050dd-5bcc-4391-89fe-607c158c6d4d</t>
  </si>
  <si>
    <t>DD-300/72</t>
  </si>
  <si>
    <t>T-035-10 (T&amp;T / CDP)</t>
  </si>
  <si>
    <t>29/4x74x70":8150</t>
  </si>
  <si>
    <t>2-1-005-2-3</t>
  </si>
  <si>
    <t>2800a6df-49ac-4274-8519-4dcb98ed0665</t>
  </si>
  <si>
    <t>TT DARK 160/96</t>
  </si>
  <si>
    <t>T-035-13</t>
  </si>
  <si>
    <t>44/4x75x65.5":11558</t>
  </si>
  <si>
    <t>2-1-070-1-2</t>
  </si>
  <si>
    <t>f4dae86d-1c09-41aa-962e-0e15f8afbada</t>
  </si>
  <si>
    <t>T-035-15 / DA 5856-N5 BN5 Car Seat Brown..</t>
  </si>
  <si>
    <t>30.35/4x93x70.51":8560</t>
  </si>
  <si>
    <t>97f31b50-3136-4b43-8819-c562bb3aaae2</t>
  </si>
  <si>
    <t>T-035-15 / IDN DA 5856-N5 BN 6 Car Seat Brown</t>
  </si>
  <si>
    <t>d5c54471-c405-45e6-bf84-7894a65504ae</t>
  </si>
  <si>
    <t>T-035-15 / IDN DA 5856-N5 BN4</t>
  </si>
  <si>
    <t>2-14-001-4-2</t>
  </si>
  <si>
    <t>89c5bc74-aba6-442a-86ba-a616a8b2b9f1</t>
  </si>
  <si>
    <t>T-035-A-10 ( T&amp;T / CDP )</t>
  </si>
  <si>
    <t>2-1-323-3-3</t>
  </si>
  <si>
    <t>e9086e2b-22c4-4b78-9bcd-ed885f6838be</t>
  </si>
  <si>
    <t>T-035-C-16</t>
  </si>
  <si>
    <t>25/4x72x76":7630</t>
  </si>
  <si>
    <t>b52cc969-fbbc-43b9-bb4e-cd6c9b4695a7</t>
  </si>
  <si>
    <t>T-036-10 JQ Letter 2 sisi</t>
  </si>
  <si>
    <t>29/4x78x70":8060</t>
  </si>
  <si>
    <t>e6b54774-29bf-4a7e-9db5-00a83bde7e8f</t>
  </si>
  <si>
    <t>T-036-10" NON JQ LETTER"</t>
  </si>
  <si>
    <t>29/4x78x70":8150</t>
  </si>
  <si>
    <t>5b74fbdb-1a11-423c-be91-f6b504e03f3c</t>
  </si>
  <si>
    <t>T-038-17</t>
  </si>
  <si>
    <t>33/4x76x65":8610</t>
  </si>
  <si>
    <t>2-08-002-1-6</t>
  </si>
  <si>
    <t>7bd6136b-1533-465d-8828-b6949f7a0230</t>
  </si>
  <si>
    <t>TC 40S</t>
  </si>
  <si>
    <t>T-039-06</t>
  </si>
  <si>
    <t>38/4x58x66":10062</t>
  </si>
  <si>
    <t>2-1-297-3-3</t>
  </si>
  <si>
    <t>c19063d8-b6bd-4fe3-83ab-18ce6d4b767e</t>
  </si>
  <si>
    <t>T-040-12 ( PE x PE )</t>
  </si>
  <si>
    <t>32/3x68x65":6270</t>
  </si>
  <si>
    <t>2-7-001-6-6</t>
  </si>
  <si>
    <t>b4bfa3d3-6e22-48ba-9d62-cb486c83b698</t>
  </si>
  <si>
    <t>T-040-B-12</t>
  </si>
  <si>
    <t>32/3x76x65":6270</t>
  </si>
  <si>
    <t>2-1-002-6-6</t>
  </si>
  <si>
    <t>b7c7e20f-f96e-474f-8f33-2332ca67ee2e</t>
  </si>
  <si>
    <t>T-041-07</t>
  </si>
  <si>
    <t>35/5x44x70":7380</t>
  </si>
  <si>
    <t>2-9-001-6-5</t>
  </si>
  <si>
    <t>5777ee20-7589-487a-9740-bbc55e812a50</t>
  </si>
  <si>
    <t>RAYON 12/1</t>
  </si>
  <si>
    <t>T-041-11</t>
  </si>
  <si>
    <t>30/4X64X76":9150</t>
  </si>
  <si>
    <t>2-1-376-3-3</t>
  </si>
  <si>
    <t>fc4a2485-8817-4217-8cca-9856e200f1ab</t>
  </si>
  <si>
    <t>T-041-14</t>
  </si>
  <si>
    <t>33.56/8x62x66.7":17920</t>
  </si>
  <si>
    <t>0400a857-2544-4ab7-a368-d525375a65ce</t>
  </si>
  <si>
    <t>T-041-16</t>
  </si>
  <si>
    <t>29/2x42x70":4090</t>
  </si>
  <si>
    <t>AMMY (SD) 250/120</t>
  </si>
  <si>
    <t>a6f669f1-403b-49ae-89ed-783a59dfe3fd</t>
  </si>
  <si>
    <t>T-045-010 / T-23-15 / TWILL 2/2</t>
  </si>
  <si>
    <t>2-7-001-3-3</t>
  </si>
  <si>
    <t>ab5f2767-370a-4362-8439-ba77c47de766</t>
  </si>
  <si>
    <t>T-045-09</t>
  </si>
  <si>
    <t>32/3x60x51":4926</t>
  </si>
  <si>
    <t>1-8-001-2-4</t>
  </si>
  <si>
    <t>5d9046fa-89c5-47f2-a12e-f71379adc6f3</t>
  </si>
  <si>
    <t>T-045-11</t>
  </si>
  <si>
    <t>35/5-0x70x70":6230</t>
  </si>
  <si>
    <t>2-8-001-6-2</t>
  </si>
  <si>
    <t>sdy 30/12</t>
  </si>
  <si>
    <t>bd0e2a7a-be81-4182-8905-16874cc8cc5c</t>
  </si>
  <si>
    <t>RAYON 40/S</t>
  </si>
  <si>
    <t>38/2x60x66":5022</t>
  </si>
  <si>
    <t>46318972-92b9-4853-beb3-3a1e0aaf1b05</t>
  </si>
  <si>
    <t>T-048-A-13</t>
  </si>
  <si>
    <t>32/2x30x66":4254</t>
  </si>
  <si>
    <t>H-IMY-600/192-BRIGHT</t>
  </si>
  <si>
    <t>bd3b9972-3bbf-4571-b268-1dbbc76927d9</t>
  </si>
  <si>
    <t>T-050-16 / Twill 2/2</t>
  </si>
  <si>
    <t>2-17-001-3-3</t>
  </si>
  <si>
    <t>a60ddce5-201c-4d10-9c85-07fa3a53e6fb</t>
  </si>
  <si>
    <t>T-050-17 / Dobby</t>
  </si>
  <si>
    <t>32/4x100x80":10270</t>
  </si>
  <si>
    <t>2-07-002-2-2</t>
  </si>
  <si>
    <t>2facb38a-3807-4022-90cf-aeba802d1568</t>
  </si>
  <si>
    <t>SPH 100/24</t>
  </si>
  <si>
    <t xml:space="preserve">T-051-10 / TWILL 3/2-2 </t>
  </si>
  <si>
    <t>35/5x96x70":12280</t>
  </si>
  <si>
    <t>2-1-001-1-1</t>
  </si>
  <si>
    <t>FINE 80/48</t>
  </si>
  <si>
    <t>0a1cf3b8-24b5-4907-8b7e-180329da3607</t>
  </si>
  <si>
    <t>T-051-11</t>
  </si>
  <si>
    <t>28/4x102x70":7870</t>
  </si>
  <si>
    <t>2-1-338-2-2</t>
  </si>
  <si>
    <t>07953c81-664d-4c9b-9207-d5897abb5b42</t>
  </si>
  <si>
    <t>T-051-14</t>
  </si>
  <si>
    <t>32/3x54x70":6750</t>
  </si>
  <si>
    <t>FREE TWIST 150/96</t>
  </si>
  <si>
    <t>5b7111e1-e111-4929-97de-cb608dbab793</t>
  </si>
  <si>
    <t>T-053-A-09 ( T&amp;T )</t>
  </si>
  <si>
    <t>35/2x56x72":5070</t>
  </si>
  <si>
    <t>2-1-068-4-4</t>
  </si>
  <si>
    <t>TT WHITE 300/192</t>
  </si>
  <si>
    <t>9e7d724b-e521-43b5-b9ce-8d44ac7bb868</t>
  </si>
  <si>
    <t>SPANDEX 300/96</t>
  </si>
  <si>
    <t>T-054-D-07 / SPT-07</t>
  </si>
  <si>
    <t>1-8-006-1-5</t>
  </si>
  <si>
    <t>795411d8-cee6-4dd2-bf3e-6171d00cd775</t>
  </si>
  <si>
    <t>T-055-09 (T&amp;T)</t>
  </si>
  <si>
    <t>2-1-293-3-3</t>
  </si>
  <si>
    <t>59515116-f1ba-4a7f-887b-d7469875c1b3</t>
  </si>
  <si>
    <t>T-056-07/Maxfill Dobby</t>
  </si>
  <si>
    <t>2-1-378-3-3</t>
  </si>
  <si>
    <t>1058f559-0e83-452e-bc53-c935f98efb26</t>
  </si>
  <si>
    <t>T-057-11</t>
  </si>
  <si>
    <t>32/3x71x70":6750</t>
  </si>
  <si>
    <t>2-6-016-2-2</t>
  </si>
  <si>
    <t>54667750-697e-4220-bb41-c46957f42811</t>
  </si>
  <si>
    <t>T-058-10 / Amunzen-PSY</t>
  </si>
  <si>
    <t>32/4x65x70":8990</t>
  </si>
  <si>
    <t>2-8-060-2-2</t>
  </si>
  <si>
    <t>b067bddb-48de-4cb9-82ea-3fbf0e9a3aff</t>
  </si>
  <si>
    <t>T-058-12</t>
  </si>
  <si>
    <t>45,4/4-2 x70x70"9095</t>
  </si>
  <si>
    <t>2-1-001-1-3</t>
  </si>
  <si>
    <t>03fffecd-0e43-48f6-a4a1-b19f1ffce865</t>
  </si>
  <si>
    <t>T-058-A-12</t>
  </si>
  <si>
    <t>45.4/4-2 x 70 70" : 9095</t>
  </si>
  <si>
    <t>2-8-119-1-2</t>
  </si>
  <si>
    <t>746aa068-5363-4828-9ad1-009e5011d587</t>
  </si>
  <si>
    <t>T-059-06</t>
  </si>
  <si>
    <t>40/4x80x64":10280</t>
  </si>
  <si>
    <t>2-5-126-1-4</t>
  </si>
  <si>
    <t>ab3e594d-15af-4091-bf2e-470ca4b0a7bf</t>
  </si>
  <si>
    <t>T-061 A-12</t>
  </si>
  <si>
    <t>35/4x44x65":9130</t>
  </si>
  <si>
    <t>8cafb881-0531-4826-a28a-766b625e8b86</t>
  </si>
  <si>
    <t>HUVIS 200/72</t>
  </si>
  <si>
    <t>T-061-A-17 / Dobby Wv</t>
  </si>
  <si>
    <t>40/4x102x80:"12830</t>
  </si>
  <si>
    <t>8630a244-f431-4e89-9cf4-1f317fdc0c11</t>
  </si>
  <si>
    <t>T-063-14 / IDN-UN-819</t>
  </si>
  <si>
    <t>30.87/4-5x56x68.9":8613</t>
  </si>
  <si>
    <t>T-063-15 / Twill 3/2-2</t>
  </si>
  <si>
    <t>35/5x80x66":11580</t>
  </si>
  <si>
    <t>BSY 130/60</t>
  </si>
  <si>
    <t>03b7b0e4-9d6a-47f7-b7dc-1f11f4c9ebe9</t>
  </si>
  <si>
    <t>T-065-08  (T&amp;T)</t>
  </si>
  <si>
    <t>28/4x76x70":7840</t>
  </si>
  <si>
    <t>2-1-327-2-2</t>
  </si>
  <si>
    <t>6c58640e-5bb1-4a94-b3cf-479990fdcc94</t>
  </si>
  <si>
    <t>T-065-08 ( T&amp;T )</t>
  </si>
  <si>
    <t>28/4x76x70":7728</t>
  </si>
  <si>
    <t>2-1-323-2-2</t>
  </si>
  <si>
    <t>f6bb85e3-6501-4b7c-9ddf-54dbea419e90</t>
  </si>
  <si>
    <t>T-065-08 ( T&amp;T ) / T-078-10</t>
  </si>
  <si>
    <t>28/4x76x70":7870</t>
  </si>
  <si>
    <t>2-1-317-3-3</t>
  </si>
  <si>
    <t>d099e71e-1947-4264-a079-33232c9106f8</t>
  </si>
  <si>
    <t xml:space="preserve">T-065-08 (T&amp;T) </t>
  </si>
  <si>
    <t>2-1-299-2-2</t>
  </si>
  <si>
    <t>c9a44f48-fa18-427f-875c-250bbdedd1bd</t>
  </si>
  <si>
    <t>T-065-08 (T&amp;T) / T-078-10</t>
  </si>
  <si>
    <t>2-1-348-3-3</t>
  </si>
  <si>
    <t>9b40ccaa-ee62-46ab-a95c-fad8b40767ff</t>
  </si>
  <si>
    <t>T-065-A-11</t>
  </si>
  <si>
    <t>35/2x45x70":4930</t>
  </si>
  <si>
    <t>2-8-035-2-4</t>
  </si>
  <si>
    <t>9a94a4c9-b716-4c7e-801d-a635533236c2</t>
  </si>
  <si>
    <t>RAYON BRIGHT 360/90</t>
  </si>
  <si>
    <t>T-066-11 / WOOL PEACH</t>
  </si>
  <si>
    <t>32/4x54x66":8478</t>
  </si>
  <si>
    <t>2-7-002-2-2</t>
  </si>
  <si>
    <t>4e7c0ae9-9f8c-4af5-ab75-d47cf781e259</t>
  </si>
  <si>
    <t>T-067-A-08</t>
  </si>
  <si>
    <t>38/4x78x70":10670</t>
  </si>
  <si>
    <t>2-1-232-2-2</t>
  </si>
  <si>
    <t>217a14dd-6892-4a2f-9658-7bd1ebea7ac9</t>
  </si>
  <si>
    <t>T-068-11</t>
  </si>
  <si>
    <t>35/3x84x70":1380</t>
  </si>
  <si>
    <t>T.T 175/144</t>
  </si>
  <si>
    <t>4dd2e9ca-62ad-4c90-8726-204c248b4992</t>
  </si>
  <si>
    <t>T-068-B-12  "NEW PREGIO"JQ Letter 2 Sisi</t>
  </si>
  <si>
    <t>35/4x54x65:"9028</t>
  </si>
  <si>
    <t>35/4x54x65: 9028</t>
  </si>
  <si>
    <t>2-1-084-4-4</t>
  </si>
  <si>
    <t>6e777ff6-8ce1-4657-a831-64d60355ef2a</t>
  </si>
  <si>
    <t>T-068-B-12"NEW PREGIO"SALAH DOBBY"</t>
  </si>
  <si>
    <t>T-068-B-12"PLANO"JQ Letter 2 Sisi</t>
  </si>
  <si>
    <t>35/4x54x65":9028</t>
  </si>
  <si>
    <t>2-1-085-4-4</t>
  </si>
  <si>
    <t>bcb96e18-148d-43ae-aafc-fbebd8920a69</t>
  </si>
  <si>
    <t>T-068-B-12"PLANO"SALAH DOBBY"</t>
  </si>
  <si>
    <t>7cb2c2af-ec67-4580-9658-473fd30e61b4</t>
  </si>
  <si>
    <t>T-071-08 ( T&amp;T )</t>
  </si>
  <si>
    <t>35/3x71x70 = 7306</t>
  </si>
  <si>
    <t>2-1-373-3-3</t>
  </si>
  <si>
    <t>227a87ef-b0d6-4997-98fe-3295220f5292</t>
  </si>
  <si>
    <t>2-1-049-3-3</t>
  </si>
  <si>
    <t>78f4bcc2-75b3-4b35-9346-bfce29757494</t>
  </si>
  <si>
    <t>T-071-08 (T&amp;T) / T-162-10</t>
  </si>
  <si>
    <t>2-1-362-3-3</t>
  </si>
  <si>
    <t>1bbffebe-2481-44c9-ab91-9e40b3d008f0</t>
  </si>
  <si>
    <t>T-072-05 / Back Satyn</t>
  </si>
  <si>
    <t>38/5x54x66":12570</t>
  </si>
  <si>
    <t>2-8-028-2-4</t>
  </si>
  <si>
    <t>SIM 150/96</t>
  </si>
  <si>
    <t>7a2ff6bd-3c64-49b4-a40a-d9e1dcfaec6c</t>
  </si>
  <si>
    <t>T-073-09 (CDP)</t>
  </si>
  <si>
    <t>2-1-074-4-4</t>
  </si>
  <si>
    <t>c48dfbad-a23a-4e67-a103-64a95e550b76</t>
  </si>
  <si>
    <t>DTY CD 300/96</t>
  </si>
  <si>
    <t>T-073-10</t>
  </si>
  <si>
    <t>38/3x58x70":8010</t>
  </si>
  <si>
    <t>2-8-030-2-4</t>
  </si>
  <si>
    <t>71d511ff-cc66-4eca-a522-1768add1cc91</t>
  </si>
  <si>
    <t>T-075-09</t>
  </si>
  <si>
    <t>40/3x69x66":7950</t>
  </si>
  <si>
    <t>2-1-057-3-4</t>
  </si>
  <si>
    <t>aaaa6c73-2b54-425c-bcb7-9a4664dac44c</t>
  </si>
  <si>
    <t>T-075-A-15</t>
  </si>
  <si>
    <t>30/4x80x76":9150</t>
  </si>
  <si>
    <t>5d5904aa-7e82-436d-b491-7acb51858831</t>
  </si>
  <si>
    <t>T-076-11</t>
  </si>
  <si>
    <t>38/4x80x66":10062</t>
  </si>
  <si>
    <t>MILPA LIKE 190/72</t>
  </si>
  <si>
    <t>23c08c34-d6a5-4006-b88b-928fdf7b413d</t>
  </si>
  <si>
    <t>T-076-C-11</t>
  </si>
  <si>
    <t>29/5x65x70":10180</t>
  </si>
  <si>
    <t>MILPA LIKE 190/96</t>
  </si>
  <si>
    <t>571d1e60-8d61-4f38-b8ac-07c411bf252f</t>
  </si>
  <si>
    <t>T-076-D-11</t>
  </si>
  <si>
    <t>MILPA LIKE 190/108</t>
  </si>
  <si>
    <t>56a3b598-fd89-4109-8739-39ab0da6f860</t>
  </si>
  <si>
    <t>T-077-09 (CDP)</t>
  </si>
  <si>
    <t>25/2x45x70":3530</t>
  </si>
  <si>
    <t>2-1-075-4-4</t>
  </si>
  <si>
    <t>138ca8b0-4631-4b0c-83cb-8fb1f08e0507</t>
  </si>
  <si>
    <t>T-077-14 "GRAND ANTONIO"JQ Letter 2 Sisi</t>
  </si>
  <si>
    <t>35/5x66x66":11410</t>
  </si>
  <si>
    <t>2-1-370-2-2</t>
  </si>
  <si>
    <t>DTY 150/48 TWIST S</t>
  </si>
  <si>
    <t>027b182d-5103-4bbb-96c6-f4f507caec7c</t>
  </si>
  <si>
    <t>T-080-11 / CHIFON-PSY</t>
  </si>
  <si>
    <t>38/2x54x66":5046</t>
  </si>
  <si>
    <t>2-8-069-2-2</t>
  </si>
  <si>
    <t>0a0c0222-2994-4b8d-90eb-9020deab7b3d</t>
  </si>
  <si>
    <t>T-081-07 / Casablanca</t>
  </si>
  <si>
    <t>f4c1b425-b5be-4ce3-9be1-a72491598dae</t>
  </si>
  <si>
    <t>T-081-10</t>
  </si>
  <si>
    <t>35/3X70X70:"7380</t>
  </si>
  <si>
    <t>2-1-377-3-3</t>
  </si>
  <si>
    <t>e2aa3d1e-2274-4a63-a824-0801c0587d9f</t>
  </si>
  <si>
    <t>T-081-11 / Twill-3/2-2</t>
  </si>
  <si>
    <t>T-082-07 / New Naigra</t>
  </si>
  <si>
    <t>2-8-121-1-2</t>
  </si>
  <si>
    <t>159c4c58-23c6-4315-9c4e-383fd0557759</t>
  </si>
  <si>
    <t>T-082-09 (AMMY - CDP) PICK 70</t>
  </si>
  <si>
    <t>2-1-067-4-4</t>
  </si>
  <si>
    <t>AMMY 250/120 IN</t>
  </si>
  <si>
    <t>b735bbc2-90d3-416f-8fdd-a076f897f2e6</t>
  </si>
  <si>
    <t>CDP IMY 300/96</t>
  </si>
  <si>
    <t>T-082-09 (AMMY - CDP) PICK 74</t>
  </si>
  <si>
    <t>28/3x74x70":5910</t>
  </si>
  <si>
    <t>2-1-069-4-4</t>
  </si>
  <si>
    <t>3ae183cf-a3ee-428d-94b4-a73e05c22f06</t>
  </si>
  <si>
    <t>AMMY 225/84</t>
  </si>
  <si>
    <t>T-084-07/ Victoria</t>
  </si>
  <si>
    <t>ff61465b-d2cb-4dc2-85db-1fdd6927534d</t>
  </si>
  <si>
    <t>T-084-09 "TRULY" JQ Letter 2 sisi"</t>
  </si>
  <si>
    <t>35/3X77X70":7306</t>
  </si>
  <si>
    <t>0ddc96d9-4ccc-498e-842b-365861314f26</t>
  </si>
  <si>
    <t>T-084-09 "ZEGNA "JQ Letter 2 sisi"</t>
  </si>
  <si>
    <t>35/3x77x70:"7306</t>
  </si>
  <si>
    <t>2-8-120-1-2</t>
  </si>
  <si>
    <t>2-1-298-3-3</t>
  </si>
  <si>
    <t>e8f79462-2393-4e9c-bbe9-edd9a65d3297</t>
  </si>
  <si>
    <t>T-084-09 ( T&amp;T-CDP )</t>
  </si>
  <si>
    <t>35/3x75x70":7380</t>
  </si>
  <si>
    <t>T-084-09 ( T&amp;T-CDP ) / T-082-10</t>
  </si>
  <si>
    <t>35/3x77x70":7306</t>
  </si>
  <si>
    <t>2-1-319-3-3</t>
  </si>
  <si>
    <t>df36dc93-8d7a-4aaa-a59b-455191da3c2c</t>
  </si>
  <si>
    <t>T-085-07 / SHARMILY</t>
  </si>
  <si>
    <t>2-8-113-1-2</t>
  </si>
  <si>
    <t>a905e6bc-639b-4d4d-b4ee-f1bb91969c91</t>
  </si>
  <si>
    <t>T-085-12 " LEOVALENZ" JQ Letter 2 Sisi</t>
  </si>
  <si>
    <t>28/4x74x70":7774</t>
  </si>
  <si>
    <t>cbff75ab-bbe4-45b4-9ed8-c9c154d600aa</t>
  </si>
  <si>
    <t>T-085-12 " MARCO"</t>
  </si>
  <si>
    <t>2-1-007-2-3</t>
  </si>
  <si>
    <t>0364e2b2-4b8e-46c7-aad6-8e0c3315d677</t>
  </si>
  <si>
    <t>T-085-12" LEONARDO VALENZI" JQ Letter 2 sisi</t>
  </si>
  <si>
    <t>2-01-394-3-3</t>
  </si>
  <si>
    <t>209cde21-db63-4ea1-9a49-8de37edbe103</t>
  </si>
  <si>
    <t>T-085-12"VALENTINO RICCI"JQ Letter 2 Sisi</t>
  </si>
  <si>
    <t>28/4x72x70":7774</t>
  </si>
  <si>
    <t>44c5964f-d9ce-4f50-a27e-b19f2f7571ce</t>
  </si>
  <si>
    <t>T-086-11</t>
  </si>
  <si>
    <t>42/4x102x76":12798</t>
  </si>
  <si>
    <t>2-1-002-2-1</t>
  </si>
  <si>
    <t>b3da3af8-6485-4945-ae01-ebca4136f572</t>
  </si>
  <si>
    <t>T-086-C-11</t>
  </si>
  <si>
    <t>b53f47f5-7cdc-404f-8bc3-136ed3b2a835</t>
  </si>
  <si>
    <t>DTY 100/96 SOFT ROTO</t>
  </si>
  <si>
    <t>T-086-D-11</t>
  </si>
  <si>
    <t>2-1-003-2-1</t>
  </si>
  <si>
    <t>67a04e07-bceb-480f-b771-00c9a995e279</t>
  </si>
  <si>
    <t>SPANDEX 90/36</t>
  </si>
  <si>
    <t>T-086-E-11</t>
  </si>
  <si>
    <t>2-1-366-2-2</t>
  </si>
  <si>
    <t>f5b84023-4f64-43e3-8418-6821c29c9df4</t>
  </si>
  <si>
    <t>T-087-11</t>
  </si>
  <si>
    <t>25/2x44x70":3530</t>
  </si>
  <si>
    <t>094396a9-67d1-48cb-a318-0c18363afe84</t>
  </si>
  <si>
    <t>T-088-08</t>
  </si>
  <si>
    <t>44/4X75X65.5":11558</t>
  </si>
  <si>
    <t>2-8-116-1-2</t>
  </si>
  <si>
    <t>9a8e18b3-db21-4e26-80f3-8a9ae0e82b1b</t>
  </si>
  <si>
    <t>T-088-11</t>
  </si>
  <si>
    <t>84801690-64b9-443c-bbb8-0e14257acb4f</t>
  </si>
  <si>
    <t>T-090-10 / TWILL 3/2-2 KIRI</t>
  </si>
  <si>
    <t>35/4x74x66":9270</t>
  </si>
  <si>
    <t>e2d94edc-355b-4042-8638-4c9d4865604c</t>
  </si>
  <si>
    <t>T-091-11</t>
  </si>
  <si>
    <t>35/4x62x63":8850</t>
  </si>
  <si>
    <t>2-8-002-1-5</t>
  </si>
  <si>
    <t>41150e32-22c6-41b5-9d3f-ed3ef3bd798b</t>
  </si>
  <si>
    <t>RAYON VISCOSE 120/30</t>
  </si>
  <si>
    <t>T-092-11</t>
  </si>
  <si>
    <t>28/2x58x70":3950</t>
  </si>
  <si>
    <t>2-8-120-1-5</t>
  </si>
  <si>
    <t>afa9289e-ee25-459f-ae50-7dedb79fbac4</t>
  </si>
  <si>
    <t>T-093-11</t>
  </si>
  <si>
    <t>39/2x50x70":4090</t>
  </si>
  <si>
    <t>1016996c-bd81-43b2-94ed-3c20bf3d6514</t>
  </si>
  <si>
    <t>T-093-12</t>
  </si>
  <si>
    <t>35/4x80x66x":9168</t>
  </si>
  <si>
    <t>cbc47c11-d40b-4931-9ec2-b3e46923de67</t>
  </si>
  <si>
    <t>35/4x80x66":9270</t>
  </si>
  <si>
    <t>bd54eb56-392b-4931-85c7-576550f4b93b</t>
  </si>
  <si>
    <t>T-093-12 " ALESANDRO MASSONI" JQ Leter 2 sisi</t>
  </si>
  <si>
    <t>35/4x80x66":9168</t>
  </si>
  <si>
    <t>3782425e-43fa-4c10-a03a-42d74bf8f3ef</t>
  </si>
  <si>
    <t>T-093-12 " Non JQ Letter "</t>
  </si>
  <si>
    <t>b488d186-7b5a-468b-b9c5-a7462b29fd74</t>
  </si>
  <si>
    <t>T-093-12 Ex CIBALIGO</t>
  </si>
  <si>
    <t>f4c4d0d9-0acc-4318-9576-011f3edd7b93</t>
  </si>
  <si>
    <t>T-094-09 ( T&amp;T )</t>
  </si>
  <si>
    <t>29/2x56x70":4090</t>
  </si>
  <si>
    <t>2-1-001-5-5</t>
  </si>
  <si>
    <t>TT WHITE 310/192</t>
  </si>
  <si>
    <t>bcec735f-469e-4318-a8f4-b1c28273a2ba</t>
  </si>
  <si>
    <t>T-094-10 ( T&amp;T )</t>
  </si>
  <si>
    <t>2-1-333-3-3</t>
  </si>
  <si>
    <t>83be5e00-52e5-4aef-9adb-6a844e226f81</t>
  </si>
  <si>
    <t>T-094-11</t>
  </si>
  <si>
    <t>25/2x35x70":3530</t>
  </si>
  <si>
    <t>2-1-377-2-4</t>
  </si>
  <si>
    <t>55d683c5-3595-4349-b6a0-f0e1ed0a49e6</t>
  </si>
  <si>
    <t>T-094-16</t>
  </si>
  <si>
    <t>32/5x102x80":12830</t>
  </si>
  <si>
    <t>a63454aa-5ae6-4107-8fef-fc9e99515dbe</t>
  </si>
  <si>
    <t>T-095-12</t>
  </si>
  <si>
    <t>35/4x75x66":9168</t>
  </si>
  <si>
    <t>a63a1bf4-6a8a-4be7-adf8-2314812ac816</t>
  </si>
  <si>
    <t>T-095-12 " RAMOS DONELLA" JQ Leter 2 sisi</t>
  </si>
  <si>
    <t>2ff29384-15bc-402d-93cc-86321ce262a9</t>
  </si>
  <si>
    <t>T-095-12 "COLLIN"JQ Letter 2 Sisi</t>
  </si>
  <si>
    <t>35/4x77x66":9168</t>
  </si>
  <si>
    <t>6f118667-d5e4-45a1-8273-f33865cb7100</t>
  </si>
  <si>
    <t>T-095-14/IDN CAR SET ( DA-5856N5-BK)</t>
  </si>
  <si>
    <t>30.35/4x97x67.35":8176</t>
  </si>
  <si>
    <t>3c28bade-30bd-4c16-8a7b-fe3bf10c28f6</t>
  </si>
  <si>
    <t>DD 150/68</t>
  </si>
  <si>
    <t>T-095-A-11</t>
  </si>
  <si>
    <t>35/2x58x70":4930</t>
  </si>
  <si>
    <t>2-8-002-4-4</t>
  </si>
  <si>
    <t>b5f53a91-9150-414c-9bf1-48b263e710f2</t>
  </si>
  <si>
    <t>DTY CDP IMY 300/96</t>
  </si>
  <si>
    <t>DTY METALIC SKKI 230/60</t>
  </si>
  <si>
    <t xml:space="preserve">T-095-A-14 / IDN-DA 5856 N5-WH </t>
  </si>
  <si>
    <t>2-5-002-4-2</t>
  </si>
  <si>
    <t>404af819-fa9c-4bf3-8d53-e1ede30e32c7</t>
  </si>
  <si>
    <t>T-096-10 / TWILL 2/2-1 (T&amp;T-CDP)</t>
  </si>
  <si>
    <t>29/4x75x70":8054</t>
  </si>
  <si>
    <t>2-1-360-3-3</t>
  </si>
  <si>
    <t>CDP H IMY 150/48</t>
  </si>
  <si>
    <t>60387130-eb15-4562-8c7a-94e3778c0dcc</t>
  </si>
  <si>
    <t>T-096-10 / TWILL-2/2-1 ( T&amp;T-CDP )</t>
  </si>
  <si>
    <t>2-1-375-3-3</t>
  </si>
  <si>
    <t>6a0f7fed-0a10-4f1a-b7d3-0c148590e835</t>
  </si>
  <si>
    <t>T-097-09 ( T&amp;T )</t>
  </si>
  <si>
    <t>2-1-314-2-2</t>
  </si>
  <si>
    <t>8b82237d-5423-4426-9047-debd8c8a866c</t>
  </si>
  <si>
    <t>T-097-09 ( T&amp;T ) / T-105-10</t>
  </si>
  <si>
    <t>28/4x77x70":7728</t>
  </si>
  <si>
    <t>2-1-329-3-3</t>
  </si>
  <si>
    <t>d89aed81-523e-48ac-8908-ff85e027281d</t>
  </si>
  <si>
    <t>T-097-14 "MARCORELI" JQ Leter 2 Sisi</t>
  </si>
  <si>
    <t>28/4x68x66:"7326</t>
  </si>
  <si>
    <t>6d5cb191-10de-4340-920d-abcad7b1402f</t>
  </si>
  <si>
    <t>T-100-07</t>
  </si>
  <si>
    <t>T-101-10 / TWILL 2/2-1 (T&amp;T)</t>
  </si>
  <si>
    <t>29/4x80x70":8054</t>
  </si>
  <si>
    <t>2-1-353-3-3</t>
  </si>
  <si>
    <t>e11a45fe-414f-42e2-8cb5-5b55330c112a</t>
  </si>
  <si>
    <t>T-101-10 / TWILL-2/2-1 ( T&amp;T )</t>
  </si>
  <si>
    <t>4ff399d9-ff9a-4695-bbb4-9498e641045e</t>
  </si>
  <si>
    <t>T-101-B-10 / TWILL 2/2-1 (T&amp;T)</t>
  </si>
  <si>
    <t>2-1-006-2-3</t>
  </si>
  <si>
    <t>5f963116-97a6-4d34-8618-4e48a501f1e9</t>
  </si>
  <si>
    <t>T-102-14</t>
  </si>
  <si>
    <t>28/4x66x66":7422</t>
  </si>
  <si>
    <t>37eed87f-a575-4c49-9c97-c3dddcdf3c7a</t>
  </si>
  <si>
    <t>T-102-15</t>
  </si>
  <si>
    <t>28/2x50x70":3924</t>
  </si>
  <si>
    <t>d986ac40-af72-4fdd-b8f2-6f985164bb08</t>
  </si>
  <si>
    <t>T-106-14</t>
  </si>
  <si>
    <t>42/1x35x70":2970</t>
  </si>
  <si>
    <t>2-1-002-5-5</t>
  </si>
  <si>
    <t>416ca0b8-801b-446e-861d-3411c8b629e4</t>
  </si>
  <si>
    <t>T-106-B-14</t>
  </si>
  <si>
    <t>28e8fc06-1abf-42c3-bb34-8a572ebe2504</t>
  </si>
  <si>
    <t>T-107-10</t>
  </si>
  <si>
    <t>2-1-062-1-2</t>
  </si>
  <si>
    <t>6f504126-c098-448b-bc0b-0a563110c539</t>
  </si>
  <si>
    <t>T-108-10</t>
  </si>
  <si>
    <t>30/4x74x70":8430</t>
  </si>
  <si>
    <t>2-1-078-3-2</t>
  </si>
  <si>
    <t>4cdd300b-3a89-4bef-90c6-2173c7cd4329</t>
  </si>
  <si>
    <t xml:space="preserve">T-109-10 / TWILL 3/2-2 </t>
  </si>
  <si>
    <t>35/4x75x66":9270</t>
  </si>
  <si>
    <t>2-1-078-4-4</t>
  </si>
  <si>
    <t>936c80bc-dc34-4e02-af22-ec9df33d525c</t>
  </si>
  <si>
    <t>56.38/1x78x64.74:"3680</t>
  </si>
  <si>
    <t>2-01-002-2-6</t>
  </si>
  <si>
    <t>1a2797ec-f75c-4092-9636-d39416b95625</t>
  </si>
  <si>
    <t>T-110-13/Koshibo PSY</t>
  </si>
  <si>
    <t>32/3x70x70": 6750</t>
  </si>
  <si>
    <t>T-111-12</t>
  </si>
  <si>
    <t>33,56/8x68x66.7":17920</t>
  </si>
  <si>
    <t>2124bdc5-de77-4fd9-91e0-1ce50560586c</t>
  </si>
  <si>
    <t>T-111-A-12</t>
  </si>
  <si>
    <t>33,56/8x74x66,7":17920</t>
  </si>
  <si>
    <t>2-5-172-1-4</t>
  </si>
  <si>
    <t>e0181fca-5370-4cea-b957-600c942c0679</t>
  </si>
  <si>
    <t>T-112-11</t>
  </si>
  <si>
    <t>32/4x54x66":8476</t>
  </si>
  <si>
    <t>2f1306d8-fe60-4e82-85e4-41778105a253</t>
  </si>
  <si>
    <t>T-113-09</t>
  </si>
  <si>
    <t>35/5x75x70":12280</t>
  </si>
  <si>
    <t>2-1-310-2-2</t>
  </si>
  <si>
    <t>cdf31bff-bccb-4fce-90c5-a8fa1c3f58f6</t>
  </si>
  <si>
    <t>T-113-11 / INTERCOOLER ( DRAT KIRI )</t>
  </si>
  <si>
    <t>3df3b3ed-10d2-4c66-9679-35521135e365</t>
  </si>
  <si>
    <t>T-113-15 / Order Sumikin</t>
  </si>
  <si>
    <t>32/4x88x80":10270</t>
  </si>
  <si>
    <t>SCY 100/24</t>
  </si>
  <si>
    <t>28e9550a-e41d-4e9a-857a-d714fe7456f0</t>
  </si>
  <si>
    <t>SCY-100/24</t>
  </si>
  <si>
    <t>T-115-17 / Ribstop 3/2</t>
  </si>
  <si>
    <t>35/4x75x66:"9270</t>
  </si>
  <si>
    <t>2-1-352-3-3</t>
  </si>
  <si>
    <t>62a656bf-3802-4f2b-9efa-eb490fb54415</t>
  </si>
  <si>
    <t xml:space="preserve">T-118-10 / TWILL 2/2-1 </t>
  </si>
  <si>
    <t>28/4x66x70":7870</t>
  </si>
  <si>
    <t>T-118-13</t>
  </si>
  <si>
    <t>42/4x68x82":13806</t>
  </si>
  <si>
    <t>da4ddf18-6a73-4385-b5e0-d1096058c1a5</t>
  </si>
  <si>
    <t>T-120-13</t>
  </si>
  <si>
    <t>30/5x96x76":11430</t>
  </si>
  <si>
    <t>2-1-368-2-2</t>
  </si>
  <si>
    <t>b79e10d6-a47a-4a33-8644-495bd19e4293</t>
  </si>
  <si>
    <t xml:space="preserve">T-122-09 / TAFFETA </t>
  </si>
  <si>
    <t>1-8-009-1-1</t>
  </si>
  <si>
    <t>849a72fc-6feb-4ec5-be10-69d304820ff1</t>
  </si>
  <si>
    <t>T-123-11 / SANTUNG</t>
  </si>
  <si>
    <t>37/5x72x62,5":11580</t>
  </si>
  <si>
    <t>2-8-020-1-3</t>
  </si>
  <si>
    <t>30939b6d-6c39-4419-ba17-8dec6ff3708b</t>
  </si>
  <si>
    <t xml:space="preserve">T-125-10 / TWILL 2/2-1 </t>
  </si>
  <si>
    <t>35/2x56x70":4874</t>
  </si>
  <si>
    <t>2-1-079-4-4</t>
  </si>
  <si>
    <t>ad6f4395-bdaf-42ed-92af-148c746e97b4</t>
  </si>
  <si>
    <t>T-125-12 "70"</t>
  </si>
  <si>
    <t>32/4x78x70":9030</t>
  </si>
  <si>
    <t>e884a837-ae6c-4c01-b34c-53e59a95a000</t>
  </si>
  <si>
    <t>T-125-15</t>
  </si>
  <si>
    <t>30/4x78x75":9030</t>
  </si>
  <si>
    <t>de59e260-e6cb-4ede-99ff-43596efb9a0a</t>
  </si>
  <si>
    <t>T-126-11</t>
  </si>
  <si>
    <t>2-8-121-2-4</t>
  </si>
  <si>
    <t>e6bc97c6-5f4b-436b-bdbb-18fdd108657a</t>
  </si>
  <si>
    <t>T-126-15 / DWEAVE</t>
  </si>
  <si>
    <t>35/4x78x70:"9830</t>
  </si>
  <si>
    <t>2-1-302-2-2</t>
  </si>
  <si>
    <t>dbf3e553-8e57-4751-b167-778e375d4835</t>
  </si>
  <si>
    <t>T-129-08 (T&amp;T)</t>
  </si>
  <si>
    <t>28/4x75x70":7870</t>
  </si>
  <si>
    <t>VISCOSE</t>
  </si>
  <si>
    <t>VISCOSE 120/144</t>
  </si>
  <si>
    <t>T-129-09 / BLACK OUT</t>
  </si>
  <si>
    <t>46/7x60x66":21180</t>
  </si>
  <si>
    <t>2-05-188-1-4</t>
  </si>
  <si>
    <t>86d8c54b-671b-4a48-8b36-9afe21977bcd</t>
  </si>
  <si>
    <t>T-129-09 EX CIBALIGO</t>
  </si>
  <si>
    <t>9e26171a-2a73-45fd-b56f-af33e6c197fb</t>
  </si>
  <si>
    <t>T-129-11</t>
  </si>
  <si>
    <t>e723334d-de22-4354-b50b-2de49e732ebd</t>
  </si>
  <si>
    <t>T-129-12</t>
  </si>
  <si>
    <t>SDY SDC-150/84</t>
  </si>
  <si>
    <t>4806470d-ea98-4c6e-b3e7-a332a58fad39</t>
  </si>
  <si>
    <t>T-129-17/ Twill 2/2</t>
  </si>
  <si>
    <t>29/2x58x70":4090</t>
  </si>
  <si>
    <t>a6e0ff0c-007b-4310-87b0-65a0061dcd3f</t>
  </si>
  <si>
    <t>T-130-17 / Twill 2/2</t>
  </si>
  <si>
    <t>25/4x50x68:"6830</t>
  </si>
  <si>
    <t>2-1-093-3-2</t>
  </si>
  <si>
    <t>2eb2de3b-ab48-4453-898a-47653aa39fef</t>
  </si>
  <si>
    <t>T-130-A-12</t>
  </si>
  <si>
    <t>32/4x70x66":8478</t>
  </si>
  <si>
    <t>T-132-17 / Heringbone</t>
  </si>
  <si>
    <t>32/2x66x76":4894</t>
  </si>
  <si>
    <t>3d1cec52-6f48-4692-8db3-5a90907be9b5</t>
  </si>
  <si>
    <t>T-133-08</t>
  </si>
  <si>
    <t>29/4x70x70":7870</t>
  </si>
  <si>
    <t>2-1-300-2-2</t>
  </si>
  <si>
    <t>VISCOSE 120/44</t>
  </si>
  <si>
    <t>9a4f408b-ad9e-4191-94d2-e74f7a795d73</t>
  </si>
  <si>
    <t>T-133-09 / HISOFY</t>
  </si>
  <si>
    <t>29/4x84x70":8150</t>
  </si>
  <si>
    <t>2-1-308-2-2</t>
  </si>
  <si>
    <t>87039f8f-5751-4b62-90b4-43908888f746</t>
  </si>
  <si>
    <t>T-134-16 / Twill 3/2-2</t>
  </si>
  <si>
    <t>32/5x76x70":11230</t>
  </si>
  <si>
    <t>75fd153c-1c3c-4abe-af9c-f84e96812c1b</t>
  </si>
  <si>
    <t>T-134-17</t>
  </si>
  <si>
    <t>35/4x78x65:"9130</t>
  </si>
  <si>
    <t>2-01-001-1-6</t>
  </si>
  <si>
    <t>32/2x52x80"5150</t>
  </si>
  <si>
    <t>TT Sumo H.IMY-300/192</t>
  </si>
  <si>
    <t>7ca2010d-6eed-4d41-b011-2117e7f93587</t>
  </si>
  <si>
    <t>T-134-A-13</t>
  </si>
  <si>
    <t>T-135-11</t>
  </si>
  <si>
    <t>29/5x56x66":9600</t>
  </si>
  <si>
    <t>2-1-378-2-4</t>
  </si>
  <si>
    <t>06c69eff-f035-4736-8857-0972ea38d749</t>
  </si>
  <si>
    <t xml:space="preserve">T-135-11 / THY </t>
  </si>
  <si>
    <t>THY-190/108</t>
  </si>
  <si>
    <t>39b83ef0-cdcb-4894-9853-8b2f23134a9d</t>
  </si>
  <si>
    <t>T-135-A-11</t>
  </si>
  <si>
    <t>2-1-379-2-4</t>
  </si>
  <si>
    <t>2acf0612-a29a-4f7d-bb02-53d30f26afcd</t>
  </si>
  <si>
    <t xml:space="preserve">T-136-B-06 / TWILL BSY </t>
  </si>
  <si>
    <t>39/4x7x50":7800</t>
  </si>
  <si>
    <t>1-8-074-2-2</t>
  </si>
  <si>
    <t>5045b983-a83c-4aff-847b-2c391917dcbd</t>
  </si>
  <si>
    <t>T-137-10</t>
  </si>
  <si>
    <t>2-1-076-4-4</t>
  </si>
  <si>
    <t>54382443-c9be-4d39-bead-addfffbb6373</t>
  </si>
  <si>
    <t>T-137-14 /  Wool Peach</t>
  </si>
  <si>
    <t>29.5/4x58x67.82:"8032</t>
  </si>
  <si>
    <t>2-01-002-1-6</t>
  </si>
  <si>
    <t>79316eb4-9cf7-4d1a-9d24-7a9598b2b6bc</t>
  </si>
  <si>
    <t>T-138-17</t>
  </si>
  <si>
    <t>35/4x80x65":9130</t>
  </si>
  <si>
    <t>T-139-13</t>
  </si>
  <si>
    <t>44.3/8.4x86x67.36":17904</t>
  </si>
  <si>
    <t>14342486-9616-4c25-ac8b-2c82fb8fdfec</t>
  </si>
  <si>
    <t xml:space="preserve">T-139-A-14 </t>
  </si>
  <si>
    <t>32/4x66x70":</t>
  </si>
  <si>
    <t>2-1-071-1-2</t>
  </si>
  <si>
    <t>94f3477e-8abb-4411-96b2-6ab90725898b</t>
  </si>
  <si>
    <t>T-139-B-14</t>
  </si>
  <si>
    <t>32/4x66x70"8990</t>
  </si>
  <si>
    <t>2-8-124-1-2</t>
  </si>
  <si>
    <t>b00fdb4b-8933-45db-9db3-0ebbf5290596</t>
  </si>
  <si>
    <t>T-139-C-14</t>
  </si>
  <si>
    <t>32/4x66x70":8990</t>
  </si>
  <si>
    <t>1-8-022-1-2</t>
  </si>
  <si>
    <t>1a2fb721-8d70-4650-ab73-be07379eec15</t>
  </si>
  <si>
    <t>T-140-14 CAR SEAT</t>
  </si>
  <si>
    <t>30.35/4x97x74":9000</t>
  </si>
  <si>
    <t>2e4c2a09-1f46-4e4b-ae8a-5150f3f831b3</t>
  </si>
  <si>
    <t>T-140-A-10</t>
  </si>
  <si>
    <t>2-1-064-1-2</t>
  </si>
  <si>
    <t>5659ff37-3e32-4c2c-92eb-5c373e1bc136</t>
  </si>
  <si>
    <t>T-141-09</t>
  </si>
  <si>
    <t>28/3x60x66":5574</t>
  </si>
  <si>
    <t>2-1-070-4-4</t>
  </si>
  <si>
    <t>a74aca59-df9b-4dc9-911d-3b738315d6ae</t>
  </si>
  <si>
    <t>T-141-14 RM 74"/IDN</t>
  </si>
  <si>
    <t>35b95768-f0b7-4a05-8cb6-b6c67b9adab5</t>
  </si>
  <si>
    <t>T-141-A-14 / IDN CARSEAT WHITE</t>
  </si>
  <si>
    <t>84907bf0-3f83-4fd9-9ba8-148aced57cad</t>
  </si>
  <si>
    <t>T-142-17</t>
  </si>
  <si>
    <t>2-01-003-1-6</t>
  </si>
  <si>
    <t>dbba1be1-d1ad-44fd-a034-9dc8c32ba177</t>
  </si>
  <si>
    <t>T-144-11</t>
  </si>
  <si>
    <t>28/2x54x70:"3950</t>
  </si>
  <si>
    <t>2-1-359-3-3</t>
  </si>
  <si>
    <t>d54c7dd7-16ba-4617-820f-9b4d6f5e733a</t>
  </si>
  <si>
    <t>T-145-10</t>
  </si>
  <si>
    <t>44/3x71x65.6":8572</t>
  </si>
  <si>
    <t>2-1-341-3-3</t>
  </si>
  <si>
    <t>d6826149-51cb-4df0-9677-e90a57818efc</t>
  </si>
  <si>
    <t>T-145-10.</t>
  </si>
  <si>
    <t>44/3x71x65.5":8572</t>
  </si>
  <si>
    <t>2-1-385-3-3</t>
  </si>
  <si>
    <t>fa840bf7-d89d-439b-8619-90d63bf15398</t>
  </si>
  <si>
    <t>T-145-15 / WOOL PEACH</t>
  </si>
  <si>
    <t>30/4x58x65":7830</t>
  </si>
  <si>
    <t>3bba6387-f88d-4038-86e2-adadc4da859d</t>
  </si>
  <si>
    <t>T-145-A-10</t>
  </si>
  <si>
    <t>428c4308-feac-4f85-9366-eb1ff1143e90</t>
  </si>
  <si>
    <t>T-145-A-11</t>
  </si>
  <si>
    <t>46.7/2x52x62":5820</t>
  </si>
  <si>
    <t>2-6-020-4-4</t>
  </si>
  <si>
    <t>a192d483-777e-4d96-8e89-f19583f47f72</t>
  </si>
  <si>
    <t>T-146-06</t>
  </si>
  <si>
    <t>2-6-010-5-5</t>
  </si>
  <si>
    <t>TASLAN 2400/1152</t>
  </si>
  <si>
    <t>2400/1152</t>
  </si>
  <si>
    <t>58808b71-f60e-4049-b41a-409560ef43d2</t>
  </si>
  <si>
    <t>T-146-13</t>
  </si>
  <si>
    <t>35/4x84x65":9160</t>
  </si>
  <si>
    <t>2-1-001-1-6</t>
  </si>
  <si>
    <t>948d63cc-c0f2-4577-95a3-6816553b248b</t>
  </si>
  <si>
    <t>PE 40S</t>
  </si>
  <si>
    <t xml:space="preserve">T-150-09 / TWILL 3/2-2 </t>
  </si>
  <si>
    <t>38/5x80x60":12570</t>
  </si>
  <si>
    <t>2-1-345-2-2</t>
  </si>
  <si>
    <t>f8b16a86-8766-4e05-9d10-86161169ef65</t>
  </si>
  <si>
    <t>T-150-14</t>
  </si>
  <si>
    <t>42/2x62x76":6414</t>
  </si>
  <si>
    <t>ee4388d3-53c7-4615-8518-84c302bc2c09</t>
  </si>
  <si>
    <t>T-150-A-11</t>
  </si>
  <si>
    <t>28/2x56x70":950</t>
  </si>
  <si>
    <t>2-01-001-4-3</t>
  </si>
  <si>
    <t>0a87a108-6554-4169-a8ed-80df684b955d</t>
  </si>
  <si>
    <t>T-151-12</t>
  </si>
  <si>
    <t>46,7/2x52x62":5820</t>
  </si>
  <si>
    <t>f9f377cd-7d46-40a2-a5f9-a034d2da1030</t>
  </si>
  <si>
    <t>T-152-05</t>
  </si>
  <si>
    <t>35/4x82x66":9270</t>
  </si>
  <si>
    <t>2-1-001-3-2</t>
  </si>
  <si>
    <t>94093d76-d2d3-49e4-aa44-226f8a4b9077</t>
  </si>
  <si>
    <t>T-152-10 / Wool Peach</t>
  </si>
  <si>
    <t>2-8-058-2-2</t>
  </si>
  <si>
    <t>8818f983-f3b4-4de2-97b5-4e91f664a230</t>
  </si>
  <si>
    <t>T-152-15 JQ LETTER "SARMENTO"</t>
  </si>
  <si>
    <t>35/3x72x70":7288</t>
  </si>
  <si>
    <t>c2c06756-e925-44fb-a7b7-b4e239bdf00f</t>
  </si>
  <si>
    <t>T-153-13</t>
  </si>
  <si>
    <t>30/2x45x70:"4200</t>
  </si>
  <si>
    <t>7e80e470-3cdb-4fd9-9ec2-e58f4d39ffd9</t>
  </si>
  <si>
    <t>T-153-14 /  IDN CAR SEAT</t>
  </si>
  <si>
    <t>T-153-14 / IDN DA 5856</t>
  </si>
  <si>
    <t>30.35/4x97x74.23":9000</t>
  </si>
  <si>
    <t>2-5-003-2-2</t>
  </si>
  <si>
    <t>c713b655-ff0b-47be-b79b-2920bdea7348</t>
  </si>
  <si>
    <t>T-155-07  ( T&amp;T ) / T-084-10</t>
  </si>
  <si>
    <t>2-1-368-3-3</t>
  </si>
  <si>
    <t>93f0bc2c-599a-450c-84ce-ae39f54dc00f</t>
  </si>
  <si>
    <t>T-155-07 "SUPERISSIMO"</t>
  </si>
  <si>
    <t>2-1-394-3-3</t>
  </si>
  <si>
    <t>d7a4370e-3f69-4db0-b12e-90454a81c731</t>
  </si>
  <si>
    <t>T-155-07 ( T&amp;T )</t>
  </si>
  <si>
    <t>2-1-357-3-3</t>
  </si>
  <si>
    <t>6837485c-2484-45f9-9469-a906c5d6512f</t>
  </si>
  <si>
    <t>2-1-296-3-3</t>
  </si>
  <si>
    <t>b4362954-0340-418e-b0fe-2804ed179803</t>
  </si>
  <si>
    <t>T-155-07 ( T&amp;T ) / T-015-10</t>
  </si>
  <si>
    <t>35/3x74x70":7380</t>
  </si>
  <si>
    <t>2-1-308-3-3</t>
  </si>
  <si>
    <t>cca04b26-5c29-4848-92f0-241a28cacc63</t>
  </si>
  <si>
    <t>T-155-07 ( T&amp;T ) / T-084-10</t>
  </si>
  <si>
    <t>2-1-325-3-3</t>
  </si>
  <si>
    <t>5e4d3d71-ce60-4114-a169-961a35030a73</t>
  </si>
  <si>
    <t>2-1-356-3-3</t>
  </si>
  <si>
    <t>a5730437-162e-4326-af4d-d931ad100c7d</t>
  </si>
  <si>
    <t>T-155-07 (T&amp;T)</t>
  </si>
  <si>
    <t>2-1-295-3-3</t>
  </si>
  <si>
    <t>1f2d53aa-a435-45cb-908b-48dc7406dee7</t>
  </si>
  <si>
    <t>T-155-07 DIODORA</t>
  </si>
  <si>
    <t>2-1-389-3-3</t>
  </si>
  <si>
    <t>f88f96e1-1c3d-43c3-9ed9-9ac9426e70c4</t>
  </si>
  <si>
    <t>T-155-07 JQ Letter "CLASSICAL "</t>
  </si>
  <si>
    <t>2-01-401-3-3</t>
  </si>
  <si>
    <t>1a715d73-24b7-4847-afc6-9e787f4d3cfa</t>
  </si>
  <si>
    <t>T-155-11</t>
  </si>
  <si>
    <t>30/4x90x76":9150</t>
  </si>
  <si>
    <t>99549b4e-c442-4cfd-8945-1f9f8ebabf7a</t>
  </si>
  <si>
    <t>T-155-14 / T-040-14</t>
  </si>
  <si>
    <t>29/3x70x70":6120</t>
  </si>
  <si>
    <t>2-1-391-3-3</t>
  </si>
  <si>
    <t>22573daa-5a23-4abc-8450-c78c2c67d090</t>
  </si>
  <si>
    <t>T-156-12 / IDN 0083</t>
  </si>
  <si>
    <t>33.56x8x88x66.7":17920</t>
  </si>
  <si>
    <t>d64012f7-b9b3-4133-bd18-5e07578b2826</t>
  </si>
  <si>
    <t>T-156-14 / IDN WTS 0970</t>
  </si>
  <si>
    <t>34.9/3.4x65x80":8476</t>
  </si>
  <si>
    <t>a5be2d23-7ac7-4b03-8947-967ddafa3a9d</t>
  </si>
  <si>
    <t>T-157-09 ( T&amp;T )</t>
  </si>
  <si>
    <t>2-8-008-5-5</t>
  </si>
  <si>
    <t>b9e46786-debb-4452-89c7-5b32a99653f1</t>
  </si>
  <si>
    <t>T-157-12</t>
  </si>
  <si>
    <t>46.7/2X52X62":5820</t>
  </si>
  <si>
    <t>de34e00e-75de-4240-a21c-d9ea2c49fe2d</t>
  </si>
  <si>
    <t>T-157-14 / IDN WTS 0971</t>
  </si>
  <si>
    <t>30.87/3x104x78.85":7302</t>
  </si>
  <si>
    <t>2-5-002-2-2</t>
  </si>
  <si>
    <t>5486a0eb-9289-467b-98f1-d8cfc9ecc2eb</t>
  </si>
  <si>
    <t>T-158-14</t>
  </si>
  <si>
    <t>4aa0cdd9-c98e-4dd4-9d72-58d714f5ce29</t>
  </si>
  <si>
    <t>T-158-A-09   ( T&amp;T )</t>
  </si>
  <si>
    <t>28/4x72x70":7728</t>
  </si>
  <si>
    <t>2-1-371-3-3</t>
  </si>
  <si>
    <t>a6614dd4-2b58-4bac-b264-a76992c75230</t>
  </si>
  <si>
    <t>T-158-A-09  ( T&amp;T )</t>
  </si>
  <si>
    <t>2-1-367-3-3</t>
  </si>
  <si>
    <t>59baa8d6-efd3-4020-9908-13d571670379</t>
  </si>
  <si>
    <t>28/4x72x70":7780</t>
  </si>
  <si>
    <t>2-1-369-3-3</t>
  </si>
  <si>
    <t>3c723759-d623-4eb2-b4a4-9141874bb821</t>
  </si>
  <si>
    <t>T-158-A-09  (T&amp;T)</t>
  </si>
  <si>
    <t>2-1-365-3-3</t>
  </si>
  <si>
    <t>9d37c41f-7be3-4d69-a060-cd8ce3f2c32b</t>
  </si>
  <si>
    <t>2-1-370-3-3</t>
  </si>
  <si>
    <t>0c409dce-29ff-4ef7-a9bb-616ee5495345</t>
  </si>
  <si>
    <t>T-158-A-09 " NON JQ Letter"</t>
  </si>
  <si>
    <t>28/4x74x70":7840</t>
  </si>
  <si>
    <t>2-01-369-2-2</t>
  </si>
  <si>
    <t>976981dd-46f0-4cd2-b365-508ef93f4c9a</t>
  </si>
  <si>
    <t>T-158-A-09 "SIZING"</t>
  </si>
  <si>
    <t>05f20ebc-daf6-4e17-8217-1db3ed75b8be</t>
  </si>
  <si>
    <t>T-158-A-09 "Sz"</t>
  </si>
  <si>
    <t>28/4x74x70":7744</t>
  </si>
  <si>
    <t>8fb0635f-9adb-4986-b7de-137ea254c4cc</t>
  </si>
  <si>
    <t>T-158-A-09 ( T&amp;T )"Sz"</t>
  </si>
  <si>
    <t>dd909b69-543f-4c8b-a8cb-52fae2e67cbf</t>
  </si>
  <si>
    <t>2-1-383-3-3</t>
  </si>
  <si>
    <t>2edfa076-64b0-4f6d-8b8b-8e4ce6614c8d</t>
  </si>
  <si>
    <t>T-158-A-09 (T&amp;T)</t>
  </si>
  <si>
    <t>2-1-335-3-3</t>
  </si>
  <si>
    <t>e30b2a3c-7f8c-4c47-b4f9-243959003580</t>
  </si>
  <si>
    <t>2-1-343-3-3</t>
  </si>
  <si>
    <t>df892295-184d-406a-94f1-8195c50274cd</t>
  </si>
  <si>
    <t>T-158-A-09"VALENTMAXZONE"</t>
  </si>
  <si>
    <t>2-1-392-3-3</t>
  </si>
  <si>
    <t>7b4f354d-4d9b-4b54-948d-d03c060f5a25</t>
  </si>
  <si>
    <t>T-159-14</t>
  </si>
  <si>
    <t>34.77/3-4x81x72.56":7714</t>
  </si>
  <si>
    <t>2-5-001-2-2</t>
  </si>
  <si>
    <t>3ed228cd-82b0-4a4d-952a-3702973309be</t>
  </si>
  <si>
    <t>T-160-06</t>
  </si>
  <si>
    <t>38/5x75x66":12570</t>
  </si>
  <si>
    <t>2-1-234-2-2</t>
  </si>
  <si>
    <t>9cc0f1dc-c75b-4390-b282-031190374fcf</t>
  </si>
  <si>
    <t>T-160-14</t>
  </si>
  <si>
    <t>30/4x72x76":9150</t>
  </si>
  <si>
    <t>e525908e-4de5-48ba-8485-910bc995c05b</t>
  </si>
  <si>
    <t>T-161-11</t>
  </si>
  <si>
    <t>42/2 x 70 x 74" : 6246</t>
  </si>
  <si>
    <t>60bd28fe-f813-4e77-ad2b-3a4ec71ce4cd</t>
  </si>
  <si>
    <t>T-161-15 /  Sumikin</t>
  </si>
  <si>
    <t>6d2d664c-71b9-4ac7-80d6-189dff1b5ebb</t>
  </si>
  <si>
    <t>T-162-11</t>
  </si>
  <si>
    <t>2-8-003-4-4</t>
  </si>
  <si>
    <t>f177c22d-06ad-4d86-9b8a-d277293f5d7a</t>
  </si>
  <si>
    <t>T-162-16 / DWEAVE</t>
  </si>
  <si>
    <t>40/4x80x80":12830</t>
  </si>
  <si>
    <t>61aa2632-3a5f-4aab-893a-2ee7e1e37942</t>
  </si>
  <si>
    <t>H.STREETCH 300/96</t>
  </si>
  <si>
    <t>T-163-07</t>
  </si>
  <si>
    <t>28/4x76x70":7744</t>
  </si>
  <si>
    <t>97f718d3-6542-420a-b6da-eac419b09840</t>
  </si>
  <si>
    <t>T-163-07 ( FUSTANO )</t>
  </si>
  <si>
    <t>11c7bcb1-af17-4436-86b3-abd7c5c41895</t>
  </si>
  <si>
    <t>T-163-07 ( T&amp;T )</t>
  </si>
  <si>
    <t>28/4x74x70":7728</t>
  </si>
  <si>
    <t>2-1-350-2-2</t>
  </si>
  <si>
    <t>f31dd753-36bd-441e-8c96-4efe8aea2e67</t>
  </si>
  <si>
    <t>2-1-348-2-2</t>
  </si>
  <si>
    <t>6ea51340-66bd-4d1e-b54d-c7fed6f0254a</t>
  </si>
  <si>
    <t>2-1-335-2-2</t>
  </si>
  <si>
    <t>3a13ee6c-017a-4661-bfcb-8afb8c5ddf59</t>
  </si>
  <si>
    <t>T-163-07 ( T&amp;T ) / T-071-10</t>
  </si>
  <si>
    <t>28/4x78x70":7840</t>
  </si>
  <si>
    <t>01763a8c-c496-43a7-8d7d-d286dee90ea2</t>
  </si>
  <si>
    <t>2-1-363-3-3</t>
  </si>
  <si>
    <t>1be7f36f-3df6-4cd9-9477-bfccbf02b0c8</t>
  </si>
  <si>
    <t>T-163-07 (T&amp;T ) / T-071-10</t>
  </si>
  <si>
    <t>2-1-089-3-2</t>
  </si>
  <si>
    <t>14286943-0ea8-4b16-ae5d-8a6e723c0856</t>
  </si>
  <si>
    <t>T-163-07 (T&amp;T)</t>
  </si>
  <si>
    <t>2-1-347-2-2</t>
  </si>
  <si>
    <t>e7bdd41b-9b7f-42ba-967e-491fd8fff730</t>
  </si>
  <si>
    <t>28/4x76x70"7728</t>
  </si>
  <si>
    <t>2-1-322-2-2</t>
  </si>
  <si>
    <t>ae28d49c-c365-48bc-84d3-76ac5d7bbf76</t>
  </si>
  <si>
    <t>T-163-07 (T&amp;T) / T-071-10</t>
  </si>
  <si>
    <t>2-1-364-3-3</t>
  </si>
  <si>
    <t>40fb23d8-f71c-4207-8b83-a9303e6b4d40</t>
  </si>
  <si>
    <t>2-1-327-3-3</t>
  </si>
  <si>
    <t>520f02ad-1869-4929-81c6-556cc427344a</t>
  </si>
  <si>
    <t>T-163-07 NEW " BY FUSTANO" JQ Letter 2 sisi</t>
  </si>
  <si>
    <t>7d22ddca-d1ad-477f-8bd8-4e1eccc47629</t>
  </si>
  <si>
    <t>T-163-07 Non JQ Letter</t>
  </si>
  <si>
    <t>28/4x78x70:"7840</t>
  </si>
  <si>
    <t>2-5-142-1-4</t>
  </si>
  <si>
    <t>ac947540-069d-4c08-9723-a603f7eb2cd7</t>
  </si>
  <si>
    <t>T-163-10 ( CDP )</t>
  </si>
  <si>
    <t>T-163-14 / TWILL 3/2-2</t>
  </si>
  <si>
    <t>32/4x50x70":8990</t>
  </si>
  <si>
    <t>230b36f7-8939-4a68-bd5a-f1a01d82db7f</t>
  </si>
  <si>
    <t>T-164-A-08 ( 310 D ) ( T&amp;T )</t>
  </si>
  <si>
    <t>29/2x54x70":4090</t>
  </si>
  <si>
    <t>2-1-003-5-4</t>
  </si>
  <si>
    <t>3f7e18e9-a992-434e-be02-12e9b5d48e13</t>
  </si>
  <si>
    <t>T-164-A-08 ( T&amp;T )</t>
  </si>
  <si>
    <t>2-1-065-4-4</t>
  </si>
  <si>
    <t>c544402a-5d27-404a-81f8-632e9c8ada6b</t>
  </si>
  <si>
    <t>T-165-B-14</t>
  </si>
  <si>
    <t>40/4x80x66":10560</t>
  </si>
  <si>
    <t>7207965f-bac2-46d7-a351-adec2f8bdd84</t>
  </si>
  <si>
    <t>DTY-160/48</t>
  </si>
  <si>
    <t>T-166-E-10</t>
  </si>
  <si>
    <t>42/2x21x66":5576</t>
  </si>
  <si>
    <t>2-6-008-2-5</t>
  </si>
  <si>
    <t>d20e8b1f-2367-4b9c-9eae-c40e6851537c</t>
  </si>
  <si>
    <t>CHENILLE BRT 2570</t>
  </si>
  <si>
    <t xml:space="preserve">T-167-04 </t>
  </si>
  <si>
    <t>38/5x53x66":12570</t>
  </si>
  <si>
    <t>2-8-001-2-4</t>
  </si>
  <si>
    <t>V.INT 270/126</t>
  </si>
  <si>
    <t>8275530d-59b4-41f2-9ca0-e6c67539ea65</t>
  </si>
  <si>
    <t>DOUBLING 225/84</t>
  </si>
  <si>
    <t>T-167-10</t>
  </si>
  <si>
    <t>38/5x72x66":12570</t>
  </si>
  <si>
    <t>2-1-065-1-2</t>
  </si>
  <si>
    <t>c5ea64b6-d5d1-458b-a625-62e1c2ef0e30</t>
  </si>
  <si>
    <t>T-168-10</t>
  </si>
  <si>
    <t>2-1-066-1-2</t>
  </si>
  <si>
    <t>eabd4300-b32a-48f1-99da-8bd52c61ff3a</t>
  </si>
  <si>
    <t>T-168-14</t>
  </si>
  <si>
    <t>33/2-3x52x66":4458</t>
  </si>
  <si>
    <t>2-01-001-4-6</t>
  </si>
  <si>
    <t>b381ca63-0ab5-44e0-8fde-cf4e6543ad0a</t>
  </si>
  <si>
    <t>TC 45/2</t>
  </si>
  <si>
    <t>T-169-10 / Chirac Stripe</t>
  </si>
  <si>
    <t>32/4x68x70":8990</t>
  </si>
  <si>
    <t>2-8-059-2-2</t>
  </si>
  <si>
    <t>f2ccc90f-b9fd-424b-8107-84d6027fef61</t>
  </si>
  <si>
    <t>T-169-13</t>
  </si>
  <si>
    <t>32/2x52x80" : 5150</t>
  </si>
  <si>
    <t>2-6-021-4-4</t>
  </si>
  <si>
    <t>46989b9e-edb6-44ce-b934-c3faefd6bff5</t>
  </si>
  <si>
    <t>T-169-14</t>
  </si>
  <si>
    <t>35/4x56x66":9270</t>
  </si>
  <si>
    <t>1a17ae04-ab99-46e3-b4cf-bd4133fc759e</t>
  </si>
  <si>
    <t>T-169-15 / Twill 2/2</t>
  </si>
  <si>
    <t>95c0317d-2e48-4e16-97d2-a34dd2d6b7d7</t>
  </si>
  <si>
    <t>T-169-17 / OTTOMEN NEW</t>
  </si>
  <si>
    <t>32/4x74x66":8478</t>
  </si>
  <si>
    <t>7db69df6-e8d0-45e4-9ae3-d2117d594c32</t>
  </si>
  <si>
    <t xml:space="preserve">T-170-10 </t>
  </si>
  <si>
    <t>22f0d8dd-01a1-4ed9-b4f0-791b10bf4b64</t>
  </si>
  <si>
    <t>CDP IMY 300/96 BRIGHT</t>
  </si>
  <si>
    <t xml:space="preserve">T-171-09  </t>
  </si>
  <si>
    <t>35/5x65x66":11440</t>
  </si>
  <si>
    <t>2-1-072-3-2</t>
  </si>
  <si>
    <t>96ca807f-19fe-4623-a6a9-d8e524508ce9</t>
  </si>
  <si>
    <t>T-171-09</t>
  </si>
  <si>
    <t>35/5x65x66":11580</t>
  </si>
  <si>
    <t>2-1-085-3-2</t>
  </si>
  <si>
    <t>98dfbe5a-026a-45a6-b56a-60e3f0043103</t>
  </si>
  <si>
    <t>T-171-09.</t>
  </si>
  <si>
    <t>35/5x65x66":11450</t>
  </si>
  <si>
    <t>2-1-070-3-2</t>
  </si>
  <si>
    <t>cb5f7890-bc2e-46be-9e39-2585c2896b38</t>
  </si>
  <si>
    <t>2-1-087-3-2</t>
  </si>
  <si>
    <t>3da0f725-25b6-497e-9b08-b5ba8fd5b5ed</t>
  </si>
  <si>
    <t>T-171-09..</t>
  </si>
  <si>
    <t>2-1-088-3-2</t>
  </si>
  <si>
    <t>f444492e-4fa5-4f0d-bf19-3935a1161d1d</t>
  </si>
  <si>
    <t>T-171-12</t>
  </si>
  <si>
    <t>46/7x82x66":21252</t>
  </si>
  <si>
    <t>2-1-018-1-4</t>
  </si>
  <si>
    <t>c9354082-e6ea-4947-867d-13952bdf1b04</t>
  </si>
  <si>
    <t xml:space="preserve">T-171-B-09 / TWILL 3/2-2 </t>
  </si>
  <si>
    <t>35/5x56x66":11580</t>
  </si>
  <si>
    <t>2-1-060-3-4</t>
  </si>
  <si>
    <t>09b76577-257c-4ab5-9803-834e791c31f2</t>
  </si>
  <si>
    <t>T-172-14</t>
  </si>
  <si>
    <t>ca058058-bf74-4336-a541-1a94237890a6</t>
  </si>
  <si>
    <t>T-172-16 / Twill 2/2</t>
  </si>
  <si>
    <t>35/3x75x70:"7380</t>
  </si>
  <si>
    <t>2-1-083-3-2</t>
  </si>
  <si>
    <t>b03d9454-ba33-417c-9e78-96f8ecbabc50</t>
  </si>
  <si>
    <t xml:space="preserve">T-173-10 / TWILL 3/2-2 </t>
  </si>
  <si>
    <t>T-175-11</t>
  </si>
  <si>
    <t>35/5x110x76:"13330</t>
  </si>
  <si>
    <t>2-1-298-2-2</t>
  </si>
  <si>
    <t>8e747715-2640-4fbe-bd6e-a1f87cd0f39a</t>
  </si>
  <si>
    <t>T-176-08 / A-185-06-08</t>
  </si>
  <si>
    <t>35/4x70x70":9830</t>
  </si>
  <si>
    <t>T-177-03 / OTTOMAN</t>
  </si>
  <si>
    <t>40/4x80x60":9600</t>
  </si>
  <si>
    <t>2-5-001-1-4</t>
  </si>
  <si>
    <t>cb1b5991-6797-4df0-9bfa-a55535640a22</t>
  </si>
  <si>
    <t>T-177-A-08 ( T&amp;T )</t>
  </si>
  <si>
    <t>35/3x70x70":7306</t>
  </si>
  <si>
    <t>2-1-299-3-3</t>
  </si>
  <si>
    <t>b84a8ed8-3f8b-40f0-9aa3-e5faa5f4d5e9</t>
  </si>
  <si>
    <t>T-179-09 ( T&amp;T/CDP )</t>
  </si>
  <si>
    <t>38/3x72x70":8010</t>
  </si>
  <si>
    <t>2-1-346-3-3</t>
  </si>
  <si>
    <t>becaed45-1ecd-4ac3-9084-e846d1a74a9b</t>
  </si>
  <si>
    <t>T-180-07</t>
  </si>
  <si>
    <t>44/4 x 74 x 65.5 = 11558</t>
  </si>
  <si>
    <t>a78d9a0e-fdbe-4b1e-9786-52e5c9fc1b8c</t>
  </si>
  <si>
    <t>T-180-09 ( T&amp;T )</t>
  </si>
  <si>
    <t>32/4x62x68":8790</t>
  </si>
  <si>
    <t>2-1-309-2-2</t>
  </si>
  <si>
    <t>a8fda24e-0e95-442f-963a-085da60e3121</t>
  </si>
  <si>
    <t>T-181-A-10 / #0160</t>
  </si>
  <si>
    <t>2-8-034-2-4</t>
  </si>
  <si>
    <t>c80f9f62-21f2-4ce7-910f-5e0d5f769604</t>
  </si>
  <si>
    <t>T-182-15</t>
  </si>
  <si>
    <t>28/2x50x70x;'3950</t>
  </si>
  <si>
    <t>H IMY DD-300/96</t>
  </si>
  <si>
    <t>9860c063-4931-4aa4-ad42-e82391475516</t>
  </si>
  <si>
    <t>T-182-A-15</t>
  </si>
  <si>
    <t>28/2x50x70:"3950</t>
  </si>
  <si>
    <t>NIT-100/84</t>
  </si>
  <si>
    <t>100/84</t>
  </si>
  <si>
    <t>f4cdf99d-fd46-4986-b020-279ae883c311</t>
  </si>
  <si>
    <t>T-183-14</t>
  </si>
  <si>
    <t>32/5x110x80":12830</t>
  </si>
  <si>
    <t>T-183-A-14</t>
  </si>
  <si>
    <t>32/5x90x80":12830</t>
  </si>
  <si>
    <t>6d986421-c4f7-4b0e-8aeb-862243efcbb1</t>
  </si>
  <si>
    <t>T-184-10 / NEW PONCO</t>
  </si>
  <si>
    <t>35/2x60x70":4930</t>
  </si>
  <si>
    <t>2-6-015-4-2</t>
  </si>
  <si>
    <t>6a1d061a-261f-41f5-b244-23b8075c0201</t>
  </si>
  <si>
    <t>T-184-15</t>
  </si>
  <si>
    <t>25/2x40x73":3680</t>
  </si>
  <si>
    <t>1-01-001-4-4</t>
  </si>
  <si>
    <t>42500cfe-7b20-4d74-a974-e5c9b87aba6f</t>
  </si>
  <si>
    <t>T-184-A-10/ NEW PONCO ( 1/1 )</t>
  </si>
  <si>
    <t>2-6-014-4-2</t>
  </si>
  <si>
    <t>a2bd2ff5-bd4a-4983-921c-26357d74bd1d</t>
  </si>
  <si>
    <t>T-185-10 ( CDP )</t>
  </si>
  <si>
    <t>32/10x85x66":21180</t>
  </si>
  <si>
    <t>2-5-146-1-4</t>
  </si>
  <si>
    <t>74a7a7d4-b5ae-4ba5-8129-87a8c3e5ad47</t>
  </si>
  <si>
    <t xml:space="preserve">T-185-16 </t>
  </si>
  <si>
    <t>d828f234-c32b-4b6f-949a-5d6c2a9ec03a</t>
  </si>
  <si>
    <t>T-186-06</t>
  </si>
  <si>
    <t>14.75/1x15x64":954</t>
  </si>
  <si>
    <t>2-6-027-5-5</t>
  </si>
  <si>
    <t>TASLAN 2700/1152</t>
  </si>
  <si>
    <t>2700/1152</t>
  </si>
  <si>
    <t>d7120f8d-f7bd-4475-8192-224138d59c02</t>
  </si>
  <si>
    <t>T-186-08 ( T&amp;T )</t>
  </si>
  <si>
    <t>35/3x64x70":7306</t>
  </si>
  <si>
    <t>2-1-300-3-3</t>
  </si>
  <si>
    <t>df9f689b-a45f-4d91-b938-413885571553</t>
  </si>
  <si>
    <t>T-187-02</t>
  </si>
  <si>
    <t>53.3/3x54x66":10560</t>
  </si>
  <si>
    <t>2-1-241-2-2</t>
  </si>
  <si>
    <t>d2adaa00-9c67-4706-ae37-3e70191a3090</t>
  </si>
  <si>
    <t>T-187-15 / BABY TOUCH</t>
  </si>
  <si>
    <t>42/5x78x65.5":13836</t>
  </si>
  <si>
    <t>eea9da90-202d-4ec4-9be1-0aec095236ae</t>
  </si>
  <si>
    <t xml:space="preserve">T-187-A-07 / BARBEL </t>
  </si>
  <si>
    <t>2-8-118-1-2</t>
  </si>
  <si>
    <t>28a7c4ee-2021-48fa-a07b-63c5b40b543c</t>
  </si>
  <si>
    <t>T-188-10 (CDP)</t>
  </si>
  <si>
    <t>42.5/7x80x67.8":20000</t>
  </si>
  <si>
    <t>2-5-145-1-4</t>
  </si>
  <si>
    <t>4e5e53d0-49ea-40b4-8b2b-eff0e062c13d</t>
  </si>
  <si>
    <t>T-188-A-09</t>
  </si>
  <si>
    <t>2-8-004-4-4</t>
  </si>
  <si>
    <t>e269dd89-0174-43ff-8c58-4faff64fa010</t>
  </si>
  <si>
    <t>T-189-14</t>
  </si>
  <si>
    <t>9f68ae4f-c5f7-4793-b68b-25023d8ef326</t>
  </si>
  <si>
    <t>T-190-09</t>
  </si>
  <si>
    <t>35/5x75x66":11580</t>
  </si>
  <si>
    <t>2-1-071-3-2</t>
  </si>
  <si>
    <t>f59a55e4-8093-4c54-ae3c-40aee04f1571</t>
  </si>
  <si>
    <t xml:space="preserve">T-192-06 </t>
  </si>
  <si>
    <t>38/5x84x66":12570</t>
  </si>
  <si>
    <t>2-1-304-2-2</t>
  </si>
  <si>
    <t>5a16e8de-4a57-405c-b5e5-944e8c39556d</t>
  </si>
  <si>
    <t>T-192-09</t>
  </si>
  <si>
    <t>7fbab95b-03f7-4e3a-867c-3ef252b5a7c3</t>
  </si>
  <si>
    <t>T-192-12</t>
  </si>
  <si>
    <t>a5bcf2f5-9fd5-45fb-b632-28813c8f7466</t>
  </si>
  <si>
    <t>T-192-A-12</t>
  </si>
  <si>
    <t>fef48d2b-09d1-49b5-b460-01b702912847</t>
  </si>
  <si>
    <t>T-192-B-11</t>
  </si>
  <si>
    <t>35/3x66x64,5:"6792</t>
  </si>
  <si>
    <t>2-8-001-6-3</t>
  </si>
  <si>
    <t>2-1-001-6-3</t>
  </si>
  <si>
    <t>b02b3339-dfe6-436b-b777-c4376f3b14bf</t>
  </si>
  <si>
    <t>T-193-A-16 /Plain</t>
  </si>
  <si>
    <t>35/1x60x70":2480</t>
  </si>
  <si>
    <t>T-194-15 /  Twill 3/2-2</t>
  </si>
  <si>
    <t>c140cfc4-be24-4da8-ae9a-392cb039145f</t>
  </si>
  <si>
    <t>T-195-13</t>
  </si>
  <si>
    <t>28/4x50x70":7870</t>
  </si>
  <si>
    <t>aad45600-33e3-4b74-9bcf-6f1be4256766</t>
  </si>
  <si>
    <t>T-195-13 " HUGO PALACIO"</t>
  </si>
  <si>
    <t>28/4X50X70:"7774</t>
  </si>
  <si>
    <t>21957cd4-633f-461a-9d0e-1847e7dd69f8</t>
  </si>
  <si>
    <t>T-196-13</t>
  </si>
  <si>
    <t>32/2x52x80":5150</t>
  </si>
  <si>
    <t>T-196-15 / WOOL PEACH</t>
  </si>
  <si>
    <t>30/4x58x65:"7830</t>
  </si>
  <si>
    <t>22807c59-1037-470a-8f19-e7dda2208489</t>
  </si>
  <si>
    <t>T-197-12</t>
  </si>
  <si>
    <t>32/10x64x66":21180</t>
  </si>
  <si>
    <t>T-197-16 / Dobby</t>
  </si>
  <si>
    <t>25/4x48x70":7030</t>
  </si>
  <si>
    <t>7025d55e-6dee-4edb-b2eb-fb42d14b276d</t>
  </si>
  <si>
    <t>T-198-B-10</t>
  </si>
  <si>
    <t>2-1-092-3-2</t>
  </si>
  <si>
    <t>9139634e-c763-4d07-8e07-5e2c36f0bceb</t>
  </si>
  <si>
    <t>T-199-1C-13</t>
  </si>
  <si>
    <t>2-1-019-1-4</t>
  </si>
  <si>
    <t>2d6c7855-02ed-4cf0-831c-b4384448ef90</t>
  </si>
  <si>
    <t>T-199-C-13</t>
  </si>
  <si>
    <t>33.56/8x88x66.7:"17920</t>
  </si>
  <si>
    <t>2-1-344-2-2</t>
  </si>
  <si>
    <t>2cf5a79f-c5cc-4e74-8f1a-8883bc22de63</t>
  </si>
  <si>
    <t xml:space="preserve">T-200-10 / TWILL 3/2-2 </t>
  </si>
  <si>
    <t>T-200-14 / Twill 4/4</t>
  </si>
  <si>
    <t>30/4x75x76":9150</t>
  </si>
  <si>
    <t>2-7-001-3-2</t>
  </si>
  <si>
    <t>2c1065e9-6b74-4729-b74e-8a590946d8f0</t>
  </si>
  <si>
    <t xml:space="preserve">T-200-A-10 / TWILL 3/2-2 </t>
  </si>
  <si>
    <t>2-1-343-2-2</t>
  </si>
  <si>
    <t>0d841bbc-48e6-4f1b-a93d-d3a86c8b365f</t>
  </si>
  <si>
    <t xml:space="preserve">T-201-10 / TWILL 3/2-2 </t>
  </si>
  <si>
    <t>2-1-342-2-2</t>
  </si>
  <si>
    <t>c4378dd0-eb3a-4fd7-ad9e-e36fa99d619c</t>
  </si>
  <si>
    <t>CDP 150/48</t>
  </si>
  <si>
    <t>T-201-11</t>
  </si>
  <si>
    <t>32/2x68x76": 4894</t>
  </si>
  <si>
    <t>2-8-001-4-1</t>
  </si>
  <si>
    <t>16f14df7-ac2d-4b88-8b8c-2685c58e6252</t>
  </si>
  <si>
    <t>T-202-09 (T&amp;T)</t>
  </si>
  <si>
    <t>2-1-301-3-3</t>
  </si>
  <si>
    <t>f7d608b0-5cc2-4d20-9b89-e5dd30cbc703</t>
  </si>
  <si>
    <t>T-202-12</t>
  </si>
  <si>
    <t>35/2x60x66":4650</t>
  </si>
  <si>
    <t>2-8-001-1-6</t>
  </si>
  <si>
    <t>71f099e2-67df-4714-9836-701ee9db0397</t>
  </si>
  <si>
    <t>T-202-12 EX RETURN CLASSIFI</t>
  </si>
  <si>
    <t>e05651a7-eedc-4e3c-baf9-881b0e394f72</t>
  </si>
  <si>
    <t>T-203-09</t>
  </si>
  <si>
    <t>46/7x75x66":21280</t>
  </si>
  <si>
    <t>2-5-128-1-4</t>
  </si>
  <si>
    <t>febbd8d8-57b4-4cda-8439-c4fdc4b23d9f</t>
  </si>
  <si>
    <t>IMY 300/96</t>
  </si>
  <si>
    <t>T-204-09 / A-51-10-09</t>
  </si>
  <si>
    <t>46/7x100x66":21180</t>
  </si>
  <si>
    <t>2-5-133-1-4</t>
  </si>
  <si>
    <t>25fc0950-c43b-4d3e-865e-25664814f73f</t>
  </si>
  <si>
    <t>T-207-A-09 / A-56-10-09</t>
  </si>
  <si>
    <t>32/4x88x70":8990</t>
  </si>
  <si>
    <t>2-8-020-1-1</t>
  </si>
  <si>
    <t>0cb37903-db20-4f93-83f3-919883436a5f</t>
  </si>
  <si>
    <t>T-208-09 ( T&amp;T )</t>
  </si>
  <si>
    <t>2-1-322-3-3</t>
  </si>
  <si>
    <t>8166dfb7-19df-44e8-9ac4-269fab8d7561</t>
  </si>
  <si>
    <t>T-208-B-10</t>
  </si>
  <si>
    <t>32/2x50x70":4510</t>
  </si>
  <si>
    <t>8929fbd8-a811-4137-8623-a7638b45935f</t>
  </si>
  <si>
    <t>T-209-14 / Dobby</t>
  </si>
  <si>
    <t>35/2x65x70:"4930</t>
  </si>
  <si>
    <t>2-7-001-4-4</t>
  </si>
  <si>
    <t>2-1-331-2-2</t>
  </si>
  <si>
    <t>e7ee9a9c-ab71-4a81-9563-8ab055445cd8</t>
  </si>
  <si>
    <t>T-211-10</t>
  </si>
  <si>
    <t>32/6x92x66":12702</t>
  </si>
  <si>
    <t>T-211-A-11</t>
  </si>
  <si>
    <t>35/3X60X70:"7380</t>
  </si>
  <si>
    <t>2-1-001-6-6</t>
  </si>
  <si>
    <t>638fbf50-62d9-44ad-afb3-82aa259fece8</t>
  </si>
  <si>
    <t>T-212 ( T-182-11)" JQ Letter "Sz"</t>
  </si>
  <si>
    <t>T-212-08 " GRAND TRILIUM" JQ Letter 2 Sisi</t>
  </si>
  <si>
    <t>70e70479-1ec9-4c74-9155-d67743a3d0a0</t>
  </si>
  <si>
    <t>T-212-08 ( 165 D ) (T&amp;T)</t>
  </si>
  <si>
    <t>28/4x75x70":7728</t>
  </si>
  <si>
    <t>2-1-080-3-2</t>
  </si>
  <si>
    <t>TT JECKO 165/96</t>
  </si>
  <si>
    <t>1b654982-321c-4f63-a1d0-62ef635e3cbd</t>
  </si>
  <si>
    <t>TT JECKO 150/96</t>
  </si>
  <si>
    <t>T-212-08 ( Ex T-182-11 )</t>
  </si>
  <si>
    <t>28/4x77x70:"7728</t>
  </si>
  <si>
    <t>28/4x75x70":7744</t>
  </si>
  <si>
    <t>a968be49-c30d-4b01-b811-b149c1810660</t>
  </si>
  <si>
    <t>T-212-08 ( ExT-182-11) "Sz"</t>
  </si>
  <si>
    <t>T-212-08 ( T&amp;T )</t>
  </si>
  <si>
    <t>28/4x77x70":7870</t>
  </si>
  <si>
    <t>2-1-226-2-2</t>
  </si>
  <si>
    <t>T.T 150/96</t>
  </si>
  <si>
    <t>ff2ebcc4-96ed-4d30-ada7-1a89439cf6c9</t>
  </si>
  <si>
    <t xml:space="preserve">T-212-08 (165 D) / TWILL 2/2 </t>
  </si>
  <si>
    <t>2-1-350-3-3</t>
  </si>
  <si>
    <t>941d9663-5ea4-4a7c-bb37-95acea6c0ada</t>
  </si>
  <si>
    <t>T-212-08 / TWILL 2/2  ( T&amp;T )</t>
  </si>
  <si>
    <t>2-1-340-2-2</t>
  </si>
  <si>
    <t>1e3bd763-55d6-49d6-b67d-280f7262f438</t>
  </si>
  <si>
    <t>T-212-08"SALVATORE FIORANO"</t>
  </si>
  <si>
    <t>28/4X77X70":7744</t>
  </si>
  <si>
    <t>2-1-095-3-2</t>
  </si>
  <si>
    <t>cdf0c1f5-7b5b-465c-841b-b75dfae10fca</t>
  </si>
  <si>
    <t>T-212-08(Ex T-182-11 ) NON JQ Letter " Sz "</t>
  </si>
  <si>
    <t>28/4x77x70:"7840</t>
  </si>
  <si>
    <t>2-8-065-2-2</t>
  </si>
  <si>
    <t>7debb6bc-39af-4ecb-a879-c2f32ad0a9e8</t>
  </si>
  <si>
    <t xml:space="preserve">T-212-10 / TRICOTINE </t>
  </si>
  <si>
    <t>36/5x68x70":12630</t>
  </si>
  <si>
    <t>T-213-11</t>
  </si>
  <si>
    <t>35/3x64x66":6930</t>
  </si>
  <si>
    <t>eb2909f4-7e5c-4e33-a58f-f18e5bc2ec34</t>
  </si>
  <si>
    <t>T-213-12</t>
  </si>
  <si>
    <t>3.56/8 x 90 x 66.7" : 17920</t>
  </si>
  <si>
    <t>a684d24e-94dd-4b4a-8ae3-ac703604442b</t>
  </si>
  <si>
    <t>T-214-11</t>
  </si>
  <si>
    <t>35/3 x 54 x 66": 6960</t>
  </si>
  <si>
    <t>2-1-001-2-6</t>
  </si>
  <si>
    <t>ae25ae84-84ac-4664-ae7c-2d6498063adc</t>
  </si>
  <si>
    <t>T-214-13 / TWILL 3/2 Dobby</t>
  </si>
  <si>
    <t>35/4x70x66x9270</t>
  </si>
  <si>
    <t>2-1-097-3-2</t>
  </si>
  <si>
    <t>07166d6b-81b2-4c26-a481-502c9d0fea3e</t>
  </si>
  <si>
    <t>T-214-16</t>
  </si>
  <si>
    <t>8d8dbf21-81f1-4384-a466-98fe58b56a34</t>
  </si>
  <si>
    <t>T-216-11 satyn 4/1</t>
  </si>
  <si>
    <t>30/5x90x6":11430</t>
  </si>
  <si>
    <t>e7a399d2-2f41-496e-b70e-fefe23830268</t>
  </si>
  <si>
    <t>T-218-11 / Chifon Bsy</t>
  </si>
  <si>
    <t>2-8-001-2-3</t>
  </si>
  <si>
    <t>9d317ca7-3c94-4d2b-92dc-34b84e5e9761</t>
  </si>
  <si>
    <t>T-219-14</t>
  </si>
  <si>
    <t>32/3x74x66":6366</t>
  </si>
  <si>
    <t>2-1-002-2-6</t>
  </si>
  <si>
    <t>29959cdc-aa8d-46eb-9254-8facbeacbd5a</t>
  </si>
  <si>
    <t xml:space="preserve">T-220-08 / TWILL 2/2-1 </t>
  </si>
  <si>
    <t>32/3x78x70":6750</t>
  </si>
  <si>
    <t>2-1-346-2-2</t>
  </si>
  <si>
    <t>2e329aaf-69c4-47e8-b30f-c803f18b8ff0</t>
  </si>
  <si>
    <t>T-220-11</t>
  </si>
  <si>
    <t>40/3x64x66":7920</t>
  </si>
  <si>
    <t>8e1948f1-6088-4b73-b1af-a86f357dd13a</t>
  </si>
  <si>
    <t>T-220-14</t>
  </si>
  <si>
    <t>32/3X74X66":6366</t>
  </si>
  <si>
    <t>49394161-bfc8-4127-aec9-464132d0c849</t>
  </si>
  <si>
    <t>T-221-08</t>
  </si>
  <si>
    <t>2-1-294-2-2</t>
  </si>
  <si>
    <t>4f0cfc98-9c6a-4b98-a0ad-1a46fa31fa9f</t>
  </si>
  <si>
    <t>T-221-11</t>
  </si>
  <si>
    <t>35/3x68x66:"6930</t>
  </si>
  <si>
    <t>2-12-001-2-3</t>
  </si>
  <si>
    <t>c1f01d58-44b8-4ecf-8213-c5a36affcd0d</t>
  </si>
  <si>
    <t>T-222-11(EX T-01-11)</t>
  </si>
  <si>
    <t>T-223-10 / PUERTO RICO</t>
  </si>
  <si>
    <t>2-1-001-2-1</t>
  </si>
  <si>
    <t>d4f66c00-64f9-4be3-a301-52d4f0cda7c7</t>
  </si>
  <si>
    <t>VISTO 100/24</t>
  </si>
  <si>
    <t>T-223-A-10</t>
  </si>
  <si>
    <t>2-1-334-2-2</t>
  </si>
  <si>
    <t>dd7281c7-951a-4efe-8970-58cd3d82537d</t>
  </si>
  <si>
    <t>T-224-09</t>
  </si>
  <si>
    <t>35/3x62x63":6645</t>
  </si>
  <si>
    <t>2-1-320-2-2</t>
  </si>
  <si>
    <t>638e9464-1e68-42c3-8258-0331e579c22e</t>
  </si>
  <si>
    <t>T-225-09/A225-09</t>
  </si>
  <si>
    <t>2-8-122-1-2</t>
  </si>
  <si>
    <t>447ed7db-20fa-4a18-869e-3f1321110bf8</t>
  </si>
  <si>
    <t>T-227-02 / Micro-227</t>
  </si>
  <si>
    <t>42/5x86x65.6":13836</t>
  </si>
  <si>
    <t>2-8-105-1-2</t>
  </si>
  <si>
    <t>8953d551-f173-46d2-a922-64108e77d175</t>
  </si>
  <si>
    <t>T-227-08. ( T&amp;T )</t>
  </si>
  <si>
    <t>40/3x73x70":7920</t>
  </si>
  <si>
    <t>2-1-326-2-2</t>
  </si>
  <si>
    <t>fcd07a70-f4b1-4939-9ceb-c255beeae3c8</t>
  </si>
  <si>
    <t>T-228-11</t>
  </si>
  <si>
    <t>35/3x72x64,5:"6792</t>
  </si>
  <si>
    <t>d7a9b594-ea8c-4b7f-91b0-9f92a7cca8b6</t>
  </si>
  <si>
    <t>T-229-06</t>
  </si>
  <si>
    <t>37/4x61x65":9650</t>
  </si>
  <si>
    <t xml:space="preserve">T-229-09 / TWILL 3/2-2 </t>
  </si>
  <si>
    <t>38/4x72x66":10602</t>
  </si>
  <si>
    <t>2-1-082-3-2</t>
  </si>
  <si>
    <t>154b36c9-9fda-4c44-b7b7-d59c9cd90ca8</t>
  </si>
  <si>
    <t>T-231-09 / TWILL 2/2-1 (T&amp;T)</t>
  </si>
  <si>
    <t>48.4/2x80x70":6836</t>
  </si>
  <si>
    <t>2-1-351-3-3</t>
  </si>
  <si>
    <t>4685dc70-ddf3-4a6e-84b3-11904030e357</t>
  </si>
  <si>
    <t>T-231-11</t>
  </si>
  <si>
    <t>2-1-081-3-2</t>
  </si>
  <si>
    <t>7f62fe10-62e7-4e72-844a-9d1bbea5a064</t>
  </si>
  <si>
    <t>T-232-09 / TWILL 3/2-2</t>
  </si>
  <si>
    <t>35/4x76x66":9270</t>
  </si>
  <si>
    <t>T-232-09" (Twist "S") Twill 3/2 Drat Kanan</t>
  </si>
  <si>
    <t>2374ab80-2406-4f74-b99e-29317d6936c6</t>
  </si>
  <si>
    <t>T-237-04 / TWILL  3/2    200.D</t>
  </si>
  <si>
    <t>35/5x60x66":11580</t>
  </si>
  <si>
    <t>2-1-053-3-4</t>
  </si>
  <si>
    <t>7868ac42-82e0-47e7-8bcf-2e9e898f380d</t>
  </si>
  <si>
    <t>T-237-04 TIY 60P</t>
  </si>
  <si>
    <t>2-1-019-3-4</t>
  </si>
  <si>
    <t>21214f03-3dae-407c-a1bb-d96a3b938116</t>
  </si>
  <si>
    <t>T-237-04 TIY 62P</t>
  </si>
  <si>
    <t>2-1-054-3-4</t>
  </si>
  <si>
    <t>9807a058-e5a5-4bdc-8449-f2d2d89478c3</t>
  </si>
  <si>
    <t>T-237-04 TIY 66P</t>
  </si>
  <si>
    <t>2-1-056-3-4</t>
  </si>
  <si>
    <t>0c287076-cc42-4481-b4f0-e47f65ea1aff</t>
  </si>
  <si>
    <t>T-241-10 / TRICOTIN</t>
  </si>
  <si>
    <t>30/5x66x80":12030</t>
  </si>
  <si>
    <t>2-8-067-2-2</t>
  </si>
  <si>
    <t>7b2bfa3c-6ff8-428a-ad23-db10c0549dc8</t>
  </si>
  <si>
    <t xml:space="preserve">T-242-10 / TWILL 3/2-2 </t>
  </si>
  <si>
    <t>35/4x58x66":9270</t>
  </si>
  <si>
    <t>2-1-059-3-4</t>
  </si>
  <si>
    <t>1859a669-2f9b-46db-b041-b3a1969a12fc</t>
  </si>
  <si>
    <t>T-242-11 ( Ex T-056-07 )</t>
  </si>
  <si>
    <t>2-1-380-3-3</t>
  </si>
  <si>
    <t>24b6325c-277a-4c32-977c-8a563a23c6ae</t>
  </si>
  <si>
    <t>T-243-11 - 4/1</t>
  </si>
  <si>
    <t>36/4x60x66":9530</t>
  </si>
  <si>
    <t>33f099c6-4c55-40b8-bd6d-759b9923cf1d</t>
  </si>
  <si>
    <t>T-244-04 ( T&amp;T )</t>
  </si>
  <si>
    <t>35/3x84x70":7380</t>
  </si>
  <si>
    <t>8ede1d6d-f1fd-42c9-a697-09eb025d19f8</t>
  </si>
  <si>
    <t>T-244-A-04</t>
  </si>
  <si>
    <t>2-01-007-2-3</t>
  </si>
  <si>
    <t>2-1-372-3-3</t>
  </si>
  <si>
    <t>eeb86f25-421f-4056-b6f0-776987d6402f</t>
  </si>
  <si>
    <t>T-245-08</t>
  </si>
  <si>
    <t>2-1-315-3-3</t>
  </si>
  <si>
    <t>f205d72a-490d-43e0-8afb-3af1e567d93d</t>
  </si>
  <si>
    <t>T-245-08 "BY ACQUA GRAZIA"</t>
  </si>
  <si>
    <t>2-01-400-3-3</t>
  </si>
  <si>
    <t>fe961ea9-7984-4593-8e3a-7df783b992d7</t>
  </si>
  <si>
    <t>T-245-08 "BY BLACK MURANO"</t>
  </si>
  <si>
    <t>2-01-399-3-3</t>
  </si>
  <si>
    <t>e0d3704a-0386-4de5-8a5d-4f25ada727a1</t>
  </si>
  <si>
    <t>T-245-08 "BY FUSTANO JET BLACK"</t>
  </si>
  <si>
    <t>2-1-381-3-3</t>
  </si>
  <si>
    <t>714d1ae1-e732-40b2-8d9e-bd2955ffbd4a</t>
  </si>
  <si>
    <t>T-245-08 "INNOCENZIO SUPER JET BLACK"</t>
  </si>
  <si>
    <t>35/4X75X66":9150</t>
  </si>
  <si>
    <t>cd1708eb-3f9a-45fa-8408-47b22befdf25</t>
  </si>
  <si>
    <t>T-245-08 "LLDRO"</t>
  </si>
  <si>
    <t>2-01-398-3-3</t>
  </si>
  <si>
    <t>5b3c5468-8747-4bf5-83d0-f374e92dcafe</t>
  </si>
  <si>
    <t>T-245-08 JQ Letter "ASOKA JET BLACK"</t>
  </si>
  <si>
    <t>2-1-390-3-3</t>
  </si>
  <si>
    <t>b29e7481-e2c1-42f2-843d-e621c243f44c</t>
  </si>
  <si>
    <t>T-245-08 JQ LETTER "ASOKA SUPER FINE"</t>
  </si>
  <si>
    <t>35/4X76X66":9150</t>
  </si>
  <si>
    <t>fdd3d8f3-7650-4326-af84-a77e04d15d93</t>
  </si>
  <si>
    <t>T-245-08 JQ LETTER "PREMIUM JET BLACK DJ"</t>
  </si>
  <si>
    <t>35/4x75x66:"9150</t>
  </si>
  <si>
    <t>2-01-052-3-3</t>
  </si>
  <si>
    <t>b5146647-c6a3-4d62-8f63-7c9050c47651</t>
  </si>
  <si>
    <t>T-245-08 NON JQ LETTER</t>
  </si>
  <si>
    <t>T-245-08"FUSTANO"</t>
  </si>
  <si>
    <t>2-01-397-3-3</t>
  </si>
  <si>
    <t>5dc7b233-d3c6-4c3d-8c1c-820d9427d462</t>
  </si>
  <si>
    <t>T-245-10</t>
  </si>
  <si>
    <t>32/6x80x66":12702</t>
  </si>
  <si>
    <t>2-1-332-2-2</t>
  </si>
  <si>
    <t>d53185c0-4303-40cc-8e9c-c0110fd35b6d</t>
  </si>
  <si>
    <t>T-245-11</t>
  </si>
  <si>
    <t>29/2x55x70":4090</t>
  </si>
  <si>
    <t>c74d6c5c-7d8d-4d8d-95ba-4b3014e01f76</t>
  </si>
  <si>
    <t>T-245-B-08</t>
  </si>
  <si>
    <t>2-1-050-3-3</t>
  </si>
  <si>
    <t>4cd1e8ee-453a-437b-8f63-18da08412aff</t>
  </si>
  <si>
    <t>T-246-11</t>
  </si>
  <si>
    <t>32/2x55x70":4510</t>
  </si>
  <si>
    <t>5564876e-e259-4a12-a227-c75acdf8cda1</t>
  </si>
  <si>
    <t>T-247-A-11(T-082-09)Ammy</t>
  </si>
  <si>
    <t>28/3x64x70":5910</t>
  </si>
  <si>
    <t>a0587136-e50f-454f-ba6e-8d7fa96242d7</t>
  </si>
  <si>
    <t>CDP 300/96</t>
  </si>
  <si>
    <t>T-253-08 / M-70-08</t>
  </si>
  <si>
    <t>33/4x75x65":8610</t>
  </si>
  <si>
    <t>2-8-027-2-4</t>
  </si>
  <si>
    <t>5682479c-cd8e-4372-89fa-b967f770a2b7</t>
  </si>
  <si>
    <t>T-253-12</t>
  </si>
  <si>
    <t>38/3x75x70":8010</t>
  </si>
  <si>
    <t>64b8540b-676d-4b0f-be14-2a1fe16e3cbd</t>
  </si>
  <si>
    <t>T-254-09 ( CDP )</t>
  </si>
  <si>
    <t>2-5-136-1-4</t>
  </si>
  <si>
    <t>da4fb2f3-eb62-4106-89ff-5732cbc38519</t>
  </si>
  <si>
    <t xml:space="preserve">T-255-06 </t>
  </si>
  <si>
    <t>22/2x41x66":2924</t>
  </si>
  <si>
    <t>2-6-001-5-5</t>
  </si>
  <si>
    <t>c6afebeb-366e-4eb0-a5d8-57fa762c2f72</t>
  </si>
  <si>
    <t>T-258-12 "SERAGAM"</t>
  </si>
  <si>
    <t>7e30d011-d6a2-4edf-84de-e0fca82904d0</t>
  </si>
  <si>
    <t>T-258-12"BUGATTI ZERANO"JQ Letter 2 Sisi</t>
  </si>
  <si>
    <t>35/3x72x70:"7306</t>
  </si>
  <si>
    <t>7306	PAKAN	TT DARK 170/96	170/96	170/96	YA	NULL	0.00	15d31218-127c-46fc-8aa2-686add38a2fa_x000D_
T-258-12BUGATTI ZERANO"NEW JQ Ltr 2 sisi</t>
  </si>
  <si>
    <t>2-01-001-1-3</t>
  </si>
  <si>
    <t>8d6d624f-7e70-4e84-8d85-b8eebefb9b2b</t>
  </si>
  <si>
    <t>T-258-12"BUGATTI ZERANO"NEW JQ Ltr 2 sisi</t>
  </si>
  <si>
    <t>T-258-12"Non JQ Letter</t>
  </si>
  <si>
    <t>d69f4530-15bc-413e-ba64-fa971a553459</t>
  </si>
  <si>
    <t>T-259-06</t>
  </si>
  <si>
    <t>44/1x41x66":2924</t>
  </si>
  <si>
    <t>2-6-024-5-5</t>
  </si>
  <si>
    <t>947eeb7b-2c57-4764-afc4-6d7d7ca28b59</t>
  </si>
  <si>
    <t>T-259-11</t>
  </si>
  <si>
    <t>db300be3-d080-4887-92b8-e66e03241528</t>
  </si>
  <si>
    <t>T-261-12 / Wool Peach</t>
  </si>
  <si>
    <t>31/4x58x68.5":8534</t>
  </si>
  <si>
    <t>4f0de46e-55c4-4521-8313-132da30d07f8</t>
  </si>
  <si>
    <t>T-261-12 / Wool Peach "SALAH PAKAN"</t>
  </si>
  <si>
    <t>31/4x54x68.5":8534</t>
  </si>
  <si>
    <t>106bcb82-fae3-4ea7-938a-d06f9d793764</t>
  </si>
  <si>
    <t>T-262-10</t>
  </si>
  <si>
    <t>35/4x86x76":10670</t>
  </si>
  <si>
    <t>2-1-336-2-2</t>
  </si>
  <si>
    <t>1f1cfdb3-0a9d-4bc5-b2be-2585d7c4cdfa</t>
  </si>
  <si>
    <t>T-263-12</t>
  </si>
  <si>
    <t>33/3x70x66:"6564</t>
  </si>
  <si>
    <t>2-8-001-3-4</t>
  </si>
  <si>
    <t>a522b5f0-23ab-4546-9fd7-c3afe8ccf6c7</t>
  </si>
  <si>
    <t>T-266-08 ( T&amp;T )</t>
  </si>
  <si>
    <t>35/3x68x70":7380</t>
  </si>
  <si>
    <t>T-270-08</t>
  </si>
  <si>
    <t>44/4x82x65":11558</t>
  </si>
  <si>
    <t>2-8-106-1-2</t>
  </si>
  <si>
    <t>71739b03-4820-4314-9d1f-319a9e19c0db</t>
  </si>
  <si>
    <t>T-271-02</t>
  </si>
  <si>
    <t>35/4x70x68":9550</t>
  </si>
  <si>
    <t>2-1-235-2-2</t>
  </si>
  <si>
    <t>67fca8c2-e7c2-4917-8ab3-7d2713846451</t>
  </si>
  <si>
    <t>T-273-05</t>
  </si>
  <si>
    <t>38/5x82x66":12570</t>
  </si>
  <si>
    <t>2-1-227-2-2</t>
  </si>
  <si>
    <t>32784e86-2cd4-43f1-aab8-20c06fe014f9</t>
  </si>
  <si>
    <t>T-281-11 / RIBSTOP</t>
  </si>
  <si>
    <t>53.3/2 x 58x66":7066</t>
  </si>
  <si>
    <t>2-8-021-1-3</t>
  </si>
  <si>
    <t>89c73ba4-5e69-4a8a-9d40-393b0246c14a</t>
  </si>
  <si>
    <t>T-281-B-11 / RIBSTOP DTY</t>
  </si>
  <si>
    <t>53/3x66x66x7068</t>
  </si>
  <si>
    <t>bca3bdd4-273f-4370-9dee-62f6c0f30a03</t>
  </si>
  <si>
    <t>T-281-B-11/RIBSTOP PICK 66"</t>
  </si>
  <si>
    <t>53,3/2-3x66x66":7066</t>
  </si>
  <si>
    <t>346d4aa7-b800-47ae-af0e-dbdd17480f56</t>
  </si>
  <si>
    <t xml:space="preserve">T-282-05 / TWILL  2/1 </t>
  </si>
  <si>
    <t>35/3x70x65":10755</t>
  </si>
  <si>
    <t>2-1-240-2-2</t>
  </si>
  <si>
    <t>eb5e69b8-0980-49db-93c6-58f5d5ba2fa5</t>
  </si>
  <si>
    <t>T-286-11</t>
  </si>
  <si>
    <t>35/3x68x66":6930</t>
  </si>
  <si>
    <t>8cfa6b01-b4ec-4845-9ffa-5990592d67e9</t>
  </si>
  <si>
    <t>T-287-A-11/ Twill 2/1 Drat Kiri</t>
  </si>
  <si>
    <t>35/3x76x66":6930</t>
  </si>
  <si>
    <t>6e6b301f-b162-44d8-a237-fd789fe8d5b8</t>
  </si>
  <si>
    <t>T-288-11</t>
  </si>
  <si>
    <t>2-7-002-6-6</t>
  </si>
  <si>
    <t>2-7-003-6-6</t>
  </si>
  <si>
    <t>2-7-004-6-6</t>
  </si>
  <si>
    <t>2-12-001-6-6</t>
  </si>
  <si>
    <t>c21d71f1-5bda-49a1-b62a-f2567cf0f99b</t>
  </si>
  <si>
    <t>T-291-11</t>
  </si>
  <si>
    <t>T-292-11</t>
  </si>
  <si>
    <t>37/4x58x65":9650</t>
  </si>
  <si>
    <t>2-1-002-1-1</t>
  </si>
  <si>
    <t>10fa96cb-df10-416f-82f1-174427e705a9</t>
  </si>
  <si>
    <t>T-293-11 / RIBSTOP</t>
  </si>
  <si>
    <t>35/2x61x66":4650</t>
  </si>
  <si>
    <t>2-1-362-2-2</t>
  </si>
  <si>
    <t>d418ac45-14ad-4e08-9b10-a343ba90f51f</t>
  </si>
  <si>
    <t>T-293-A-11 / RIBSTOP</t>
  </si>
  <si>
    <t>ca5415aa-3435-437b-86d5-11f5aae8743d</t>
  </si>
  <si>
    <t>T-295-08 ( T&amp;T )</t>
  </si>
  <si>
    <t>2-1-296-2-2</t>
  </si>
  <si>
    <t>06f0809a-3ab7-4b6b-9289-baa8fd13a7d9</t>
  </si>
  <si>
    <t>T-299-B-08</t>
  </si>
  <si>
    <t>2-5-173-1-4</t>
  </si>
  <si>
    <t>e8830e44-d273-4ba2-b609-35dd3c4136be</t>
  </si>
  <si>
    <t>T-303-05 / INTERCOOLER DOBBY</t>
  </si>
  <si>
    <t>2-1-013-1-2</t>
  </si>
  <si>
    <t>5d9ba696-0f27-49d3-9540-44f55c3f8596</t>
  </si>
  <si>
    <t>T-306-11</t>
  </si>
  <si>
    <t>35/3x64x66:"6930</t>
  </si>
  <si>
    <t>2-7-001-6-3</t>
  </si>
  <si>
    <t>2-1-341-2-2</t>
  </si>
  <si>
    <t>e6e462bf-a4d8-4f81-bec8-d24be6ec53bb</t>
  </si>
  <si>
    <t xml:space="preserve">T-307-08 / TWILL 2/2 </t>
  </si>
  <si>
    <t>40/4x85x70":11230</t>
  </si>
  <si>
    <t>T-309-A-05 / PREGIO</t>
  </si>
  <si>
    <t>2-1-229-2-2</t>
  </si>
  <si>
    <t>075ffec9-f8fa-4684-851d-e14ec7ee0bcc</t>
  </si>
  <si>
    <t>T-337-05 / T-099-09</t>
  </si>
  <si>
    <t>46.7/2x 52x62":5800</t>
  </si>
  <si>
    <t>2-6-019-4-4</t>
  </si>
  <si>
    <t>c0159c79-0774-4112-9cdb-e11b372b8641</t>
  </si>
  <si>
    <t>T.40-10 / GORDYN / T-040-10</t>
  </si>
  <si>
    <t>42/5x68x65.6":13836</t>
  </si>
  <si>
    <t>2-5-171-1-4</t>
  </si>
  <si>
    <t>30e3b925-0f8e-4b8f-b48e-4eb9cece2e2b</t>
  </si>
  <si>
    <t>T.40-16 / NEW DOBBY #0021 / IDN 0021 NEW DOBBY / T-040-16</t>
  </si>
  <si>
    <t>42.75/x102x66.83":20000</t>
  </si>
  <si>
    <t>52aa1d20-537e-477e-a98b-cbb4b436def2</t>
  </si>
  <si>
    <t>T/T FULL SPANDEX 43.5CM Ex MARSHEN</t>
  </si>
  <si>
    <t>6c292f70-27a3-4d6a-982f-d73ae79e0a51</t>
  </si>
  <si>
    <t>T/T SPANDEX FULL 41CM Ex MARKSHEN</t>
  </si>
  <si>
    <t>f488e526-64a4-4b94-bc01-3e0762a8dc72</t>
  </si>
  <si>
    <t>TEST Intercoler</t>
  </si>
  <si>
    <t>42/5x92x65.6"13836</t>
  </si>
  <si>
    <t>1729f61d-1640-4393-a850-c47eaafa9bc9</t>
  </si>
  <si>
    <t>TEST KNITTING</t>
  </si>
  <si>
    <t>92e68eec-c806-4b43-87b7-e04a95627bfd</t>
  </si>
  <si>
    <t>TG.06.A.14 # SPT.18.11</t>
  </si>
  <si>
    <t>fee38e0a-c8df-4330-9b86-f8e0c91dd77f</t>
  </si>
  <si>
    <t>TISSELIN / T-209-16 Twill 3/2-2</t>
  </si>
  <si>
    <t>30/4x72x65":7830</t>
  </si>
  <si>
    <t>ea91b7b9-203b-4d8a-a2b0-b3248a919e2c</t>
  </si>
  <si>
    <t>TISSELIN / T-209-A-16 Satyn 4/1</t>
  </si>
  <si>
    <t>4bf88a52-64f7-4782-933d-be8d56961eb5</t>
  </si>
  <si>
    <t xml:space="preserve">TRICOT DTY   </t>
  </si>
  <si>
    <t>2-8-001-2-2</t>
  </si>
  <si>
    <t>101be658-8297-40cd-bb44-17866fb2d79f</t>
  </si>
  <si>
    <t>TWILL 3/2-2 / Avanza 130 d</t>
  </si>
  <si>
    <t>0d3fc8b0-b47f-44d2-b442-b053b0b815e0</t>
  </si>
  <si>
    <t>TWILL MAKFILL 38/4" H" ( 200 D )</t>
  </si>
  <si>
    <t>38/4X76X66":10032</t>
  </si>
  <si>
    <t>136895ee-6fd3-4c37-a2e9-215eaa020f7b</t>
  </si>
  <si>
    <t>DTY 200/68</t>
  </si>
  <si>
    <t>TWILL MAXFILL 38 / 4</t>
  </si>
  <si>
    <t>38/4x80x66":10032</t>
  </si>
  <si>
    <t>2-1-244-2-2</t>
  </si>
  <si>
    <t>2f6c879d-cea0-4134-b214-08905147b008</t>
  </si>
  <si>
    <t>TWILL MAXFILL 38 / 4 ( L )</t>
  </si>
  <si>
    <t>d44b91b8-8e4f-4ba2-bba3-a2feb1f41bab</t>
  </si>
  <si>
    <t>TWILL MAXFILL 40/4 PICK 76</t>
  </si>
  <si>
    <t>2-1-243-2-2</t>
  </si>
  <si>
    <t>b8ce426f-31f8-40f5-bba4-740bda1b7ea2</t>
  </si>
  <si>
    <t>TWILL MAXFILL 40/4 PICK 80</t>
  </si>
  <si>
    <t>2-1-354-2-2</t>
  </si>
  <si>
    <t>976a911e-b8d2-4a89-9759-457b11b61fa6</t>
  </si>
  <si>
    <t>TWILL MAXFILL 44"</t>
  </si>
  <si>
    <t>39/4x72x50":7800</t>
  </si>
  <si>
    <t>1-8-195-2-2</t>
  </si>
  <si>
    <t>976ef672-364c-4e6b-b195-61fca134dcb5</t>
  </si>
  <si>
    <t>TWILL PEACH 2/1 (MICRO) / ES201409LJ00002</t>
  </si>
  <si>
    <t>fb76a296-b075-41c9-ae4b-25c709ca96c0</t>
  </si>
  <si>
    <t>TWILL PK TEX / TWILL PSY-108 PKN TEX ( PICK 74 )</t>
  </si>
  <si>
    <t>38/5x74x66":12540</t>
  </si>
  <si>
    <t>6920beb0-6227-42ed-8356-de4f6ccc04ad</t>
  </si>
  <si>
    <t>TWILL PK TEX / TWILL PSY-108 PKN. TEX</t>
  </si>
  <si>
    <t>38/5x78x66":12540</t>
  </si>
  <si>
    <t>2-01-251-2-2</t>
  </si>
  <si>
    <t>f1de724c-4d8e-4ae0-b587-904765a64f44</t>
  </si>
  <si>
    <t>VALENCIA</t>
  </si>
  <si>
    <t>2-1-016-1-4</t>
  </si>
  <si>
    <t>e670ca15-beb7-4707-aa79-8ac0fae0d900</t>
  </si>
  <si>
    <t>VALENCIA 58" Ex POLYSINDO</t>
  </si>
  <si>
    <t>45/5x72x65.5":13836</t>
  </si>
  <si>
    <t>02e52192-dac6-4cf5-bddc-473def7e3f7d</t>
  </si>
  <si>
    <t>VICENZA / T-203-16 / PLAIN</t>
  </si>
  <si>
    <t>45.4/1x40x70":3178</t>
  </si>
  <si>
    <t>fa7adcbf-d728-4413-903a-cdbb4621fad9</t>
  </si>
  <si>
    <t>WOOL  PEACH  FINE  PK. PSY</t>
  </si>
  <si>
    <t>2-3-051-2-2</t>
  </si>
  <si>
    <t>140e567c-de4c-4716-a4f5-d2de88289d6e</t>
  </si>
  <si>
    <t>WOOL PEACH / T-258-10</t>
  </si>
  <si>
    <t>30/4x54x70":8430</t>
  </si>
  <si>
    <t>2-8-068-2-2</t>
  </si>
  <si>
    <t>72401f55-ed58-43ef-9853-59d6f41a4baa</t>
  </si>
  <si>
    <t>WOOL PEACH / T-276-10</t>
  </si>
  <si>
    <t>0460882c-23ff-4e45-ab8f-d0e95cb01210</t>
  </si>
  <si>
    <t>YOURYU  GEORGETTE</t>
  </si>
  <si>
    <t>35/4x78x70":9856</t>
  </si>
  <si>
    <t>2-3-028-1-1</t>
  </si>
  <si>
    <t>c6495b89-a133-4f14-8460-61f3ca8557b4</t>
  </si>
  <si>
    <t>YOURYU FAILLE</t>
  </si>
  <si>
    <t>32/4x68x70":9020</t>
  </si>
  <si>
    <t>2-8-041-1-2</t>
  </si>
  <si>
    <t>b772e5dc-6588-4e47-b898-3c994a0eda32</t>
  </si>
  <si>
    <t>GREIGE</t>
  </si>
  <si>
    <t>KONTRUKSI</t>
  </si>
  <si>
    <t>KODE</t>
  </si>
  <si>
    <t>TOTAL END</t>
  </si>
  <si>
    <t>CHIFFON 2400 / Z-0136</t>
  </si>
  <si>
    <t>CHIFFON 2500 PFP 58" Ex WUJIANG CHEMICAL/S131113-3255/DPM</t>
  </si>
  <si>
    <t>GREIGE 420 W/RFP Ex SML</t>
  </si>
  <si>
    <t>GREY 66D / 24F Ex LONG XINLONG / LXL-140419</t>
  </si>
  <si>
    <t>GREY PE # 423 EX NAVEL</t>
  </si>
  <si>
    <t>GREY SUTRA SPX 20 CREORA GR130-135 YL22/9 321/RJT</t>
  </si>
  <si>
    <t>H MAXFILL 100D-120F YL-13 160CM/D3</t>
  </si>
  <si>
    <t>H MAXFILL 150/120 SPT + SPD 20 TEXLON YI 33/9 EX SINAR ANUGERAH</t>
  </si>
  <si>
    <t>H MAXFILL SPAN 155 PQ SPT SPDX 20 TEXLON YL 33/9.5 EX SINAR ANUGERAH</t>
  </si>
  <si>
    <t>IDN 0080 LM / T-037-12</t>
  </si>
  <si>
    <t>IDN 0084 FD.CD/T-196-A-12</t>
  </si>
  <si>
    <t>MAXFILL 150/120 SPDX 20 TEXLON YL 33/9.5 GR138</t>
  </si>
  <si>
    <t>MAXFILL BSY 135/108 SPDX 20 TEXLON YL33/9.5 GR140-145</t>
  </si>
  <si>
    <t>MAXFILL FULL</t>
  </si>
  <si>
    <t>NYLON RAYON EX RETURN CLASSIFI</t>
  </si>
  <si>
    <t>NYLON RAYON SLUB/ #201120</t>
  </si>
  <si>
    <t>T-031-07</t>
  </si>
  <si>
    <t>T-116-14</t>
  </si>
  <si>
    <t>T-127-16</t>
  </si>
  <si>
    <t>T-144-13 Ex CIBALIGO</t>
  </si>
  <si>
    <t>T-193-11 Twill 2/1</t>
  </si>
  <si>
    <t>T-195-14</t>
  </si>
  <si>
    <t>T-210-A-10</t>
  </si>
  <si>
    <t>T-212-08(T-182-11) Non Letter</t>
  </si>
  <si>
    <t>T-289-11</t>
  </si>
  <si>
    <t>T-290-11</t>
  </si>
  <si>
    <t>39.6/5.7x88x66x13260</t>
  </si>
  <si>
    <t>116X68</t>
  </si>
  <si>
    <t>40/3X56X65:"7830</t>
  </si>
  <si>
    <t>31/4x78x68.5:"8524</t>
  </si>
  <si>
    <t>30/3x52x66:"5970</t>
  </si>
  <si>
    <t>35/3x74x64,5:"6792</t>
  </si>
  <si>
    <t>28/4x73x70:"7870</t>
  </si>
  <si>
    <t>28/4x74x70:"7728</t>
  </si>
  <si>
    <t>1-18-001-2-6</t>
  </si>
  <si>
    <t>2-9-001-6-1</t>
  </si>
  <si>
    <t>CENILE 1500</t>
  </si>
  <si>
    <t>PE 20S/2</t>
  </si>
  <si>
    <t>V.INT DTY CD 300/144</t>
  </si>
  <si>
    <t>DTY BRT 150/48</t>
  </si>
  <si>
    <t>RAYON FILAMEN 510/138</t>
  </si>
  <si>
    <t>S.IMY 450/144</t>
  </si>
  <si>
    <t>TT 175/144</t>
  </si>
  <si>
    <t>9a8b2891-05cf-451d-b4bc-fef240fe3c7c</t>
  </si>
  <si>
    <t>04fe4de8-e53d-4753-b097-51e0792dee15</t>
  </si>
  <si>
    <t>4f0f4d8c-7c6d-4ae9-b2c4-677cd76d10cd</t>
  </si>
  <si>
    <t>c90d165f-64e1-4777-b6a7-9df036e290c5</t>
  </si>
  <si>
    <t>73de2e37-223e-4809-8286-0b0d57a4f5e1</t>
  </si>
  <si>
    <t>61a7bb8a-6809-4e6e-940b-fc1e3e4d82c6</t>
  </si>
  <si>
    <t>9c0afb06-2968-4e23-8cbb-72051f3d5e45</t>
  </si>
  <si>
    <t>a48dec7e-9ee9-48aa-b6a0-0c7d7b9bd9e5</t>
  </si>
  <si>
    <t>2cfae6c4-ef2a-43df-a396-6daa59593cd1</t>
  </si>
  <si>
    <t>6b7107c2-9c6e-4682-b75f-e27bcae5eecb</t>
  </si>
  <si>
    <t>8eef6e95-7d0d-4fab-8e13-9c9b7e6d48cd</t>
  </si>
  <si>
    <t>c3e063dc-be79-4bd8-b121-50d6a6290d01</t>
  </si>
  <si>
    <t>e87d33af-b270-48bd-adc2-ad151ab2e50d</t>
  </si>
  <si>
    <t>11e5997e-0d70-49fe-a8ec-fda88f880773</t>
  </si>
  <si>
    <t>a0c3c526-8dee-4462-bc67-f9987b099d90</t>
  </si>
  <si>
    <t>1ba3341e-46ec-4823-84ca-af1b7f3cc539</t>
  </si>
  <si>
    <t>1fd53392-5b83-4cf4-b412-eae82404d2c5</t>
  </si>
  <si>
    <t>b8499a62-2953-4099-a9a4-9ebf09f52610</t>
  </si>
  <si>
    <t>2d786380-ee83-448e-9665-546806f54587</t>
  </si>
  <si>
    <t>2fbed676-187b-4437-8ed7-ce1642636381</t>
  </si>
  <si>
    <t>85152019-4bd8-429e-8137-fc1498f85417</t>
  </si>
  <si>
    <t>1de81bb9-b647-4c6f-bf99-a2f3f691d728</t>
  </si>
  <si>
    <t>e27ff4be-e3d5-4140-93e6-2eea27eea51a</t>
  </si>
  <si>
    <t>57469ff8-27e6-4fcd-b5ed-1e662eed04b2</t>
  </si>
  <si>
    <t>02d10b5a-e646-4913-9fbf-5b99578b2ae0</t>
  </si>
  <si>
    <t>e478e4d4-1ff4-4e8e-8128-b6f0bc9d1aeb</t>
  </si>
  <si>
    <t>099ff010-cfbe-4e30-a56b-7bfc64890d5a</t>
  </si>
  <si>
    <t>c8e022e7-18e7-489c-bb6b-550c94699727</t>
  </si>
  <si>
    <t>91b3261f-b0ea-4bba-9853-386b9ebff5a3</t>
  </si>
  <si>
    <t>c0d1f5f1-988a-49bf-959d-207dc1166249</t>
  </si>
  <si>
    <t>8ce43491-4817-421b-a371-03d91f5bd9ea</t>
  </si>
  <si>
    <t>4da62ac9-4707-462f-8721-320a0925ad58</t>
  </si>
  <si>
    <t>244808e7-d671-491c-b8ac-5d601d872c9f</t>
  </si>
  <si>
    <t>6ba77511-ca55-484d-8c93-c3c98fb6238b</t>
  </si>
  <si>
    <t>3cbb0f4f-2041-49b7-92b0-0c661ac8a018</t>
  </si>
  <si>
    <t>2b9c4267-c85a-494b-9fe9-6f6043d1c233</t>
  </si>
  <si>
    <t>bf824d09-674c-43d3-ba29-b29cb09a3fc2</t>
  </si>
  <si>
    <t>0bd0b97a-67fd-42f2-9e56-d250a195f300</t>
  </si>
  <si>
    <t>9777276d-1777-426a-8a90-0e8725ce9ab7</t>
  </si>
  <si>
    <t>43433329-d934-4ac4-85f3-e5eed912d1a7</t>
  </si>
  <si>
    <t>ce0dc751-6b14-4f4f-8e12-23fc936eb1b8</t>
  </si>
  <si>
    <t>ddbf74c4-5b90-48a4-ae6e-f37f8d4288e0</t>
  </si>
  <si>
    <t>9780ee42-1958-43e2-bcb6-ee40cac52fbe</t>
  </si>
  <si>
    <t>04f757ae-93f8-4456-8b0d-1448b7f10c6e</t>
  </si>
  <si>
    <t>e8900fb0-b694-4b0c-ab98-695b11c3d798</t>
  </si>
  <si>
    <t>ebe5dc52-b863-4a35-8ca0-117c4c4865bc</t>
  </si>
  <si>
    <t>50e8b90a-299b-43c9-bb58-fa0f1470a9b4</t>
  </si>
  <si>
    <t>d8fc2f14-dfc9-4c16-9fff-7fe1f06fbeb9</t>
  </si>
  <si>
    <t>b714fd8d-f196-41cf-ba3e-3a27eb8611a3</t>
  </si>
  <si>
    <t>39417d68-3680-4444-b3ce-4fe2e7309431</t>
  </si>
  <si>
    <t>7254d1f6-8012-44a5-a319-add770a89027</t>
  </si>
  <si>
    <t>fccf324a-2f6b-4ab6-a768-a3ee55cd0fe2</t>
  </si>
  <si>
    <t>cfff7923-cd56-4f5f-881d-cdae336f8f49</t>
  </si>
  <si>
    <t>a1b7227f-e54b-4da4-9f74-e2542689bc7d</t>
  </si>
  <si>
    <t>0cf546df-ad37-4024-8120-63ae171453ec</t>
  </si>
  <si>
    <t>05865aaf-391a-43f7-be71-c0aead68d095</t>
  </si>
  <si>
    <t>b6b60ce9-67d4-4d3e-bf6b-83a789a3de6d</t>
  </si>
  <si>
    <t>e8344ab8-f124-497e-8347-407c23a775bc</t>
  </si>
  <si>
    <t>29d56c96-dce0-49e5-8e05-df63c7975840</t>
  </si>
  <si>
    <t>c128ece0-2371-4dc3-b7be-42c329b19956</t>
  </si>
  <si>
    <t>b0841ea0-de14-4cc6-b3ef-b21f3bd84517</t>
  </si>
  <si>
    <t>804c6988-9f4a-4de4-a79c-5bd80a6ebf08</t>
  </si>
  <si>
    <t>8ba921c6-d711-4911-b672-63869d3cd2da</t>
  </si>
  <si>
    <t>c626c290-b8b4-4578-8c90-cd75ac9bc513</t>
  </si>
  <si>
    <t>1596a511-a7d2-4103-ac19-9cbfa6005cc1</t>
  </si>
  <si>
    <t>b035d057-c7a9-4039-bd63-0d1162794e91</t>
  </si>
  <si>
    <t>4e32d043-d5d2-4195-8053-8ce7406cc565</t>
  </si>
  <si>
    <t>cf07b5b5-c83c-4371-b15d-d3b36680c82e</t>
  </si>
  <si>
    <t>a2187fb8-f6d3-4170-bdb0-19cce41a4f37</t>
  </si>
  <si>
    <t>5157fa77-2769-4aa6-a988-2c11f1a454fd</t>
  </si>
  <si>
    <t>c68abbd9-c2f8-4624-a9e8-03c674576a02</t>
  </si>
  <si>
    <t>d91e158a-5ad9-49fc-acc8-211e03ed72ec</t>
  </si>
  <si>
    <t>e50583b7-85f0-467f-af5b-0201487c1f13</t>
  </si>
  <si>
    <t>8b84c377-cd3b-49d1-9f7f-55d0483438e5</t>
  </si>
  <si>
    <t>7fa5cd88-0a63-4528-ae90-4a0dd91a3d2a</t>
  </si>
  <si>
    <t>5f4eec25-ea8d-45b5-8e8c-72354081a8e3</t>
  </si>
  <si>
    <t>496f0e97-07e3-4b4e-8ae5-78621f66b826</t>
  </si>
  <si>
    <t>4239ef69-63d0-4e38-a3c5-dd0e009d8cea</t>
  </si>
  <si>
    <t>15d31218-127c-46fc-8aa2-686add38a2fa</t>
  </si>
  <si>
    <t>728b51bb-073d-4d88-a16d-374cf099fc3c</t>
  </si>
  <si>
    <t>2bdbc603-e456-4cfb-af60-874bef85240d</t>
  </si>
  <si>
    <t>82128192-08fc-443c-99c2-ec67564ca98c</t>
  </si>
  <si>
    <t>c2c7b521-eeae-4777-bbeb-42e1766800b8</t>
  </si>
  <si>
    <t>b47ec2d1-59f8-4d29-ba0b-83e79ee83779</t>
  </si>
  <si>
    <t>GRAMASI</t>
  </si>
  <si>
    <t>LAMA CUCUK</t>
  </si>
  <si>
    <t>MESIN</t>
  </si>
  <si>
    <t>HARGA BENANG</t>
  </si>
  <si>
    <t>Rpm</t>
  </si>
  <si>
    <t>Pirn</t>
  </si>
  <si>
    <t>TFO</t>
  </si>
  <si>
    <t>VHS</t>
  </si>
  <si>
    <t>Drawing in</t>
  </si>
  <si>
    <t>Jumbo</t>
  </si>
  <si>
    <t>N-T Beam</t>
  </si>
  <si>
    <t>WJL</t>
  </si>
  <si>
    <t>Inpect greige</t>
  </si>
  <si>
    <t>Penerangan</t>
  </si>
  <si>
    <t>Air Untuk WJL</t>
  </si>
  <si>
    <t>Benang</t>
  </si>
  <si>
    <t>Labor (Jam)</t>
  </si>
  <si>
    <t>Biaya TK</t>
  </si>
  <si>
    <t>Listrik</t>
  </si>
  <si>
    <t>Biaya Listrik</t>
  </si>
  <si>
    <t>Berat</t>
  </si>
  <si>
    <t xml:space="preserve">Biaya Berat Benang </t>
  </si>
  <si>
    <t>Total</t>
  </si>
  <si>
    <t>HPP</t>
  </si>
  <si>
    <t>0170/0096</t>
  </si>
  <si>
    <t>0150/0048</t>
  </si>
  <si>
    <t>0180/0096</t>
  </si>
  <si>
    <t>0135/0084</t>
  </si>
  <si>
    <t>0190/0108</t>
  </si>
  <si>
    <t>0135/0108</t>
  </si>
  <si>
    <t>0010/0000</t>
  </si>
  <si>
    <t>0600/0144</t>
  </si>
  <si>
    <t>0300/0144</t>
  </si>
  <si>
    <t>0075/0036</t>
  </si>
  <si>
    <t>0150/0144</t>
  </si>
  <si>
    <t>0150/0096</t>
  </si>
  <si>
    <t>0300/0096</t>
  </si>
  <si>
    <t>0075/0072</t>
  </si>
  <si>
    <t>0030/0000</t>
  </si>
  <si>
    <t>0002/0026</t>
  </si>
  <si>
    <t>0150/0120</t>
  </si>
  <si>
    <t>0001/0085</t>
  </si>
  <si>
    <t>0300/0240</t>
  </si>
  <si>
    <t>0300/96</t>
  </si>
  <si>
    <t>0300/0192</t>
  </si>
  <si>
    <t>2-05-195-1-4</t>
  </si>
  <si>
    <t>0300/0168</t>
  </si>
  <si>
    <t>0450/0240</t>
  </si>
  <si>
    <t>1800/0000</t>
  </si>
  <si>
    <t>0200/0102</t>
  </si>
  <si>
    <t>0140/0060</t>
  </si>
  <si>
    <t>0145/0072</t>
  </si>
  <si>
    <t>0135/0072</t>
  </si>
  <si>
    <t>0100/096</t>
  </si>
  <si>
    <t>0100/0036</t>
  </si>
  <si>
    <t>0020/0000</t>
  </si>
  <si>
    <t>0002/0030</t>
  </si>
  <si>
    <t>0075/0020</t>
  </si>
  <si>
    <t>0205/0108</t>
  </si>
  <si>
    <t>0083/0072</t>
  </si>
  <si>
    <t>1200/0384</t>
  </si>
  <si>
    <t>2250/0000</t>
  </si>
  <si>
    <t>0075/0002</t>
  </si>
  <si>
    <t>0165/0072</t>
  </si>
  <si>
    <t>1500/0000</t>
  </si>
  <si>
    <t>0600/0192</t>
  </si>
  <si>
    <t>0450/0144</t>
  </si>
  <si>
    <t>0020/0002</t>
  </si>
  <si>
    <t>750/192</t>
  </si>
  <si>
    <t>0750/0096</t>
  </si>
  <si>
    <t>0900/0288</t>
  </si>
  <si>
    <t>0450/0192</t>
  </si>
  <si>
    <t>2100/0000</t>
  </si>
  <si>
    <t>0195/0183</t>
  </si>
  <si>
    <t>0075/0144</t>
  </si>
  <si>
    <t>0195/0180</t>
  </si>
  <si>
    <t>0215/0108</t>
  </si>
  <si>
    <t>0195/0216</t>
  </si>
  <si>
    <t>0150/0108</t>
  </si>
  <si>
    <t>0250/0120</t>
  </si>
  <si>
    <t>0250/0132</t>
  </si>
  <si>
    <t>0120/0096</t>
  </si>
  <si>
    <t>0030/1109</t>
  </si>
  <si>
    <t>PANAMA / T-046-12</t>
  </si>
  <si>
    <t>2-06-363-2-2</t>
  </si>
  <si>
    <t>0250/0036</t>
  </si>
  <si>
    <t>2-08-254-2-2</t>
  </si>
  <si>
    <t>0200/0216</t>
  </si>
  <si>
    <t>QUEEN CREPE  / T-263-17</t>
  </si>
  <si>
    <t>fd781850-df1d-4b50-93bd-74961741f646</t>
  </si>
  <si>
    <t>0050/0036</t>
  </si>
  <si>
    <t>0270/0120</t>
  </si>
  <si>
    <t>0002/0056</t>
  </si>
  <si>
    <t>0160/0048</t>
  </si>
  <si>
    <t>0150/048</t>
  </si>
  <si>
    <t>0150/0072</t>
  </si>
  <si>
    <t>0090/0036</t>
  </si>
  <si>
    <t>0225/0084</t>
  </si>
  <si>
    <t>0795/0144</t>
  </si>
  <si>
    <t>0200/0108</t>
  </si>
  <si>
    <t>0156/0072</t>
  </si>
  <si>
    <t>0165/084</t>
  </si>
  <si>
    <t>0075/0024</t>
  </si>
  <si>
    <t>0300/0072</t>
  </si>
  <si>
    <t>0160/0096</t>
  </si>
  <si>
    <t>TC-0040/0000</t>
  </si>
  <si>
    <t>0012/0001</t>
  </si>
  <si>
    <t>0030/0012</t>
  </si>
  <si>
    <t>0040/0000</t>
  </si>
  <si>
    <t>0600/0192.</t>
  </si>
  <si>
    <t>0100/0024</t>
  </si>
  <si>
    <t>0080/0048</t>
  </si>
  <si>
    <t>0150/096</t>
  </si>
  <si>
    <t>0200/0072</t>
  </si>
  <si>
    <t>0130/60</t>
  </si>
  <si>
    <t>0360/0090</t>
  </si>
  <si>
    <t>0175/0144</t>
  </si>
  <si>
    <t>0190/0072</t>
  </si>
  <si>
    <t>0190/0096</t>
  </si>
  <si>
    <t>0100/0096</t>
  </si>
  <si>
    <t>T-088-A-17 / Dobby</t>
  </si>
  <si>
    <t>42/2x64x70":5910</t>
  </si>
  <si>
    <t>2-08-370-2-2</t>
  </si>
  <si>
    <t>a43f5b39-fda5-4293-9787-8d3ad43c459a</t>
  </si>
  <si>
    <t>0120/0030</t>
  </si>
  <si>
    <t>0310/0192</t>
  </si>
  <si>
    <t>0150/0068</t>
  </si>
  <si>
    <t>0230/0060</t>
  </si>
  <si>
    <t>100-24</t>
  </si>
  <si>
    <t>0120/0144</t>
  </si>
  <si>
    <t>0150/0084</t>
  </si>
  <si>
    <t>0195/0184</t>
  </si>
  <si>
    <t>0510/0138</t>
  </si>
  <si>
    <t>2-01-402-3-3</t>
  </si>
  <si>
    <t>2570/0000</t>
  </si>
  <si>
    <t>0270/0126</t>
  </si>
  <si>
    <t>TC 0045/2000</t>
  </si>
  <si>
    <t>0165/0096</t>
  </si>
  <si>
    <t>0200/0068</t>
  </si>
  <si>
    <t>VERDE / T-232-17</t>
  </si>
  <si>
    <t>28/4x66x70:"7870</t>
  </si>
  <si>
    <t>2-08-371-2-2</t>
  </si>
  <si>
    <t>3d0394a8-63b4-4505-a8e8-d3ae0770d233</t>
  </si>
  <si>
    <t>num8</t>
  </si>
  <si>
    <t>num1</t>
  </si>
  <si>
    <t>num2</t>
  </si>
  <si>
    <t>num3 (pick Tenun)</t>
  </si>
  <si>
    <t>num 4</t>
  </si>
  <si>
    <t>Mat Penyusun</t>
  </si>
  <si>
    <t>Benang Penyusun</t>
  </si>
  <si>
    <t>TWIST</t>
  </si>
  <si>
    <t>CPK</t>
  </si>
  <si>
    <t>?</t>
  </si>
  <si>
    <t>KAKINOKI</t>
  </si>
  <si>
    <t>300/</t>
  </si>
  <si>
    <t>750/</t>
  </si>
  <si>
    <t xml:space="preserve">Non </t>
  </si>
  <si>
    <t>80/4</t>
  </si>
  <si>
    <t>TC-0</t>
  </si>
  <si>
    <t>100/</t>
  </si>
  <si>
    <t>100-</t>
  </si>
  <si>
    <t>TC 0</t>
  </si>
  <si>
    <t>NAMA KAIN</t>
  </si>
  <si>
    <t>num9</t>
  </si>
  <si>
    <t>Helai</t>
  </si>
  <si>
    <t>Pick Tenun</t>
  </si>
  <si>
    <t>No Sisir</t>
  </si>
  <si>
    <t>Jenis Benang</t>
  </si>
  <si>
    <t>Denir</t>
  </si>
  <si>
    <t>Twis</t>
  </si>
  <si>
    <t>mesin</t>
  </si>
  <si>
    <t>RPM</t>
  </si>
  <si>
    <t>Jumlah Beam</t>
  </si>
  <si>
    <t>cpk</t>
  </si>
  <si>
    <t>Jml Beam/Ban</t>
  </si>
  <si>
    <r>
      <t>53.3/1x</t>
    </r>
    <r>
      <rPr>
        <sz val="11"/>
        <color rgb="FFFF0000"/>
        <rFont val="Calibri"/>
        <family val="2"/>
        <scheme val="minor"/>
      </rPr>
      <t>48</t>
    </r>
    <r>
      <rPr>
        <sz val="11"/>
        <color theme="1"/>
        <rFont val="Calibri"/>
        <family val="2"/>
        <scheme val="minor"/>
      </rPr>
      <t>x66":</t>
    </r>
    <r>
      <rPr>
        <sz val="11"/>
        <color rgb="FF00B0F0"/>
        <rFont val="Calibri"/>
        <family val="2"/>
        <scheme val="minor"/>
      </rPr>
      <t>3530</t>
    </r>
  </si>
  <si>
    <t>Berat Cones (Lusi Twist)</t>
  </si>
  <si>
    <t>Berat Cones (Lusi Non Twist)</t>
  </si>
  <si>
    <t>BEAMING</t>
  </si>
  <si>
    <t>Jumlah Pemasangan Beam Sz di Beaming</t>
  </si>
  <si>
    <t>Leasing-in</t>
  </si>
  <si>
    <t>simpan di detail</t>
  </si>
  <si>
    <t>Harga Benang</t>
  </si>
  <si>
    <t>Berat Cones</t>
  </si>
  <si>
    <t>Id Kain</t>
  </si>
  <si>
    <t>Berat (Gr/m)</t>
  </si>
  <si>
    <t xml:space="preserve">Gramasi </t>
  </si>
  <si>
    <r>
      <t xml:space="preserve">T.T </t>
    </r>
    <r>
      <rPr>
        <sz val="11"/>
        <color rgb="FFFF0000"/>
        <rFont val="Calibri"/>
        <family val="2"/>
        <scheme val="minor"/>
      </rPr>
      <t>175</t>
    </r>
    <r>
      <rPr>
        <sz val="11"/>
        <color theme="1"/>
        <rFont val="Calibri"/>
        <family val="2"/>
        <scheme val="minor"/>
      </rPr>
      <t>/144</t>
    </r>
  </si>
  <si>
    <t>Harga Per Pick</t>
  </si>
  <si>
    <t>TPM Cost</t>
  </si>
  <si>
    <t>Warping Cost</t>
  </si>
  <si>
    <t>Pick Cost</t>
  </si>
  <si>
    <t>Lusi Cost</t>
  </si>
  <si>
    <r>
      <t>28/3x</t>
    </r>
    <r>
      <rPr>
        <sz val="11"/>
        <color rgb="FFFF0000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>x70":</t>
    </r>
    <r>
      <rPr>
        <sz val="11"/>
        <color theme="3" tint="0.39997558519241921"/>
        <rFont val="Calibri"/>
        <family val="2"/>
        <scheme val="minor"/>
      </rPr>
      <t>5910</t>
    </r>
  </si>
  <si>
    <r>
      <t xml:space="preserve">H MAXFILL </t>
    </r>
    <r>
      <rPr>
        <sz val="11"/>
        <color rgb="FFFF0000"/>
        <rFont val="Calibri"/>
        <family val="2"/>
        <scheme val="minor"/>
      </rPr>
      <t>150</t>
    </r>
    <r>
      <rPr>
        <sz val="11"/>
        <color theme="1"/>
        <rFont val="Calibri"/>
        <family val="2"/>
        <scheme val="minor"/>
      </rPr>
      <t>/120</t>
    </r>
  </si>
  <si>
    <t>Kontruksi</t>
  </si>
  <si>
    <t>Harga Warping /Kg</t>
  </si>
  <si>
    <r>
      <t xml:space="preserve">SDY </t>
    </r>
    <r>
      <rPr>
        <sz val="11"/>
        <color rgb="FFFF0000"/>
        <rFont val="Calibri"/>
        <family val="2"/>
        <scheme val="minor"/>
      </rPr>
      <t>150</t>
    </r>
    <r>
      <rPr>
        <sz val="11"/>
        <color theme="1"/>
        <rFont val="Calibri"/>
        <family val="2"/>
        <scheme val="minor"/>
      </rPr>
      <t>/96</t>
    </r>
  </si>
  <si>
    <r>
      <t xml:space="preserve">DTY BRT </t>
    </r>
    <r>
      <rPr>
        <sz val="11"/>
        <color rgb="FFFF0000"/>
        <rFont val="Calibri"/>
        <family val="2"/>
        <scheme val="minor"/>
      </rPr>
      <t>150</t>
    </r>
    <r>
      <rPr>
        <sz val="11"/>
        <color theme="1"/>
        <rFont val="Calibri"/>
        <family val="2"/>
        <scheme val="minor"/>
      </rPr>
      <t>/48</t>
    </r>
  </si>
  <si>
    <r>
      <t>32/2x52x80"</t>
    </r>
    <r>
      <rPr>
        <sz val="11"/>
        <color theme="3" tint="0.39997558519241921"/>
        <rFont val="Calibri"/>
        <family val="2"/>
        <scheme val="minor"/>
      </rPr>
      <t>5150</t>
    </r>
  </si>
  <si>
    <t>Lebar Sisir</t>
  </si>
  <si>
    <r>
      <t>35/3x</t>
    </r>
    <r>
      <rPr>
        <sz val="11"/>
        <color rgb="FFFF0000"/>
        <rFont val="Calibri"/>
        <family val="2"/>
        <scheme val="minor"/>
      </rPr>
      <t>84</t>
    </r>
    <r>
      <rPr>
        <sz val="11"/>
        <color theme="1"/>
        <rFont val="Calibri"/>
        <family val="2"/>
        <scheme val="minor"/>
      </rPr>
      <t>x</t>
    </r>
    <r>
      <rPr>
        <sz val="11"/>
        <color theme="5" tint="0.39997558519241921"/>
        <rFont val="Calibri"/>
        <family val="2"/>
        <scheme val="minor"/>
      </rPr>
      <t>70</t>
    </r>
    <r>
      <rPr>
        <sz val="11"/>
        <color theme="1"/>
        <rFont val="Calibri"/>
        <family val="2"/>
        <scheme val="minor"/>
      </rPr>
      <t>":</t>
    </r>
    <r>
      <rPr>
        <sz val="11"/>
        <color theme="3" tint="0.39997558519241921"/>
        <rFont val="Calibri"/>
        <family val="2"/>
        <scheme val="minor"/>
      </rPr>
      <t>7380</t>
    </r>
  </si>
  <si>
    <t>Harga Twist /Kg</t>
  </si>
  <si>
    <t>Harga Greige /mtr</t>
  </si>
  <si>
    <r>
      <t xml:space="preserve">TC </t>
    </r>
    <r>
      <rPr>
        <sz val="11"/>
        <color rgb="FFFF0000"/>
        <rFont val="Calibri"/>
        <family val="2"/>
        <scheme val="minor"/>
      </rPr>
      <t>40</t>
    </r>
    <r>
      <rPr>
        <sz val="11"/>
        <color theme="1"/>
        <rFont val="Calibri"/>
        <family val="2"/>
        <scheme val="minor"/>
      </rPr>
      <t>S/2</t>
    </r>
  </si>
  <si>
    <r>
      <t>35/3x</t>
    </r>
    <r>
      <rPr>
        <sz val="11"/>
        <color rgb="FFFF0000"/>
        <rFont val="Calibri"/>
        <family val="2"/>
        <scheme val="minor"/>
      </rPr>
      <t>84</t>
    </r>
    <r>
      <rPr>
        <sz val="11"/>
        <color theme="1"/>
        <rFont val="Calibri"/>
        <family val="2"/>
        <scheme val="minor"/>
      </rPr>
      <t>x</t>
    </r>
    <r>
      <rPr>
        <sz val="11"/>
        <color rgb="FF00B050"/>
        <rFont val="Calibri"/>
        <family val="2"/>
        <scheme val="minor"/>
      </rPr>
      <t>70</t>
    </r>
    <r>
      <rPr>
        <sz val="11"/>
        <color theme="1"/>
        <rFont val="Calibri"/>
        <family val="2"/>
        <scheme val="minor"/>
      </rPr>
      <t>":</t>
    </r>
    <r>
      <rPr>
        <sz val="11"/>
        <color theme="3" tint="0.39997558519241921"/>
        <rFont val="Calibri"/>
        <family val="2"/>
        <scheme val="minor"/>
      </rPr>
      <t>7380</t>
    </r>
  </si>
  <si>
    <r>
      <t>28/3x</t>
    </r>
    <r>
      <rPr>
        <sz val="11"/>
        <color rgb="FFFF0000"/>
        <rFont val="Calibri"/>
        <family val="2"/>
        <scheme val="minor"/>
      </rPr>
      <t>60</t>
    </r>
    <r>
      <rPr>
        <sz val="11"/>
        <color theme="1"/>
        <rFont val="Calibri"/>
        <family val="2"/>
        <scheme val="minor"/>
      </rPr>
      <t>x</t>
    </r>
    <r>
      <rPr>
        <sz val="11"/>
        <color rgb="FF00B050"/>
        <rFont val="Calibri"/>
        <family val="2"/>
        <scheme val="minor"/>
      </rPr>
      <t>70</t>
    </r>
    <r>
      <rPr>
        <sz val="11"/>
        <color theme="1"/>
        <rFont val="Calibri"/>
        <family val="2"/>
        <scheme val="minor"/>
      </rPr>
      <t>":</t>
    </r>
    <r>
      <rPr>
        <sz val="11"/>
        <color theme="3" tint="0.39997558519241921"/>
        <rFont val="Calibri"/>
        <family val="2"/>
        <scheme val="minor"/>
      </rPr>
      <t>5910</t>
    </r>
  </si>
  <si>
    <r>
      <t>56.38/1x</t>
    </r>
    <r>
      <rPr>
        <sz val="11"/>
        <color rgb="FFFF0000"/>
        <rFont val="Calibri"/>
        <family val="2"/>
        <scheme val="minor"/>
      </rPr>
      <t>78</t>
    </r>
    <r>
      <rPr>
        <sz val="11"/>
        <color theme="1"/>
        <rFont val="Calibri"/>
        <family val="2"/>
        <scheme val="minor"/>
      </rPr>
      <t>x</t>
    </r>
    <r>
      <rPr>
        <sz val="11"/>
        <color rgb="FF00B050"/>
        <rFont val="Calibri"/>
        <family val="2"/>
        <scheme val="minor"/>
      </rPr>
      <t>64</t>
    </r>
    <r>
      <rPr>
        <sz val="11"/>
        <color theme="1"/>
        <rFont val="Calibri"/>
        <family val="2"/>
        <scheme val="minor"/>
      </rPr>
      <t>.74:"</t>
    </r>
    <r>
      <rPr>
        <sz val="11"/>
        <color theme="3" tint="0.39997558519241921"/>
        <rFont val="Calibri"/>
        <family val="2"/>
        <scheme val="minor"/>
      </rPr>
      <t>3680</t>
    </r>
  </si>
  <si>
    <r>
      <t>32/2x52x</t>
    </r>
    <r>
      <rPr>
        <sz val="11"/>
        <color rgb="FF00B050"/>
        <rFont val="Calibri"/>
        <family val="2"/>
        <scheme val="minor"/>
      </rPr>
      <t>80</t>
    </r>
    <r>
      <rPr>
        <sz val="11"/>
        <color theme="1"/>
        <rFont val="Calibri"/>
        <family val="2"/>
        <scheme val="minor"/>
      </rPr>
      <t>"</t>
    </r>
    <r>
      <rPr>
        <sz val="11"/>
        <color theme="3" tint="0.39997558519241921"/>
        <rFont val="Calibri"/>
        <family val="2"/>
        <scheme val="minor"/>
      </rPr>
      <t>5150</t>
    </r>
  </si>
  <si>
    <t>% Susut</t>
  </si>
  <si>
    <t>% Waste</t>
  </si>
  <si>
    <t>Pakan Cost 1</t>
  </si>
  <si>
    <t>Pakan Cost 2</t>
  </si>
  <si>
    <t>Lusi Cost 2</t>
  </si>
  <si>
    <t>Lusi Cost 1</t>
  </si>
  <si>
    <r>
      <t>TT Sumo H.IMY-</t>
    </r>
    <r>
      <rPr>
        <sz val="11"/>
        <color rgb="FFFF0000"/>
        <rFont val="Calibri"/>
        <family val="2"/>
        <scheme val="minor"/>
      </rPr>
      <t>300</t>
    </r>
    <r>
      <rPr>
        <sz val="11"/>
        <color theme="1"/>
        <rFont val="Calibri"/>
        <family val="2"/>
        <scheme val="minor"/>
      </rPr>
      <t>/192</t>
    </r>
  </si>
  <si>
    <r>
      <t xml:space="preserve">SPANDEX </t>
    </r>
    <r>
      <rPr>
        <sz val="11"/>
        <color rgb="FFFF0000"/>
        <rFont val="Calibri"/>
        <family val="2"/>
        <scheme val="minor"/>
      </rPr>
      <t>300</t>
    </r>
    <r>
      <rPr>
        <sz val="11"/>
        <color theme="1"/>
        <rFont val="Calibri"/>
        <family val="2"/>
        <scheme val="minor"/>
      </rPr>
      <t>/96</t>
    </r>
  </si>
  <si>
    <t>lusi twist</t>
  </si>
  <si>
    <t>pakan twist</t>
  </si>
  <si>
    <t>lusi sizing</t>
  </si>
  <si>
    <t>lusi non twist</t>
  </si>
  <si>
    <t>pakan non twist</t>
  </si>
  <si>
    <t>pakan twis</t>
  </si>
  <si>
    <t>Twist</t>
  </si>
  <si>
    <t>Sizing Cost</t>
  </si>
  <si>
    <t>Data otmatis dari dotsystem</t>
  </si>
  <si>
    <t>Isian Manual</t>
  </si>
  <si>
    <t>Formula</t>
  </si>
  <si>
    <t>Data disable sesuai data</t>
  </si>
  <si>
    <t>nama</t>
  </si>
  <si>
    <t>ket5</t>
  </si>
  <si>
    <t>ket1</t>
  </si>
  <si>
    <t>num3</t>
  </si>
  <si>
    <t>num4</t>
  </si>
  <si>
    <t>D. TPM</t>
  </si>
  <si>
    <t>D. Jenis_data1</t>
  </si>
  <si>
    <t>D. S_material1</t>
  </si>
  <si>
    <t>D. Jenis_data5</t>
  </si>
  <si>
    <t>D.Jenis_data4</t>
  </si>
  <si>
    <r>
      <t xml:space="preserve">DTY </t>
    </r>
    <r>
      <rPr>
        <sz val="11"/>
        <color rgb="FFFF0000"/>
        <rFont val="Calibri"/>
        <family val="2"/>
        <scheme val="minor"/>
      </rPr>
      <t>150</t>
    </r>
    <r>
      <rPr>
        <sz val="11"/>
        <color theme="1"/>
        <rFont val="Calibri"/>
        <family val="2"/>
        <scheme val="minor"/>
      </rPr>
      <t>/48</t>
    </r>
  </si>
  <si>
    <r>
      <t xml:space="preserve">NZ IMY </t>
    </r>
    <r>
      <rPr>
        <sz val="11"/>
        <color rgb="FFFF0000"/>
        <rFont val="Calibri"/>
        <family val="2"/>
        <scheme val="minor"/>
      </rPr>
      <t>300</t>
    </r>
    <r>
      <rPr>
        <sz val="11"/>
        <color theme="1"/>
        <rFont val="Calibri"/>
        <family val="2"/>
        <scheme val="minor"/>
      </rPr>
      <t>/96</t>
    </r>
  </si>
  <si>
    <t>Harga Sizing /Kg</t>
  </si>
  <si>
    <t>% SUSUT</t>
  </si>
  <si>
    <t>PROCESSING COST</t>
  </si>
  <si>
    <t>SELLING PRICE</t>
  </si>
  <si>
    <r>
      <t xml:space="preserve">H.IMY </t>
    </r>
    <r>
      <rPr>
        <sz val="11"/>
        <color rgb="FFFF0000"/>
        <rFont val="Calibri"/>
        <family val="2"/>
        <scheme val="minor"/>
      </rPr>
      <t>75</t>
    </r>
    <r>
      <rPr>
        <sz val="11"/>
        <color theme="1"/>
        <rFont val="Calibri"/>
        <family val="2"/>
        <scheme val="minor"/>
      </rPr>
      <t>/72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</si>
</sst>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0.0"/>
    <numFmt numFmtId="165" formatCode="_([$Rp-421]* #,##0.00_);_([$Rp-421]* \(#,##0.00\);_([$Rp-421]* &quot;-&quot;??_);_(@_)"/>
    <numFmt numFmtId="166" formatCode="_([$Rp-421]* #,##0_);_([$Rp-421]* \(#,##0\);_([$Rp-421]* &quot;-&quot;??_);_(@_)"/>
  </numFmts>
  <fonts count="1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rgb="FF00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187">
    <xf numFmtId="0" fontId="0" fillId="0" borderId="0" xfId="0"/>
    <xf numFmtId="0" fontId="2" fillId="0" borderId="0" xfId="0" applyFont="1"/>
    <xf numFmtId="0" fontId="5" fillId="0" borderId="0" xfId="0" applyFont="1"/>
    <xf numFmtId="0" fontId="0" fillId="0" borderId="0" xfId="0" quotePrefix="1"/>
    <xf numFmtId="0" fontId="0" fillId="0" borderId="0" xfId="0" applyAlignment="1">
      <alignment vertical="center"/>
    </xf>
    <xf numFmtId="0" fontId="2" fillId="2" borderId="0" xfId="0" applyFont="1" applyFill="1" applyAlignment="1">
      <alignment vertical="center"/>
    </xf>
    <xf numFmtId="0" fontId="0" fillId="0" borderId="0" xfId="0" applyAlignment="1">
      <alignment wrapText="1"/>
    </xf>
    <xf numFmtId="11" fontId="0" fillId="0" borderId="0" xfId="0" applyNumberFormat="1"/>
    <xf numFmtId="17" fontId="0" fillId="0" borderId="0" xfId="0" applyNumberFormat="1"/>
    <xf numFmtId="16" fontId="0" fillId="0" borderId="0" xfId="0" applyNumberFormat="1"/>
    <xf numFmtId="17" fontId="0" fillId="0" borderId="0" xfId="0" applyNumberFormat="1" applyAlignment="1">
      <alignment wrapText="1"/>
    </xf>
    <xf numFmtId="0" fontId="10" fillId="0" borderId="1" xfId="0" applyFont="1" applyBorder="1" applyAlignment="1">
      <alignment horizontal="center"/>
    </xf>
    <xf numFmtId="0" fontId="0" fillId="3" borderId="0" xfId="0" applyFill="1"/>
    <xf numFmtId="0" fontId="11" fillId="0" borderId="0" xfId="0" applyFont="1"/>
    <xf numFmtId="0" fontId="0" fillId="6" borderId="0" xfId="0" applyFill="1"/>
    <xf numFmtId="0" fontId="0" fillId="6" borderId="0" xfId="0" applyFill="1" applyAlignment="1">
      <alignment vertical="center"/>
    </xf>
    <xf numFmtId="2" fontId="11" fillId="0" borderId="0" xfId="0" applyNumberFormat="1" applyFont="1"/>
    <xf numFmtId="0" fontId="10" fillId="0" borderId="1" xfId="0" applyFont="1" applyBorder="1" applyAlignment="1">
      <alignment vertical="center"/>
    </xf>
    <xf numFmtId="0" fontId="10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0" fillId="0" borderId="0" xfId="0" applyFont="1" applyAlignment="1">
      <alignment horizontal="center"/>
    </xf>
    <xf numFmtId="0" fontId="2" fillId="2" borderId="0" xfId="0" applyFont="1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165" fontId="0" fillId="0" borderId="1" xfId="0" applyNumberFormat="1" applyBorder="1"/>
    <xf numFmtId="165" fontId="0" fillId="0" borderId="1" xfId="0" applyNumberFormat="1" applyBorder="1" applyAlignment="1">
      <alignment horizontal="center" vertical="center" wrapText="1"/>
    </xf>
    <xf numFmtId="0" fontId="0" fillId="7" borderId="3" xfId="0" applyFill="1" applyBorder="1" applyAlignment="1">
      <alignment horizontal="center" vertical="center" wrapText="1"/>
    </xf>
    <xf numFmtId="0" fontId="0" fillId="7" borderId="4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7" borderId="2" xfId="0" applyFill="1" applyBorder="1" applyAlignment="1">
      <alignment vertical="center" wrapText="1"/>
    </xf>
    <xf numFmtId="0" fontId="0" fillId="7" borderId="3" xfId="0" applyFill="1" applyBorder="1" applyAlignment="1">
      <alignment vertical="center" wrapText="1"/>
    </xf>
    <xf numFmtId="166" fontId="0" fillId="0" borderId="1" xfId="0" applyNumberFormat="1" applyBorder="1"/>
    <xf numFmtId="165" fontId="0" fillId="0" borderId="5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/>
    </xf>
    <xf numFmtId="165" fontId="0" fillId="0" borderId="7" xfId="0" applyNumberFormat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2" fillId="8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0" fillId="7" borderId="0" xfId="0" applyFill="1" applyBorder="1" applyAlignment="1">
      <alignment vertical="center" wrapText="1"/>
    </xf>
    <xf numFmtId="43" fontId="0" fillId="0" borderId="1" xfId="1" applyFont="1" applyBorder="1"/>
    <xf numFmtId="43" fontId="0" fillId="7" borderId="3" xfId="1" applyFont="1" applyFill="1" applyBorder="1" applyAlignment="1">
      <alignment vertical="center" wrapText="1"/>
    </xf>
    <xf numFmtId="43" fontId="0" fillId="7" borderId="0" xfId="1" applyFont="1" applyFill="1" applyBorder="1" applyAlignment="1">
      <alignment vertical="center" wrapText="1"/>
    </xf>
    <xf numFmtId="43" fontId="0" fillId="7" borderId="4" xfId="1" applyFont="1" applyFill="1" applyBorder="1"/>
    <xf numFmtId="43" fontId="0" fillId="0" borderId="1" xfId="1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2" fontId="0" fillId="0" borderId="0" xfId="0" applyNumberFormat="1" applyBorder="1"/>
    <xf numFmtId="0" fontId="0" fillId="0" borderId="0" xfId="0" applyFill="1" applyBorder="1" applyAlignment="1">
      <alignment horizontal="center"/>
    </xf>
    <xf numFmtId="43" fontId="0" fillId="9" borderId="1" xfId="1" applyFont="1" applyFill="1" applyBorder="1"/>
    <xf numFmtId="165" fontId="0" fillId="0" borderId="0" xfId="0" applyNumberFormat="1" applyBorder="1"/>
    <xf numFmtId="165" fontId="0" fillId="0" borderId="0" xfId="0" applyNumberFormat="1" applyBorder="1" applyAlignment="1">
      <alignment horizontal="center" vertical="center" wrapText="1"/>
    </xf>
    <xf numFmtId="166" fontId="0" fillId="0" borderId="0" xfId="0" applyNumberFormat="1" applyBorder="1" applyAlignment="1">
      <alignment horizontal="center" vertical="center" wrapText="1"/>
    </xf>
    <xf numFmtId="166" fontId="0" fillId="0" borderId="0" xfId="0" applyNumberFormat="1" applyBorder="1"/>
    <xf numFmtId="166" fontId="10" fillId="0" borderId="0" xfId="0" applyNumberFormat="1" applyFont="1" applyBorder="1" applyAlignment="1">
      <alignment horizontal="center" vertical="center" wrapText="1"/>
    </xf>
    <xf numFmtId="0" fontId="2" fillId="8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2" fillId="5" borderId="0" xfId="0" applyFont="1" applyFill="1" applyBorder="1" applyAlignment="1">
      <alignment horizontal="center" vertical="center" wrapText="1"/>
    </xf>
    <xf numFmtId="0" fontId="2" fillId="9" borderId="0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/>
    </xf>
    <xf numFmtId="0" fontId="17" fillId="0" borderId="0" xfId="0" applyFont="1"/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0" fillId="7" borderId="8" xfId="0" applyFill="1" applyBorder="1" applyAlignment="1">
      <alignment vertical="center" wrapText="1"/>
    </xf>
    <xf numFmtId="0" fontId="0" fillId="7" borderId="9" xfId="0" applyFill="1" applyBorder="1" applyAlignment="1">
      <alignment vertical="center" wrapText="1"/>
    </xf>
    <xf numFmtId="0" fontId="0" fillId="7" borderId="9" xfId="0" applyFill="1" applyBorder="1" applyAlignment="1">
      <alignment horizontal="center" vertical="center" wrapText="1"/>
    </xf>
    <xf numFmtId="43" fontId="0" fillId="7" borderId="9" xfId="1" applyFont="1" applyFill="1" applyBorder="1" applyAlignment="1">
      <alignment vertical="center" wrapText="1"/>
    </xf>
    <xf numFmtId="43" fontId="0" fillId="7" borderId="10" xfId="1" applyFont="1" applyFill="1" applyBorder="1"/>
    <xf numFmtId="0" fontId="0" fillId="7" borderId="11" xfId="0" applyFill="1" applyBorder="1" applyAlignment="1">
      <alignment vertical="center" wrapText="1"/>
    </xf>
    <xf numFmtId="0" fontId="0" fillId="7" borderId="12" xfId="0" applyFill="1" applyBorder="1" applyAlignment="1">
      <alignment vertical="center" wrapText="1"/>
    </xf>
    <xf numFmtId="0" fontId="0" fillId="7" borderId="12" xfId="0" applyFill="1" applyBorder="1" applyAlignment="1">
      <alignment horizontal="center" vertical="center" wrapText="1"/>
    </xf>
    <xf numFmtId="43" fontId="0" fillId="7" borderId="12" xfId="1" applyFont="1" applyFill="1" applyBorder="1" applyAlignment="1">
      <alignment vertical="center" wrapText="1"/>
    </xf>
    <xf numFmtId="43" fontId="0" fillId="7" borderId="13" xfId="1" applyFont="1" applyFill="1" applyBorder="1"/>
    <xf numFmtId="0" fontId="0" fillId="0" borderId="1" xfId="0" applyBorder="1"/>
    <xf numFmtId="0" fontId="0" fillId="7" borderId="14" xfId="0" applyFill="1" applyBorder="1" applyAlignment="1">
      <alignment vertical="center" wrapText="1"/>
    </xf>
    <xf numFmtId="0" fontId="0" fillId="7" borderId="0" xfId="0" applyFill="1" applyBorder="1" applyAlignment="1">
      <alignment horizontal="center" vertical="center" wrapText="1"/>
    </xf>
    <xf numFmtId="43" fontId="0" fillId="7" borderId="15" xfId="1" applyFont="1" applyFill="1" applyBorder="1"/>
    <xf numFmtId="165" fontId="0" fillId="0" borderId="5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43" fontId="0" fillId="9" borderId="5" xfId="1" applyFont="1" applyFill="1" applyBorder="1" applyAlignment="1">
      <alignment horizontal="center"/>
    </xf>
    <xf numFmtId="43" fontId="0" fillId="9" borderId="6" xfId="1" applyFont="1" applyFill="1" applyBorder="1" applyAlignment="1">
      <alignment horizontal="center"/>
    </xf>
    <xf numFmtId="43" fontId="0" fillId="9" borderId="5" xfId="1" applyFont="1" applyFill="1" applyBorder="1" applyAlignment="1">
      <alignment horizontal="center" vertical="center" wrapText="1"/>
    </xf>
    <xf numFmtId="43" fontId="0" fillId="9" borderId="6" xfId="1" applyFont="1" applyFill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center"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43" fontId="0" fillId="0" borderId="5" xfId="1" applyFont="1" applyBorder="1" applyAlignment="1">
      <alignment horizontal="center" vertical="center" wrapText="1"/>
    </xf>
    <xf numFmtId="43" fontId="0" fillId="0" borderId="7" xfId="1" applyFont="1" applyBorder="1" applyAlignment="1">
      <alignment horizontal="center" vertical="center" wrapText="1"/>
    </xf>
    <xf numFmtId="43" fontId="0" fillId="0" borderId="6" xfId="1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 wrapText="1"/>
    </xf>
    <xf numFmtId="43" fontId="0" fillId="0" borderId="5" xfId="1" applyFont="1" applyBorder="1" applyAlignment="1">
      <alignment horizontal="center" vertical="center"/>
    </xf>
    <xf numFmtId="43" fontId="0" fillId="0" borderId="7" xfId="1" applyFont="1" applyBorder="1" applyAlignment="1">
      <alignment horizontal="center" vertical="center"/>
    </xf>
    <xf numFmtId="43" fontId="0" fillId="0" borderId="6" xfId="1" applyFont="1" applyBorder="1" applyAlignment="1">
      <alignment horizontal="center" vertical="center"/>
    </xf>
    <xf numFmtId="43" fontId="0" fillId="9" borderId="7" xfId="1" applyFont="1" applyFill="1" applyBorder="1" applyAlignment="1">
      <alignment horizontal="center" vertical="center" wrapText="1"/>
    </xf>
    <xf numFmtId="43" fontId="0" fillId="0" borderId="1" xfId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66" fontId="10" fillId="0" borderId="1" xfId="0" applyNumberFormat="1" applyFont="1" applyBorder="1" applyAlignment="1">
      <alignment horizontal="center" vertical="center" wrapText="1"/>
    </xf>
    <xf numFmtId="165" fontId="0" fillId="0" borderId="5" xfId="0" applyNumberFormat="1" applyBorder="1" applyAlignment="1">
      <alignment horizontal="center" vertical="center" wrapText="1"/>
    </xf>
    <xf numFmtId="165" fontId="0" fillId="0" borderId="6" xfId="0" applyNumberFormat="1" applyBorder="1" applyAlignment="1">
      <alignment horizontal="center" vertical="center" wrapText="1"/>
    </xf>
    <xf numFmtId="165" fontId="0" fillId="0" borderId="7" xfId="0" applyNumberFormat="1" applyBorder="1" applyAlignment="1">
      <alignment horizontal="center" vertical="center" wrapText="1"/>
    </xf>
    <xf numFmtId="166" fontId="0" fillId="0" borderId="5" xfId="0" applyNumberFormat="1" applyBorder="1" applyAlignment="1">
      <alignment horizontal="center" vertical="center"/>
    </xf>
    <xf numFmtId="166" fontId="0" fillId="0" borderId="7" xfId="0" applyNumberFormat="1" applyBorder="1" applyAlignment="1">
      <alignment horizontal="center" vertical="center"/>
    </xf>
    <xf numFmtId="166" fontId="0" fillId="0" borderId="6" xfId="0" applyNumberFormat="1" applyBorder="1" applyAlignment="1">
      <alignment horizontal="center" vertical="center"/>
    </xf>
    <xf numFmtId="165" fontId="0" fillId="0" borderId="5" xfId="0" applyNumberFormat="1" applyBorder="1" applyAlignment="1">
      <alignment horizontal="center" vertical="center"/>
    </xf>
    <xf numFmtId="165" fontId="0" fillId="0" borderId="7" xfId="0" applyNumberFormat="1" applyBorder="1" applyAlignment="1">
      <alignment horizontal="center" vertical="center"/>
    </xf>
    <xf numFmtId="165" fontId="0" fillId="0" borderId="6" xfId="0" applyNumberFormat="1" applyBorder="1" applyAlignment="1">
      <alignment horizontal="center" vertical="center"/>
    </xf>
    <xf numFmtId="166" fontId="0" fillId="0" borderId="5" xfId="0" applyNumberFormat="1" applyBorder="1" applyAlignment="1">
      <alignment horizontal="center" vertical="center" wrapText="1"/>
    </xf>
    <xf numFmtId="166" fontId="0" fillId="0" borderId="7" xfId="0" applyNumberFormat="1" applyBorder="1" applyAlignment="1">
      <alignment horizontal="center" vertical="center" wrapText="1"/>
    </xf>
    <xf numFmtId="166" fontId="0" fillId="0" borderId="6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43" fontId="0" fillId="0" borderId="5" xfId="1" quotePrefix="1" applyFont="1" applyBorder="1" applyAlignment="1">
      <alignment horizontal="center" vertical="center" wrapText="1"/>
    </xf>
    <xf numFmtId="43" fontId="0" fillId="0" borderId="1" xfId="1" quotePrefix="1" applyFont="1" applyBorder="1" applyAlignment="1">
      <alignment horizontal="center" vertical="center" wrapText="1"/>
    </xf>
    <xf numFmtId="43" fontId="0" fillId="0" borderId="6" xfId="1" quotePrefix="1" applyFont="1" applyBorder="1" applyAlignment="1">
      <alignment horizontal="center" vertical="center" wrapText="1"/>
    </xf>
    <xf numFmtId="43" fontId="10" fillId="0" borderId="6" xfId="1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43" fontId="10" fillId="0" borderId="5" xfId="1" applyFont="1" applyBorder="1" applyAlignment="1">
      <alignment horizontal="center" vertical="center" wrapText="1"/>
    </xf>
    <xf numFmtId="0" fontId="0" fillId="7" borderId="0" xfId="0" applyFill="1" applyBorder="1"/>
    <xf numFmtId="0" fontId="0" fillId="0" borderId="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43" fontId="0" fillId="0" borderId="5" xfId="0" applyNumberFormat="1" applyBorder="1" applyAlignment="1">
      <alignment horizontal="center" vertical="center" wrapText="1"/>
    </xf>
    <xf numFmtId="43" fontId="0" fillId="0" borderId="6" xfId="0" applyNumberFormat="1" applyBorder="1" applyAlignment="1">
      <alignment horizontal="center" vertical="center" wrapText="1"/>
    </xf>
    <xf numFmtId="0" fontId="0" fillId="0" borderId="7" xfId="0" applyNumberFormat="1" applyBorder="1" applyAlignment="1">
      <alignment horizontal="center" vertical="center"/>
    </xf>
    <xf numFmtId="43" fontId="0" fillId="0" borderId="7" xfId="0" applyNumberForma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2424"/>
  <sheetViews>
    <sheetView workbookViewId="0">
      <selection activeCell="B2" sqref="B2"/>
    </sheetView>
  </sheetViews>
  <sheetFormatPr defaultRowHeight="15" x14ac:dyDescent="0.25"/>
  <cols>
    <col min="2" max="2" width="60.28515625" customWidth="1"/>
    <col min="3" max="3" width="25.7109375" bestFit="1" customWidth="1"/>
    <col min="4" max="4" width="11.85546875" bestFit="1" customWidth="1"/>
    <col min="5" max="5" width="21.42578125" bestFit="1" customWidth="1"/>
    <col min="6" max="6" width="12" bestFit="1" customWidth="1"/>
    <col min="7" max="7" width="23.7109375" customWidth="1"/>
    <col min="10" max="10" width="19.5703125" bestFit="1" customWidth="1"/>
    <col min="12" max="12" width="18.7109375" bestFit="1" customWidth="1"/>
    <col min="13" max="13" width="35" bestFit="1" customWidth="1"/>
    <col min="14" max="14" width="12.7109375" bestFit="1" customWidth="1"/>
    <col min="15" max="15" width="10.85546875" bestFit="1" customWidth="1"/>
    <col min="16" max="16" width="17.7109375" bestFit="1" customWidth="1"/>
    <col min="18" max="18" width="38.7109375" hidden="1" customWidth="1"/>
    <col min="20" max="20" width="37.5703125" bestFit="1" customWidth="1"/>
    <col min="21" max="21" width="10.85546875" bestFit="1" customWidth="1"/>
    <col min="22" max="22" width="37.42578125" bestFit="1" customWidth="1"/>
  </cols>
  <sheetData>
    <row r="1" spans="2:22" ht="15.75" x14ac:dyDescent="0.25">
      <c r="B1" s="11" t="s">
        <v>3706</v>
      </c>
      <c r="C1" s="11" t="s">
        <v>3707</v>
      </c>
      <c r="D1" s="11" t="s">
        <v>3708</v>
      </c>
      <c r="E1" s="11" t="s">
        <v>3709</v>
      </c>
      <c r="F1" s="11" t="s">
        <v>3709</v>
      </c>
      <c r="G1" s="17" t="s">
        <v>3980</v>
      </c>
      <c r="H1" s="17" t="s">
        <v>3981</v>
      </c>
      <c r="I1" s="11" t="s">
        <v>3982</v>
      </c>
      <c r="J1" s="11" t="s">
        <v>3983</v>
      </c>
      <c r="K1" s="11" t="s">
        <v>3984</v>
      </c>
      <c r="L1" s="11" t="s">
        <v>3986</v>
      </c>
      <c r="M1" s="11" t="s">
        <v>3985</v>
      </c>
      <c r="N1" s="18" t="s">
        <v>17</v>
      </c>
      <c r="O1" s="11" t="s">
        <v>271</v>
      </c>
      <c r="P1" s="11" t="s">
        <v>3987</v>
      </c>
      <c r="Q1" s="11" t="s">
        <v>19</v>
      </c>
      <c r="R1" s="11" t="s">
        <v>3988</v>
      </c>
      <c r="S1" s="11" t="s">
        <v>3839</v>
      </c>
      <c r="T1" s="18" t="s">
        <v>3840</v>
      </c>
      <c r="U1" s="18" t="s">
        <v>3837</v>
      </c>
      <c r="V1" s="18" t="s">
        <v>3838</v>
      </c>
    </row>
    <row r="2" spans="2:22" x14ac:dyDescent="0.25">
      <c r="B2" t="s">
        <v>68</v>
      </c>
      <c r="C2" t="s">
        <v>69</v>
      </c>
      <c r="D2" t="s">
        <v>70</v>
      </c>
      <c r="E2">
        <v>8150</v>
      </c>
      <c r="F2" t="s">
        <v>74</v>
      </c>
      <c r="G2">
        <v>35</v>
      </c>
      <c r="H2">
        <v>29</v>
      </c>
      <c r="I2">
        <v>4</v>
      </c>
      <c r="J2">
        <v>76</v>
      </c>
      <c r="K2">
        <v>70</v>
      </c>
      <c r="L2" t="s">
        <v>71</v>
      </c>
      <c r="M2" t="s">
        <v>76</v>
      </c>
      <c r="N2" t="s">
        <v>3861</v>
      </c>
      <c r="O2" t="s">
        <v>73</v>
      </c>
      <c r="P2" t="s">
        <v>74</v>
      </c>
      <c r="Q2">
        <v>0</v>
      </c>
      <c r="R2" t="s">
        <v>75</v>
      </c>
    </row>
    <row r="3" spans="2:22" x14ac:dyDescent="0.25">
      <c r="B3" t="s">
        <v>68</v>
      </c>
      <c r="C3" t="s">
        <v>69</v>
      </c>
      <c r="D3" t="s">
        <v>70</v>
      </c>
      <c r="E3">
        <v>8150</v>
      </c>
      <c r="F3" t="s">
        <v>74</v>
      </c>
      <c r="G3">
        <v>35</v>
      </c>
      <c r="H3">
        <v>29</v>
      </c>
      <c r="I3">
        <v>4</v>
      </c>
      <c r="J3">
        <v>76</v>
      </c>
      <c r="K3">
        <v>70</v>
      </c>
      <c r="L3" t="s">
        <v>71</v>
      </c>
      <c r="M3" t="s">
        <v>72</v>
      </c>
      <c r="N3" t="s">
        <v>3862</v>
      </c>
      <c r="O3" t="s">
        <v>73</v>
      </c>
      <c r="P3" t="s">
        <v>74</v>
      </c>
      <c r="Q3">
        <v>0</v>
      </c>
      <c r="R3" t="s">
        <v>75</v>
      </c>
    </row>
    <row r="4" spans="2:22" x14ac:dyDescent="0.25">
      <c r="B4" t="s">
        <v>68</v>
      </c>
      <c r="C4" t="s">
        <v>69</v>
      </c>
      <c r="D4" t="s">
        <v>70</v>
      </c>
      <c r="E4">
        <v>8150</v>
      </c>
      <c r="F4" t="s">
        <v>74</v>
      </c>
      <c r="G4">
        <v>35</v>
      </c>
      <c r="H4">
        <v>29</v>
      </c>
      <c r="I4">
        <v>4</v>
      </c>
      <c r="J4">
        <v>76</v>
      </c>
      <c r="K4">
        <v>70</v>
      </c>
      <c r="L4" t="s">
        <v>77</v>
      </c>
      <c r="M4" t="s">
        <v>72</v>
      </c>
      <c r="N4" t="s">
        <v>3862</v>
      </c>
      <c r="O4" t="s">
        <v>73</v>
      </c>
      <c r="P4" t="s">
        <v>74</v>
      </c>
      <c r="Q4">
        <v>0</v>
      </c>
      <c r="R4" t="s">
        <v>75</v>
      </c>
    </row>
    <row r="5" spans="2:22" x14ac:dyDescent="0.25">
      <c r="B5" t="s">
        <v>68</v>
      </c>
      <c r="C5" t="s">
        <v>69</v>
      </c>
      <c r="D5" t="s">
        <v>70</v>
      </c>
      <c r="E5">
        <v>8150</v>
      </c>
      <c r="F5" t="s">
        <v>74</v>
      </c>
      <c r="G5">
        <v>35</v>
      </c>
      <c r="H5">
        <v>29</v>
      </c>
      <c r="I5">
        <v>4</v>
      </c>
      <c r="J5">
        <v>76</v>
      </c>
      <c r="K5">
        <v>70</v>
      </c>
      <c r="L5" t="s">
        <v>77</v>
      </c>
      <c r="M5" t="s">
        <v>76</v>
      </c>
      <c r="N5" t="s">
        <v>3861</v>
      </c>
      <c r="O5" t="s">
        <v>73</v>
      </c>
      <c r="P5" t="s">
        <v>74</v>
      </c>
      <c r="Q5">
        <v>0</v>
      </c>
      <c r="R5" t="s">
        <v>75</v>
      </c>
    </row>
    <row r="6" spans="2:22" x14ac:dyDescent="0.25">
      <c r="B6" t="s">
        <v>78</v>
      </c>
      <c r="C6" t="s">
        <v>79</v>
      </c>
      <c r="D6" t="s">
        <v>80</v>
      </c>
      <c r="E6">
        <v>7350</v>
      </c>
      <c r="F6" t="s">
        <v>74</v>
      </c>
      <c r="G6">
        <v>162</v>
      </c>
      <c r="H6">
        <v>35</v>
      </c>
      <c r="I6">
        <v>3</v>
      </c>
      <c r="J6">
        <v>74</v>
      </c>
      <c r="K6">
        <v>70</v>
      </c>
      <c r="L6" t="s">
        <v>71</v>
      </c>
      <c r="M6" t="s">
        <v>81</v>
      </c>
      <c r="N6" t="s">
        <v>3863</v>
      </c>
      <c r="O6" t="s">
        <v>83</v>
      </c>
      <c r="P6" t="s">
        <v>83</v>
      </c>
      <c r="Q6">
        <v>0</v>
      </c>
      <c r="R6" t="s">
        <v>84</v>
      </c>
    </row>
    <row r="7" spans="2:22" x14ac:dyDescent="0.25">
      <c r="B7" t="s">
        <v>78</v>
      </c>
      <c r="C7" t="s">
        <v>79</v>
      </c>
      <c r="D7" t="s">
        <v>80</v>
      </c>
      <c r="E7">
        <v>7350</v>
      </c>
      <c r="F7" t="s">
        <v>74</v>
      </c>
      <c r="G7">
        <v>162</v>
      </c>
      <c r="H7">
        <v>35</v>
      </c>
      <c r="I7">
        <v>3</v>
      </c>
      <c r="J7">
        <v>74</v>
      </c>
      <c r="K7">
        <v>70</v>
      </c>
      <c r="L7" t="s">
        <v>77</v>
      </c>
      <c r="M7" t="s">
        <v>81</v>
      </c>
      <c r="N7" t="s">
        <v>3863</v>
      </c>
      <c r="O7" t="s">
        <v>83</v>
      </c>
      <c r="P7" t="s">
        <v>83</v>
      </c>
      <c r="Q7">
        <v>0</v>
      </c>
      <c r="R7" t="s">
        <v>84</v>
      </c>
    </row>
    <row r="8" spans="2:22" x14ac:dyDescent="0.25">
      <c r="B8" t="s">
        <v>85</v>
      </c>
      <c r="D8" t="s">
        <v>86</v>
      </c>
      <c r="E8">
        <v>0</v>
      </c>
      <c r="F8" t="s">
        <v>74</v>
      </c>
      <c r="G8">
        <v>0</v>
      </c>
      <c r="H8">
        <v>0</v>
      </c>
      <c r="I8">
        <v>0</v>
      </c>
      <c r="J8">
        <v>0</v>
      </c>
      <c r="K8">
        <v>1</v>
      </c>
      <c r="L8" t="s">
        <v>74</v>
      </c>
      <c r="M8" t="s">
        <v>74</v>
      </c>
      <c r="N8" t="s">
        <v>74</v>
      </c>
      <c r="O8" t="s">
        <v>74</v>
      </c>
      <c r="P8" t="s">
        <v>74</v>
      </c>
      <c r="Q8" t="s">
        <v>74</v>
      </c>
      <c r="R8" t="s">
        <v>87</v>
      </c>
    </row>
    <row r="9" spans="2:22" x14ac:dyDescent="0.25">
      <c r="B9" t="s">
        <v>88</v>
      </c>
      <c r="D9" t="s">
        <v>89</v>
      </c>
      <c r="E9">
        <v>0</v>
      </c>
      <c r="F9" t="s">
        <v>74</v>
      </c>
      <c r="G9">
        <v>0</v>
      </c>
      <c r="H9">
        <v>0</v>
      </c>
      <c r="I9">
        <v>0</v>
      </c>
      <c r="J9">
        <v>0</v>
      </c>
      <c r="K9">
        <v>0</v>
      </c>
      <c r="L9" t="s">
        <v>74</v>
      </c>
      <c r="M9" t="s">
        <v>74</v>
      </c>
      <c r="N9" t="s">
        <v>74</v>
      </c>
      <c r="O9" t="s">
        <v>74</v>
      </c>
      <c r="P9" t="s">
        <v>74</v>
      </c>
      <c r="Q9" t="s">
        <v>74</v>
      </c>
      <c r="R9" t="s">
        <v>90</v>
      </c>
    </row>
    <row r="10" spans="2:22" x14ac:dyDescent="0.25">
      <c r="B10" t="s">
        <v>91</v>
      </c>
      <c r="C10" t="s">
        <v>92</v>
      </c>
      <c r="D10" t="s">
        <v>93</v>
      </c>
      <c r="E10">
        <v>7306</v>
      </c>
      <c r="F10">
        <v>7380</v>
      </c>
      <c r="G10">
        <v>155</v>
      </c>
      <c r="H10">
        <v>35</v>
      </c>
      <c r="I10">
        <v>3</v>
      </c>
      <c r="J10">
        <v>72</v>
      </c>
      <c r="K10">
        <v>70</v>
      </c>
      <c r="L10" t="s">
        <v>71</v>
      </c>
      <c r="M10" t="s">
        <v>94</v>
      </c>
      <c r="N10" t="s">
        <v>3861</v>
      </c>
      <c r="O10" t="s">
        <v>83</v>
      </c>
      <c r="P10" t="s">
        <v>83</v>
      </c>
      <c r="Q10">
        <v>0</v>
      </c>
      <c r="R10" t="s">
        <v>95</v>
      </c>
    </row>
    <row r="11" spans="2:22" x14ac:dyDescent="0.25">
      <c r="B11" t="s">
        <v>91</v>
      </c>
      <c r="C11" t="s">
        <v>92</v>
      </c>
      <c r="D11" t="s">
        <v>93</v>
      </c>
      <c r="E11">
        <v>7306</v>
      </c>
      <c r="F11">
        <v>7380</v>
      </c>
      <c r="G11">
        <v>155</v>
      </c>
      <c r="H11">
        <v>35</v>
      </c>
      <c r="I11">
        <v>3</v>
      </c>
      <c r="J11">
        <v>72</v>
      </c>
      <c r="K11">
        <v>70</v>
      </c>
      <c r="L11" t="s">
        <v>77</v>
      </c>
      <c r="M11" t="s">
        <v>94</v>
      </c>
      <c r="N11" t="s">
        <v>3861</v>
      </c>
      <c r="O11" t="s">
        <v>83</v>
      </c>
      <c r="P11" t="s">
        <v>83</v>
      </c>
      <c r="Q11">
        <v>0</v>
      </c>
      <c r="R11" t="s">
        <v>95</v>
      </c>
    </row>
    <row r="12" spans="2:22" s="12" customFormat="1" x14ac:dyDescent="0.25">
      <c r="B12" s="12" t="s">
        <v>96</v>
      </c>
      <c r="D12" s="12" t="s">
        <v>97</v>
      </c>
      <c r="E12" s="12">
        <v>61700800</v>
      </c>
      <c r="F12" s="12" t="s">
        <v>74</v>
      </c>
      <c r="G12" s="12" t="s">
        <v>74</v>
      </c>
      <c r="H12" s="12">
        <v>112</v>
      </c>
      <c r="I12" s="12">
        <v>7870</v>
      </c>
      <c r="J12" s="12">
        <v>75</v>
      </c>
      <c r="K12" s="12">
        <v>70</v>
      </c>
      <c r="L12" s="12" t="s">
        <v>71</v>
      </c>
      <c r="M12" s="12" t="s">
        <v>99</v>
      </c>
      <c r="N12" s="12" t="s">
        <v>3861</v>
      </c>
      <c r="O12" s="12" t="s">
        <v>83</v>
      </c>
      <c r="P12" s="12" t="s">
        <v>83</v>
      </c>
      <c r="Q12" s="12">
        <v>0</v>
      </c>
      <c r="R12" s="12" t="s">
        <v>98</v>
      </c>
    </row>
    <row r="13" spans="2:22" s="12" customFormat="1" x14ac:dyDescent="0.25">
      <c r="B13" s="12" t="s">
        <v>96</v>
      </c>
      <c r="D13" s="12" t="s">
        <v>97</v>
      </c>
      <c r="E13" s="12">
        <v>61700800</v>
      </c>
      <c r="F13" s="12" t="s">
        <v>74</v>
      </c>
      <c r="G13" s="12" t="s">
        <v>74</v>
      </c>
      <c r="H13" s="12">
        <v>112</v>
      </c>
      <c r="I13" s="12">
        <v>7870</v>
      </c>
      <c r="J13" s="12">
        <v>75</v>
      </c>
      <c r="K13" s="12">
        <v>70</v>
      </c>
      <c r="L13" s="12" t="s">
        <v>71</v>
      </c>
      <c r="M13" s="12" t="s">
        <v>81</v>
      </c>
      <c r="N13" s="12" t="s">
        <v>3863</v>
      </c>
      <c r="O13" s="12" t="s">
        <v>83</v>
      </c>
      <c r="P13" s="12" t="s">
        <v>83</v>
      </c>
      <c r="Q13" s="12">
        <v>0</v>
      </c>
      <c r="R13" s="12" t="s">
        <v>98</v>
      </c>
    </row>
    <row r="14" spans="2:22" s="12" customFormat="1" x14ac:dyDescent="0.25">
      <c r="B14" s="12" t="s">
        <v>96</v>
      </c>
      <c r="D14" s="12" t="s">
        <v>97</v>
      </c>
      <c r="E14" s="12">
        <v>61700800</v>
      </c>
      <c r="F14" s="12" t="s">
        <v>74</v>
      </c>
      <c r="G14" s="12" t="s">
        <v>74</v>
      </c>
      <c r="H14" s="12">
        <v>112</v>
      </c>
      <c r="I14" s="12">
        <v>7870</v>
      </c>
      <c r="J14" s="12">
        <v>75</v>
      </c>
      <c r="K14" s="12">
        <v>70</v>
      </c>
      <c r="L14" s="12" t="s">
        <v>77</v>
      </c>
      <c r="M14" s="12" t="s">
        <v>99</v>
      </c>
      <c r="N14" s="12" t="s">
        <v>3861</v>
      </c>
      <c r="O14" s="12" t="s">
        <v>83</v>
      </c>
      <c r="P14" s="12" t="s">
        <v>83</v>
      </c>
      <c r="Q14" s="12">
        <v>0</v>
      </c>
      <c r="R14" s="12" t="s">
        <v>98</v>
      </c>
    </row>
    <row r="15" spans="2:22" s="12" customFormat="1" x14ac:dyDescent="0.25">
      <c r="B15" s="12" t="s">
        <v>96</v>
      </c>
      <c r="D15" s="12" t="s">
        <v>97</v>
      </c>
      <c r="E15" s="12">
        <v>61700800</v>
      </c>
      <c r="F15" s="12" t="s">
        <v>74</v>
      </c>
      <c r="G15" s="12" t="s">
        <v>74</v>
      </c>
      <c r="H15" s="12">
        <v>112</v>
      </c>
      <c r="I15" s="12">
        <v>7870</v>
      </c>
      <c r="J15" s="12">
        <v>75</v>
      </c>
      <c r="K15" s="12">
        <v>70</v>
      </c>
      <c r="L15" s="12" t="s">
        <v>77</v>
      </c>
      <c r="M15" s="12" t="s">
        <v>81</v>
      </c>
      <c r="N15" s="12" t="s">
        <v>3863</v>
      </c>
      <c r="O15" s="12" t="s">
        <v>83</v>
      </c>
      <c r="P15" s="12" t="s">
        <v>83</v>
      </c>
      <c r="Q15" s="12">
        <v>0</v>
      </c>
      <c r="R15" s="12" t="s">
        <v>98</v>
      </c>
    </row>
    <row r="16" spans="2:22" s="12" customFormat="1" x14ac:dyDescent="0.25">
      <c r="B16" s="12">
        <v>0</v>
      </c>
      <c r="D16" s="12" t="s">
        <v>100</v>
      </c>
      <c r="E16" s="12">
        <v>0</v>
      </c>
      <c r="F16" s="12" t="s">
        <v>74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 t="s">
        <v>74</v>
      </c>
      <c r="M16" s="12" t="s">
        <v>74</v>
      </c>
      <c r="N16" s="12" t="s">
        <v>74</v>
      </c>
      <c r="O16" s="12" t="s">
        <v>74</v>
      </c>
      <c r="P16" s="12" t="s">
        <v>74</v>
      </c>
      <c r="Q16" s="12" t="s">
        <v>74</v>
      </c>
      <c r="R16" s="12" t="s">
        <v>101</v>
      </c>
    </row>
    <row r="17" spans="2:20" x14ac:dyDescent="0.25">
      <c r="B17" t="s">
        <v>102</v>
      </c>
      <c r="D17" t="s">
        <v>89</v>
      </c>
      <c r="E17">
        <v>0</v>
      </c>
      <c r="F17" t="s">
        <v>74</v>
      </c>
      <c r="G17">
        <v>0</v>
      </c>
      <c r="H17">
        <v>0</v>
      </c>
      <c r="I17">
        <v>0</v>
      </c>
      <c r="J17">
        <v>0</v>
      </c>
      <c r="K17">
        <v>0</v>
      </c>
      <c r="L17" t="s">
        <v>74</v>
      </c>
      <c r="M17" t="s">
        <v>74</v>
      </c>
      <c r="N17" t="s">
        <v>74</v>
      </c>
      <c r="O17" t="s">
        <v>74</v>
      </c>
      <c r="P17" t="s">
        <v>74</v>
      </c>
      <c r="Q17" t="s">
        <v>74</v>
      </c>
      <c r="R17" t="s">
        <v>103</v>
      </c>
    </row>
    <row r="18" spans="2:20" x14ac:dyDescent="0.25">
      <c r="B18" t="s">
        <v>104</v>
      </c>
      <c r="D18" t="s">
        <v>105</v>
      </c>
      <c r="E18">
        <v>0</v>
      </c>
      <c r="F18" t="s">
        <v>74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74</v>
      </c>
      <c r="M18" t="s">
        <v>74</v>
      </c>
      <c r="N18" t="s">
        <v>74</v>
      </c>
      <c r="O18" t="s">
        <v>74</v>
      </c>
      <c r="P18" t="s">
        <v>74</v>
      </c>
      <c r="Q18" t="s">
        <v>74</v>
      </c>
      <c r="R18" t="s">
        <v>106</v>
      </c>
    </row>
    <row r="19" spans="2:20" x14ac:dyDescent="0.25">
      <c r="B19" t="s">
        <v>107</v>
      </c>
      <c r="D19" t="s">
        <v>108</v>
      </c>
      <c r="E19">
        <v>0</v>
      </c>
      <c r="F19" t="s">
        <v>74</v>
      </c>
      <c r="G19">
        <v>0</v>
      </c>
      <c r="H19">
        <v>0</v>
      </c>
      <c r="I19">
        <v>0</v>
      </c>
      <c r="J19">
        <v>0</v>
      </c>
      <c r="K19">
        <v>0</v>
      </c>
      <c r="L19" t="s">
        <v>74</v>
      </c>
      <c r="M19" t="s">
        <v>74</v>
      </c>
      <c r="N19" t="s">
        <v>74</v>
      </c>
      <c r="O19" t="s">
        <v>74</v>
      </c>
      <c r="P19" t="s">
        <v>74</v>
      </c>
      <c r="Q19" t="s">
        <v>74</v>
      </c>
      <c r="R19" t="s">
        <v>109</v>
      </c>
    </row>
    <row r="20" spans="2:20" x14ac:dyDescent="0.25">
      <c r="B20" t="s">
        <v>110</v>
      </c>
      <c r="D20" t="s">
        <v>89</v>
      </c>
      <c r="E20">
        <v>0</v>
      </c>
      <c r="F20" t="s">
        <v>74</v>
      </c>
      <c r="G20">
        <v>0</v>
      </c>
      <c r="H20">
        <v>0</v>
      </c>
      <c r="I20">
        <v>0</v>
      </c>
      <c r="J20">
        <v>0</v>
      </c>
      <c r="K20">
        <v>0</v>
      </c>
      <c r="L20" t="s">
        <v>74</v>
      </c>
      <c r="M20" t="s">
        <v>74</v>
      </c>
      <c r="N20" t="s">
        <v>74</v>
      </c>
      <c r="O20" t="s">
        <v>74</v>
      </c>
      <c r="P20" t="s">
        <v>74</v>
      </c>
      <c r="Q20" t="s">
        <v>74</v>
      </c>
      <c r="R20" t="s">
        <v>111</v>
      </c>
    </row>
    <row r="21" spans="2:20" x14ac:dyDescent="0.25">
      <c r="B21" t="s">
        <v>112</v>
      </c>
      <c r="C21" t="s">
        <v>113</v>
      </c>
      <c r="D21" t="s">
        <v>89</v>
      </c>
      <c r="E21">
        <v>0</v>
      </c>
      <c r="F21" t="s">
        <v>74</v>
      </c>
      <c r="G21">
        <v>0</v>
      </c>
      <c r="H21">
        <v>0</v>
      </c>
      <c r="I21">
        <v>0</v>
      </c>
      <c r="J21">
        <v>0</v>
      </c>
      <c r="K21">
        <v>0</v>
      </c>
      <c r="L21" t="s">
        <v>74</v>
      </c>
      <c r="M21" t="s">
        <v>74</v>
      </c>
      <c r="N21" t="s">
        <v>74</v>
      </c>
      <c r="O21" t="s">
        <v>74</v>
      </c>
      <c r="P21" t="s">
        <v>74</v>
      </c>
      <c r="Q21" t="s">
        <v>74</v>
      </c>
      <c r="R21" t="s">
        <v>114</v>
      </c>
    </row>
    <row r="22" spans="2:20" x14ac:dyDescent="0.25">
      <c r="B22" t="s">
        <v>115</v>
      </c>
      <c r="D22" t="s">
        <v>116</v>
      </c>
      <c r="E22">
        <v>0</v>
      </c>
      <c r="F22" t="s">
        <v>74</v>
      </c>
      <c r="G22">
        <v>0</v>
      </c>
      <c r="H22">
        <v>0</v>
      </c>
      <c r="I22">
        <v>0</v>
      </c>
      <c r="J22">
        <v>0</v>
      </c>
      <c r="K22">
        <v>0</v>
      </c>
      <c r="L22" t="s">
        <v>74</v>
      </c>
      <c r="M22" t="s">
        <v>74</v>
      </c>
      <c r="N22" t="s">
        <v>74</v>
      </c>
      <c r="O22" t="s">
        <v>74</v>
      </c>
      <c r="P22" t="s">
        <v>74</v>
      </c>
      <c r="Q22" t="s">
        <v>74</v>
      </c>
      <c r="R22" t="s">
        <v>117</v>
      </c>
    </row>
    <row r="23" spans="2:20" x14ac:dyDescent="0.25">
      <c r="B23" t="s">
        <v>118</v>
      </c>
      <c r="D23" t="s">
        <v>89</v>
      </c>
      <c r="E23">
        <v>0</v>
      </c>
      <c r="F23" t="s">
        <v>74</v>
      </c>
      <c r="G23">
        <v>0</v>
      </c>
      <c r="H23">
        <v>0</v>
      </c>
      <c r="I23">
        <v>0</v>
      </c>
      <c r="J23">
        <v>0</v>
      </c>
      <c r="K23">
        <v>0</v>
      </c>
      <c r="L23" t="s">
        <v>74</v>
      </c>
      <c r="M23" t="s">
        <v>74</v>
      </c>
      <c r="N23" t="s">
        <v>74</v>
      </c>
      <c r="O23" t="s">
        <v>74</v>
      </c>
      <c r="P23" t="s">
        <v>74</v>
      </c>
      <c r="Q23" t="s">
        <v>74</v>
      </c>
      <c r="R23" t="s">
        <v>119</v>
      </c>
    </row>
    <row r="24" spans="2:20" x14ac:dyDescent="0.25">
      <c r="B24" t="s">
        <v>120</v>
      </c>
      <c r="C24" t="s">
        <v>113</v>
      </c>
      <c r="D24" t="s">
        <v>105</v>
      </c>
      <c r="E24">
        <v>10</v>
      </c>
      <c r="F24" t="s">
        <v>74</v>
      </c>
      <c r="G24">
        <v>0</v>
      </c>
      <c r="H24">
        <v>0</v>
      </c>
      <c r="I24">
        <v>0</v>
      </c>
      <c r="J24">
        <v>0</v>
      </c>
      <c r="K24">
        <v>0</v>
      </c>
      <c r="L24" t="s">
        <v>74</v>
      </c>
      <c r="M24" t="s">
        <v>74</v>
      </c>
      <c r="N24" t="s">
        <v>74</v>
      </c>
      <c r="O24" t="s">
        <v>74</v>
      </c>
      <c r="P24" t="s">
        <v>74</v>
      </c>
      <c r="Q24" t="s">
        <v>74</v>
      </c>
      <c r="R24" t="s">
        <v>121</v>
      </c>
    </row>
    <row r="25" spans="2:20" x14ac:dyDescent="0.25">
      <c r="B25" t="s">
        <v>122</v>
      </c>
      <c r="D25" t="s">
        <v>123</v>
      </c>
      <c r="E25">
        <v>0</v>
      </c>
      <c r="F25" t="s">
        <v>74</v>
      </c>
      <c r="G25">
        <v>0</v>
      </c>
      <c r="H25">
        <v>0</v>
      </c>
      <c r="I25">
        <v>0</v>
      </c>
      <c r="J25">
        <v>0</v>
      </c>
      <c r="K25">
        <v>0</v>
      </c>
      <c r="L25" t="s">
        <v>74</v>
      </c>
      <c r="M25" t="s">
        <v>74</v>
      </c>
      <c r="N25" t="s">
        <v>74</v>
      </c>
      <c r="O25" t="s">
        <v>74</v>
      </c>
      <c r="P25" t="s">
        <v>74</v>
      </c>
      <c r="Q25" t="s">
        <v>74</v>
      </c>
      <c r="R25" t="s">
        <v>124</v>
      </c>
    </row>
    <row r="26" spans="2:20" x14ac:dyDescent="0.25">
      <c r="B26" t="s">
        <v>125</v>
      </c>
      <c r="C26" t="s">
        <v>126</v>
      </c>
      <c r="D26" t="s">
        <v>127</v>
      </c>
      <c r="E26">
        <v>8478</v>
      </c>
      <c r="F26">
        <v>8478</v>
      </c>
      <c r="G26">
        <v>10</v>
      </c>
      <c r="H26">
        <v>32</v>
      </c>
      <c r="I26">
        <v>4</v>
      </c>
      <c r="J26">
        <v>58</v>
      </c>
      <c r="K26">
        <v>66</v>
      </c>
      <c r="L26" t="s">
        <v>71</v>
      </c>
      <c r="M26" t="s">
        <v>128</v>
      </c>
      <c r="N26" t="s">
        <v>1672</v>
      </c>
      <c r="O26" t="s">
        <v>83</v>
      </c>
      <c r="P26" t="s">
        <v>73</v>
      </c>
      <c r="Q26" t="s">
        <v>74</v>
      </c>
      <c r="R26" t="s">
        <v>129</v>
      </c>
    </row>
    <row r="27" spans="2:20" x14ac:dyDescent="0.25">
      <c r="B27" t="s">
        <v>125</v>
      </c>
      <c r="C27" t="s">
        <v>126</v>
      </c>
      <c r="D27" t="s">
        <v>127</v>
      </c>
      <c r="E27">
        <v>8478</v>
      </c>
      <c r="F27">
        <v>8478</v>
      </c>
      <c r="G27">
        <v>10</v>
      </c>
      <c r="H27">
        <v>32</v>
      </c>
      <c r="I27">
        <v>4</v>
      </c>
      <c r="J27">
        <v>58</v>
      </c>
      <c r="K27">
        <v>66</v>
      </c>
      <c r="L27" t="s">
        <v>77</v>
      </c>
      <c r="M27" t="s">
        <v>128</v>
      </c>
      <c r="N27" t="s">
        <v>1672</v>
      </c>
      <c r="O27" t="s">
        <v>83</v>
      </c>
      <c r="P27" t="s">
        <v>73</v>
      </c>
      <c r="Q27" t="s">
        <v>74</v>
      </c>
      <c r="R27" t="s">
        <v>129</v>
      </c>
    </row>
    <row r="28" spans="2:20" x14ac:dyDescent="0.25">
      <c r="B28" t="s">
        <v>130</v>
      </c>
      <c r="C28" t="s">
        <v>126</v>
      </c>
      <c r="D28" t="s">
        <v>131</v>
      </c>
      <c r="E28">
        <v>8478</v>
      </c>
      <c r="F28">
        <v>8478</v>
      </c>
      <c r="G28">
        <v>10</v>
      </c>
      <c r="H28">
        <v>32</v>
      </c>
      <c r="I28">
        <v>4</v>
      </c>
      <c r="J28">
        <v>58</v>
      </c>
      <c r="K28">
        <v>66</v>
      </c>
      <c r="L28" t="s">
        <v>71</v>
      </c>
      <c r="M28" t="s">
        <v>132</v>
      </c>
      <c r="N28" t="s">
        <v>3864</v>
      </c>
      <c r="O28" t="s">
        <v>83</v>
      </c>
      <c r="P28" t="s">
        <v>73</v>
      </c>
      <c r="Q28" t="s">
        <v>74</v>
      </c>
      <c r="R28" t="s">
        <v>134</v>
      </c>
    </row>
    <row r="29" spans="2:20" x14ac:dyDescent="0.25">
      <c r="B29" t="s">
        <v>130</v>
      </c>
      <c r="C29" t="s">
        <v>126</v>
      </c>
      <c r="D29" t="s">
        <v>131</v>
      </c>
      <c r="E29">
        <v>8478</v>
      </c>
      <c r="F29">
        <v>8478</v>
      </c>
      <c r="G29">
        <v>10</v>
      </c>
      <c r="H29">
        <v>32</v>
      </c>
      <c r="I29">
        <v>4</v>
      </c>
      <c r="J29">
        <v>58</v>
      </c>
      <c r="K29">
        <v>66</v>
      </c>
      <c r="L29" t="s">
        <v>77</v>
      </c>
      <c r="M29" t="s">
        <v>132</v>
      </c>
      <c r="N29" t="s">
        <v>3864</v>
      </c>
      <c r="O29" t="s">
        <v>83</v>
      </c>
      <c r="P29" t="s">
        <v>73</v>
      </c>
      <c r="Q29">
        <v>0</v>
      </c>
      <c r="R29" t="s">
        <v>134</v>
      </c>
    </row>
    <row r="30" spans="2:20" ht="15" customHeight="1" x14ac:dyDescent="0.25">
      <c r="B30" t="s">
        <v>135</v>
      </c>
      <c r="C30" t="s">
        <v>136</v>
      </c>
      <c r="D30" t="s">
        <v>137</v>
      </c>
      <c r="E30" s="6">
        <v>9455</v>
      </c>
      <c r="F30" t="s">
        <v>74</v>
      </c>
      <c r="G30">
        <v>1</v>
      </c>
      <c r="H30" s="6">
        <v>29</v>
      </c>
      <c r="I30">
        <v>5</v>
      </c>
      <c r="J30">
        <v>70</v>
      </c>
      <c r="K30">
        <v>65</v>
      </c>
      <c r="L30" t="s">
        <v>71</v>
      </c>
      <c r="M30" t="s">
        <v>140</v>
      </c>
      <c r="N30" t="s">
        <v>3865</v>
      </c>
      <c r="O30" t="s">
        <v>73</v>
      </c>
      <c r="P30" t="s">
        <v>74</v>
      </c>
      <c r="Q30">
        <v>1200</v>
      </c>
      <c r="R30" t="s">
        <v>3753</v>
      </c>
      <c r="S30">
        <v>1200</v>
      </c>
      <c r="T30" t="s">
        <v>142</v>
      </c>
    </row>
    <row r="31" spans="2:20" x14ac:dyDescent="0.25">
      <c r="B31" t="s">
        <v>135</v>
      </c>
      <c r="C31" t="s">
        <v>136</v>
      </c>
      <c r="D31" t="s">
        <v>137</v>
      </c>
      <c r="E31">
        <v>9455</v>
      </c>
      <c r="F31" t="s">
        <v>74</v>
      </c>
      <c r="G31">
        <v>1</v>
      </c>
      <c r="H31">
        <v>29</v>
      </c>
      <c r="I31">
        <v>5</v>
      </c>
      <c r="J31">
        <v>70</v>
      </c>
      <c r="K31">
        <v>65</v>
      </c>
      <c r="L31" t="s">
        <v>77</v>
      </c>
      <c r="M31" t="s">
        <v>144</v>
      </c>
      <c r="N31" t="s">
        <v>3862</v>
      </c>
      <c r="O31" t="s">
        <v>73</v>
      </c>
      <c r="P31" t="s">
        <v>74</v>
      </c>
      <c r="Q31">
        <v>1500</v>
      </c>
      <c r="R31" t="s">
        <v>3753</v>
      </c>
    </row>
    <row r="32" spans="2:20" x14ac:dyDescent="0.25">
      <c r="B32" t="s">
        <v>143</v>
      </c>
      <c r="C32" t="s">
        <v>138</v>
      </c>
      <c r="D32" t="s">
        <v>139</v>
      </c>
      <c r="E32">
        <v>9600</v>
      </c>
      <c r="F32" t="s">
        <v>74</v>
      </c>
      <c r="G32">
        <v>1</v>
      </c>
      <c r="H32">
        <v>29.5</v>
      </c>
      <c r="I32">
        <v>5</v>
      </c>
      <c r="J32">
        <v>70</v>
      </c>
      <c r="K32">
        <v>66</v>
      </c>
      <c r="L32" t="s">
        <v>71</v>
      </c>
      <c r="M32" t="s">
        <v>140</v>
      </c>
      <c r="N32" t="s">
        <v>3865</v>
      </c>
      <c r="O32" t="s">
        <v>73</v>
      </c>
      <c r="P32" t="s">
        <v>74</v>
      </c>
      <c r="Q32">
        <v>1200</v>
      </c>
      <c r="R32" t="s">
        <v>142</v>
      </c>
    </row>
    <row r="33" spans="2:18" x14ac:dyDescent="0.25">
      <c r="B33" t="s">
        <v>143</v>
      </c>
      <c r="C33" t="s">
        <v>138</v>
      </c>
      <c r="D33" t="s">
        <v>139</v>
      </c>
      <c r="E33">
        <v>9600</v>
      </c>
      <c r="F33" t="s">
        <v>74</v>
      </c>
      <c r="G33">
        <v>1</v>
      </c>
      <c r="H33">
        <v>29.5</v>
      </c>
      <c r="I33">
        <v>5</v>
      </c>
      <c r="J33">
        <v>70</v>
      </c>
      <c r="K33">
        <v>66</v>
      </c>
      <c r="L33" t="s">
        <v>77</v>
      </c>
      <c r="M33" t="s">
        <v>144</v>
      </c>
      <c r="N33" t="s">
        <v>3862</v>
      </c>
      <c r="O33" t="s">
        <v>73</v>
      </c>
      <c r="P33" t="s">
        <v>74</v>
      </c>
      <c r="Q33">
        <v>1500</v>
      </c>
      <c r="R33" t="s">
        <v>142</v>
      </c>
    </row>
    <row r="34" spans="2:18" x14ac:dyDescent="0.25">
      <c r="B34" t="s">
        <v>145</v>
      </c>
      <c r="D34" t="s">
        <v>86</v>
      </c>
      <c r="E34">
        <v>0</v>
      </c>
      <c r="F34" t="s">
        <v>74</v>
      </c>
      <c r="G34">
        <v>0</v>
      </c>
      <c r="H34">
        <v>0</v>
      </c>
      <c r="I34">
        <v>0</v>
      </c>
      <c r="J34">
        <v>0</v>
      </c>
      <c r="K34">
        <v>0</v>
      </c>
      <c r="L34" t="s">
        <v>74</v>
      </c>
      <c r="M34" t="s">
        <v>74</v>
      </c>
      <c r="N34" t="s">
        <v>74</v>
      </c>
      <c r="O34" t="s">
        <v>74</v>
      </c>
      <c r="P34" t="s">
        <v>74</v>
      </c>
      <c r="Q34" t="s">
        <v>74</v>
      </c>
      <c r="R34" t="s">
        <v>146</v>
      </c>
    </row>
    <row r="35" spans="2:18" x14ac:dyDescent="0.25">
      <c r="B35" t="s">
        <v>147</v>
      </c>
      <c r="D35" t="s">
        <v>148</v>
      </c>
      <c r="E35">
        <v>0</v>
      </c>
      <c r="F35" t="s">
        <v>74</v>
      </c>
      <c r="G35">
        <v>0</v>
      </c>
      <c r="H35">
        <v>0</v>
      </c>
      <c r="I35">
        <v>0</v>
      </c>
      <c r="J35">
        <v>0</v>
      </c>
      <c r="K35">
        <v>0</v>
      </c>
      <c r="L35" t="s">
        <v>74</v>
      </c>
      <c r="M35" t="s">
        <v>74</v>
      </c>
      <c r="N35" t="s">
        <v>74</v>
      </c>
      <c r="O35" t="s">
        <v>74</v>
      </c>
      <c r="P35" t="s">
        <v>74</v>
      </c>
      <c r="Q35" t="s">
        <v>74</v>
      </c>
      <c r="R35" t="s">
        <v>149</v>
      </c>
    </row>
    <row r="36" spans="2:18" x14ac:dyDescent="0.25">
      <c r="B36" t="s">
        <v>150</v>
      </c>
      <c r="D36" t="s">
        <v>116</v>
      </c>
      <c r="E36">
        <v>0</v>
      </c>
      <c r="F36" t="s">
        <v>74</v>
      </c>
      <c r="G36">
        <v>0</v>
      </c>
      <c r="H36">
        <v>0</v>
      </c>
      <c r="I36">
        <v>0</v>
      </c>
      <c r="J36">
        <v>0</v>
      </c>
      <c r="K36">
        <v>0</v>
      </c>
      <c r="L36" t="s">
        <v>74</v>
      </c>
      <c r="M36" t="s">
        <v>74</v>
      </c>
      <c r="N36" t="s">
        <v>74</v>
      </c>
      <c r="O36" t="s">
        <v>74</v>
      </c>
      <c r="P36" t="s">
        <v>74</v>
      </c>
      <c r="Q36" t="s">
        <v>74</v>
      </c>
      <c r="R36" t="s">
        <v>151</v>
      </c>
    </row>
    <row r="37" spans="2:18" x14ac:dyDescent="0.25">
      <c r="B37" t="s">
        <v>152</v>
      </c>
      <c r="D37" t="s">
        <v>153</v>
      </c>
      <c r="E37">
        <v>0</v>
      </c>
      <c r="F37" t="s">
        <v>74</v>
      </c>
      <c r="G37">
        <v>0</v>
      </c>
      <c r="H37">
        <v>0</v>
      </c>
      <c r="I37">
        <v>0</v>
      </c>
      <c r="J37">
        <v>0</v>
      </c>
      <c r="K37">
        <v>0</v>
      </c>
      <c r="L37" t="s">
        <v>74</v>
      </c>
      <c r="M37" t="s">
        <v>74</v>
      </c>
      <c r="N37" t="s">
        <v>74</v>
      </c>
      <c r="O37" t="s">
        <v>74</v>
      </c>
      <c r="P37" t="s">
        <v>74</v>
      </c>
      <c r="Q37" t="s">
        <v>74</v>
      </c>
      <c r="R37" t="s">
        <v>154</v>
      </c>
    </row>
    <row r="38" spans="2:18" x14ac:dyDescent="0.25">
      <c r="B38" t="s">
        <v>155</v>
      </c>
      <c r="C38" t="s">
        <v>156</v>
      </c>
      <c r="D38" t="s">
        <v>157</v>
      </c>
      <c r="E38">
        <v>8820</v>
      </c>
      <c r="F38">
        <v>6120</v>
      </c>
      <c r="G38">
        <v>161</v>
      </c>
      <c r="H38">
        <v>35</v>
      </c>
      <c r="I38">
        <v>4</v>
      </c>
      <c r="J38">
        <v>45</v>
      </c>
      <c r="K38">
        <v>63</v>
      </c>
      <c r="L38" t="s">
        <v>71</v>
      </c>
      <c r="M38" t="s">
        <v>158</v>
      </c>
      <c r="N38" t="s">
        <v>3866</v>
      </c>
      <c r="O38" t="s">
        <v>73</v>
      </c>
      <c r="P38" t="s">
        <v>83</v>
      </c>
      <c r="Q38">
        <v>0</v>
      </c>
      <c r="R38" t="s">
        <v>159</v>
      </c>
    </row>
    <row r="39" spans="2:18" x14ac:dyDescent="0.25">
      <c r="B39" t="s">
        <v>155</v>
      </c>
      <c r="C39" t="s">
        <v>156</v>
      </c>
      <c r="D39" t="s">
        <v>157</v>
      </c>
      <c r="E39">
        <v>8820</v>
      </c>
      <c r="F39">
        <v>6120</v>
      </c>
      <c r="G39">
        <v>161</v>
      </c>
      <c r="H39">
        <v>35</v>
      </c>
      <c r="I39">
        <v>4</v>
      </c>
      <c r="J39">
        <v>45</v>
      </c>
      <c r="K39">
        <v>63</v>
      </c>
      <c r="L39" t="s">
        <v>77</v>
      </c>
      <c r="M39" t="s">
        <v>160</v>
      </c>
      <c r="N39" t="s">
        <v>3867</v>
      </c>
      <c r="O39" t="s">
        <v>83</v>
      </c>
      <c r="P39" t="s">
        <v>83</v>
      </c>
      <c r="Q39">
        <v>0</v>
      </c>
      <c r="R39" t="s">
        <v>159</v>
      </c>
    </row>
    <row r="40" spans="2:18" x14ac:dyDescent="0.25">
      <c r="B40" t="s">
        <v>161</v>
      </c>
      <c r="C40" t="s">
        <v>162</v>
      </c>
      <c r="D40" t="s">
        <v>163</v>
      </c>
      <c r="E40">
        <v>4224</v>
      </c>
      <c r="F40">
        <v>4224</v>
      </c>
      <c r="G40" t="s">
        <v>74</v>
      </c>
      <c r="H40">
        <v>32</v>
      </c>
      <c r="I40">
        <v>2</v>
      </c>
      <c r="J40">
        <v>63</v>
      </c>
      <c r="K40">
        <v>66</v>
      </c>
      <c r="L40" t="s">
        <v>71</v>
      </c>
      <c r="M40" t="s">
        <v>164</v>
      </c>
      <c r="N40" t="s">
        <v>3868</v>
      </c>
      <c r="O40" t="s">
        <v>83</v>
      </c>
      <c r="P40" t="s">
        <v>83</v>
      </c>
      <c r="Q40">
        <v>0</v>
      </c>
      <c r="R40" t="s">
        <v>165</v>
      </c>
    </row>
    <row r="41" spans="2:18" x14ac:dyDescent="0.25">
      <c r="B41" t="s">
        <v>161</v>
      </c>
      <c r="C41" t="s">
        <v>162</v>
      </c>
      <c r="D41" t="s">
        <v>163</v>
      </c>
      <c r="E41">
        <v>4224</v>
      </c>
      <c r="F41">
        <v>4224</v>
      </c>
      <c r="G41" t="s">
        <v>74</v>
      </c>
      <c r="H41">
        <v>32</v>
      </c>
      <c r="I41">
        <v>2</v>
      </c>
      <c r="J41">
        <v>63</v>
      </c>
      <c r="K41">
        <v>66</v>
      </c>
      <c r="L41" t="s">
        <v>77</v>
      </c>
      <c r="M41" t="s">
        <v>164</v>
      </c>
      <c r="N41" t="s">
        <v>3868</v>
      </c>
      <c r="O41" t="s">
        <v>83</v>
      </c>
      <c r="P41" t="s">
        <v>83</v>
      </c>
      <c r="Q41">
        <v>0</v>
      </c>
      <c r="R41" t="s">
        <v>165</v>
      </c>
    </row>
    <row r="42" spans="2:18" x14ac:dyDescent="0.25">
      <c r="B42" t="s">
        <v>166</v>
      </c>
      <c r="C42" t="s">
        <v>167</v>
      </c>
      <c r="D42" t="s">
        <v>168</v>
      </c>
      <c r="E42">
        <v>8990</v>
      </c>
      <c r="F42" t="s">
        <v>74</v>
      </c>
      <c r="G42">
        <v>103</v>
      </c>
      <c r="H42">
        <v>32</v>
      </c>
      <c r="I42">
        <v>4</v>
      </c>
      <c r="J42">
        <v>52</v>
      </c>
      <c r="K42">
        <v>70</v>
      </c>
      <c r="L42" t="s">
        <v>71</v>
      </c>
      <c r="M42" s="7" t="s">
        <v>158</v>
      </c>
      <c r="N42" s="7" t="s">
        <v>3866</v>
      </c>
      <c r="O42" t="s">
        <v>73</v>
      </c>
      <c r="P42" t="s">
        <v>83</v>
      </c>
      <c r="Q42">
        <v>0</v>
      </c>
      <c r="R42" t="s">
        <v>169</v>
      </c>
    </row>
    <row r="43" spans="2:18" x14ac:dyDescent="0.25">
      <c r="B43" t="s">
        <v>166</v>
      </c>
      <c r="C43" t="s">
        <v>167</v>
      </c>
      <c r="D43" t="s">
        <v>168</v>
      </c>
      <c r="E43">
        <v>8990</v>
      </c>
      <c r="F43" t="s">
        <v>74</v>
      </c>
      <c r="G43">
        <v>103</v>
      </c>
      <c r="H43">
        <v>32</v>
      </c>
      <c r="I43">
        <v>4</v>
      </c>
      <c r="J43">
        <v>52</v>
      </c>
      <c r="K43">
        <v>70</v>
      </c>
      <c r="L43" t="s">
        <v>77</v>
      </c>
      <c r="M43" s="7" t="s">
        <v>170</v>
      </c>
      <c r="N43" s="7" t="s">
        <v>3869</v>
      </c>
      <c r="O43" t="s">
        <v>83</v>
      </c>
      <c r="P43" t="s">
        <v>73</v>
      </c>
      <c r="Q43">
        <v>0</v>
      </c>
      <c r="R43" t="s">
        <v>169</v>
      </c>
    </row>
    <row r="44" spans="2:18" x14ac:dyDescent="0.25">
      <c r="B44" t="s">
        <v>172</v>
      </c>
      <c r="C44" t="s">
        <v>173</v>
      </c>
      <c r="D44" t="s">
        <v>174</v>
      </c>
      <c r="E44">
        <v>5490</v>
      </c>
      <c r="F44" t="s">
        <v>74</v>
      </c>
      <c r="G44">
        <v>0</v>
      </c>
      <c r="H44">
        <v>39</v>
      </c>
      <c r="I44">
        <v>2</v>
      </c>
      <c r="J44">
        <v>54</v>
      </c>
      <c r="K44">
        <v>70</v>
      </c>
      <c r="L44" t="s">
        <v>71</v>
      </c>
      <c r="M44" s="7" t="s">
        <v>175</v>
      </c>
      <c r="N44" s="7" t="s">
        <v>3862</v>
      </c>
      <c r="O44" t="s">
        <v>83</v>
      </c>
      <c r="P44" t="s">
        <v>83</v>
      </c>
      <c r="Q44">
        <v>0</v>
      </c>
      <c r="R44" s="7" t="s">
        <v>176</v>
      </c>
    </row>
    <row r="45" spans="2:18" x14ac:dyDescent="0.25">
      <c r="B45" t="s">
        <v>172</v>
      </c>
      <c r="C45" t="s">
        <v>173</v>
      </c>
      <c r="D45" t="s">
        <v>174</v>
      </c>
      <c r="E45">
        <v>5490</v>
      </c>
      <c r="F45" t="s">
        <v>74</v>
      </c>
      <c r="G45">
        <v>0</v>
      </c>
      <c r="H45">
        <v>39</v>
      </c>
      <c r="I45">
        <v>2</v>
      </c>
      <c r="J45">
        <v>54</v>
      </c>
      <c r="K45">
        <v>70</v>
      </c>
      <c r="L45" t="s">
        <v>77</v>
      </c>
      <c r="M45" s="7" t="s">
        <v>175</v>
      </c>
      <c r="N45" s="7" t="s">
        <v>3862</v>
      </c>
      <c r="O45" t="s">
        <v>83</v>
      </c>
      <c r="P45" t="s">
        <v>83</v>
      </c>
      <c r="Q45">
        <v>0</v>
      </c>
      <c r="R45" s="7" t="s">
        <v>176</v>
      </c>
    </row>
    <row r="46" spans="2:18" x14ac:dyDescent="0.25">
      <c r="B46" t="s">
        <v>177</v>
      </c>
      <c r="C46" t="s">
        <v>173</v>
      </c>
      <c r="D46" t="s">
        <v>178</v>
      </c>
      <c r="E46">
        <v>5490</v>
      </c>
      <c r="F46" t="s">
        <v>74</v>
      </c>
      <c r="G46">
        <v>173</v>
      </c>
      <c r="H46">
        <v>39</v>
      </c>
      <c r="I46">
        <v>2</v>
      </c>
      <c r="J46">
        <v>54</v>
      </c>
      <c r="K46">
        <v>70</v>
      </c>
      <c r="L46" t="s">
        <v>71</v>
      </c>
      <c r="M46" t="s">
        <v>175</v>
      </c>
      <c r="N46" t="s">
        <v>3862</v>
      </c>
      <c r="O46" t="s">
        <v>83</v>
      </c>
      <c r="P46" t="s">
        <v>83</v>
      </c>
      <c r="Q46">
        <v>0</v>
      </c>
      <c r="R46" t="s">
        <v>179</v>
      </c>
    </row>
    <row r="47" spans="2:18" x14ac:dyDescent="0.25">
      <c r="B47" t="s">
        <v>177</v>
      </c>
      <c r="C47" t="s">
        <v>173</v>
      </c>
      <c r="D47" t="s">
        <v>178</v>
      </c>
      <c r="E47">
        <v>5490</v>
      </c>
      <c r="F47" t="s">
        <v>74</v>
      </c>
      <c r="G47">
        <v>173</v>
      </c>
      <c r="H47">
        <v>39</v>
      </c>
      <c r="I47">
        <v>2</v>
      </c>
      <c r="J47">
        <v>54</v>
      </c>
      <c r="K47">
        <v>70</v>
      </c>
      <c r="L47" t="s">
        <v>77</v>
      </c>
      <c r="M47" t="s">
        <v>144</v>
      </c>
      <c r="N47" t="s">
        <v>3862</v>
      </c>
      <c r="O47" t="s">
        <v>83</v>
      </c>
      <c r="P47" t="s">
        <v>83</v>
      </c>
      <c r="Q47">
        <v>0</v>
      </c>
      <c r="R47" t="s">
        <v>179</v>
      </c>
    </row>
    <row r="48" spans="2:18" x14ac:dyDescent="0.25">
      <c r="B48" t="s">
        <v>180</v>
      </c>
      <c r="C48" t="s">
        <v>173</v>
      </c>
      <c r="D48" t="s">
        <v>181</v>
      </c>
      <c r="E48">
        <v>5490</v>
      </c>
      <c r="F48" t="s">
        <v>74</v>
      </c>
      <c r="G48">
        <v>173</v>
      </c>
      <c r="H48">
        <v>39</v>
      </c>
      <c r="I48">
        <v>2</v>
      </c>
      <c r="J48">
        <v>60</v>
      </c>
      <c r="K48">
        <v>70</v>
      </c>
      <c r="L48" t="s">
        <v>71</v>
      </c>
      <c r="M48" t="s">
        <v>175</v>
      </c>
      <c r="N48" t="s">
        <v>3862</v>
      </c>
      <c r="O48" t="s">
        <v>83</v>
      </c>
      <c r="P48" t="s">
        <v>83</v>
      </c>
      <c r="Q48">
        <v>0</v>
      </c>
      <c r="R48" t="s">
        <v>182</v>
      </c>
    </row>
    <row r="49" spans="2:18" x14ac:dyDescent="0.25">
      <c r="B49" t="s">
        <v>180</v>
      </c>
      <c r="C49" t="s">
        <v>173</v>
      </c>
      <c r="D49" t="s">
        <v>181</v>
      </c>
      <c r="E49">
        <v>5490</v>
      </c>
      <c r="F49" t="s">
        <v>74</v>
      </c>
      <c r="G49">
        <v>173</v>
      </c>
      <c r="H49">
        <v>39</v>
      </c>
      <c r="I49">
        <v>2</v>
      </c>
      <c r="J49">
        <v>60</v>
      </c>
      <c r="K49">
        <v>70</v>
      </c>
      <c r="L49" t="s">
        <v>77</v>
      </c>
      <c r="M49" t="s">
        <v>144</v>
      </c>
      <c r="N49" t="s">
        <v>3862</v>
      </c>
      <c r="O49" t="s">
        <v>83</v>
      </c>
      <c r="P49" t="s">
        <v>83</v>
      </c>
      <c r="Q49">
        <v>0</v>
      </c>
      <c r="R49" t="s">
        <v>182</v>
      </c>
    </row>
    <row r="50" spans="2:18" x14ac:dyDescent="0.25">
      <c r="B50" t="s">
        <v>183</v>
      </c>
      <c r="C50" t="s">
        <v>184</v>
      </c>
      <c r="D50" t="s">
        <v>185</v>
      </c>
      <c r="E50">
        <v>7920</v>
      </c>
      <c r="F50">
        <v>7920</v>
      </c>
      <c r="G50" t="s">
        <v>74</v>
      </c>
      <c r="H50">
        <v>30</v>
      </c>
      <c r="I50">
        <v>4</v>
      </c>
      <c r="J50">
        <v>70</v>
      </c>
      <c r="K50">
        <v>66</v>
      </c>
      <c r="L50" t="s">
        <v>71</v>
      </c>
      <c r="M50" t="s">
        <v>186</v>
      </c>
      <c r="N50" t="s">
        <v>3870</v>
      </c>
      <c r="O50" t="s">
        <v>73</v>
      </c>
      <c r="P50" t="s">
        <v>83</v>
      </c>
      <c r="Q50">
        <v>0</v>
      </c>
      <c r="R50" t="s">
        <v>188</v>
      </c>
    </row>
    <row r="51" spans="2:18" x14ac:dyDescent="0.25">
      <c r="B51" t="s">
        <v>183</v>
      </c>
      <c r="C51" t="s">
        <v>184</v>
      </c>
      <c r="D51" t="s">
        <v>185</v>
      </c>
      <c r="E51">
        <v>7920</v>
      </c>
      <c r="F51">
        <v>7920</v>
      </c>
      <c r="G51" t="s">
        <v>74</v>
      </c>
      <c r="H51">
        <v>30</v>
      </c>
      <c r="I51">
        <v>4</v>
      </c>
      <c r="J51">
        <v>70</v>
      </c>
      <c r="K51">
        <v>66</v>
      </c>
      <c r="L51" t="s">
        <v>77</v>
      </c>
      <c r="M51" t="s">
        <v>189</v>
      </c>
      <c r="N51" t="s">
        <v>3871</v>
      </c>
      <c r="O51" t="s">
        <v>83</v>
      </c>
      <c r="P51" t="s">
        <v>83</v>
      </c>
      <c r="Q51">
        <v>0</v>
      </c>
      <c r="R51" t="s">
        <v>188</v>
      </c>
    </row>
    <row r="52" spans="2:18" x14ac:dyDescent="0.25">
      <c r="B52" t="s">
        <v>190</v>
      </c>
      <c r="C52" t="s">
        <v>191</v>
      </c>
      <c r="D52" t="s">
        <v>192</v>
      </c>
      <c r="E52">
        <v>8307</v>
      </c>
      <c r="F52">
        <v>8307</v>
      </c>
      <c r="G52">
        <v>102</v>
      </c>
      <c r="H52">
        <v>42</v>
      </c>
      <c r="I52">
        <v>3</v>
      </c>
      <c r="J52">
        <v>64</v>
      </c>
      <c r="K52">
        <v>65.599999999999994</v>
      </c>
      <c r="L52" t="s">
        <v>71</v>
      </c>
      <c r="M52" t="s">
        <v>193</v>
      </c>
      <c r="N52" t="s">
        <v>3872</v>
      </c>
      <c r="O52" t="s">
        <v>83</v>
      </c>
      <c r="P52" t="s">
        <v>83</v>
      </c>
      <c r="Q52">
        <v>0</v>
      </c>
      <c r="R52" t="s">
        <v>194</v>
      </c>
    </row>
    <row r="53" spans="2:18" x14ac:dyDescent="0.25">
      <c r="B53" t="s">
        <v>190</v>
      </c>
      <c r="C53" t="s">
        <v>191</v>
      </c>
      <c r="D53" t="s">
        <v>192</v>
      </c>
      <c r="E53">
        <v>8307</v>
      </c>
      <c r="F53">
        <v>8307</v>
      </c>
      <c r="G53">
        <v>102</v>
      </c>
      <c r="H53">
        <v>42</v>
      </c>
      <c r="I53">
        <v>3</v>
      </c>
      <c r="J53">
        <v>64</v>
      </c>
      <c r="K53">
        <v>65.599999999999994</v>
      </c>
      <c r="L53" t="s">
        <v>77</v>
      </c>
      <c r="M53" t="s">
        <v>195</v>
      </c>
      <c r="N53" t="s">
        <v>3873</v>
      </c>
      <c r="O53" t="s">
        <v>83</v>
      </c>
      <c r="P53" t="s">
        <v>83</v>
      </c>
      <c r="Q53">
        <v>0</v>
      </c>
      <c r="R53" t="s">
        <v>194</v>
      </c>
    </row>
    <row r="54" spans="2:18" x14ac:dyDescent="0.25">
      <c r="B54" t="s">
        <v>196</v>
      </c>
      <c r="C54" t="s">
        <v>197</v>
      </c>
      <c r="D54" t="s">
        <v>198</v>
      </c>
      <c r="E54">
        <v>11558</v>
      </c>
      <c r="F54" t="s">
        <v>74</v>
      </c>
      <c r="G54">
        <v>180</v>
      </c>
      <c r="H54">
        <v>44</v>
      </c>
      <c r="I54">
        <v>4</v>
      </c>
      <c r="J54">
        <v>74</v>
      </c>
      <c r="K54">
        <v>65.5</v>
      </c>
      <c r="L54" t="s">
        <v>71</v>
      </c>
      <c r="M54" t="s">
        <v>199</v>
      </c>
      <c r="N54" t="s">
        <v>3874</v>
      </c>
      <c r="O54" t="s">
        <v>73</v>
      </c>
      <c r="P54" t="s">
        <v>83</v>
      </c>
      <c r="Q54">
        <v>0</v>
      </c>
      <c r="R54" t="s">
        <v>200</v>
      </c>
    </row>
    <row r="55" spans="2:18" x14ac:dyDescent="0.25">
      <c r="B55" t="s">
        <v>196</v>
      </c>
      <c r="C55" t="s">
        <v>197</v>
      </c>
      <c r="D55" t="s">
        <v>198</v>
      </c>
      <c r="E55">
        <v>11558</v>
      </c>
      <c r="F55" t="s">
        <v>74</v>
      </c>
      <c r="G55">
        <v>180</v>
      </c>
      <c r="H55">
        <v>44</v>
      </c>
      <c r="I55">
        <v>4</v>
      </c>
      <c r="J55">
        <v>74</v>
      </c>
      <c r="K55">
        <v>65.5</v>
      </c>
      <c r="L55" t="s">
        <v>77</v>
      </c>
      <c r="M55" t="s">
        <v>201</v>
      </c>
      <c r="N55" t="s">
        <v>3872</v>
      </c>
      <c r="O55" t="s">
        <v>83</v>
      </c>
      <c r="P55" t="s">
        <v>73</v>
      </c>
      <c r="Q55">
        <v>1600</v>
      </c>
      <c r="R55" t="s">
        <v>200</v>
      </c>
    </row>
    <row r="56" spans="2:18" x14ac:dyDescent="0.25">
      <c r="B56" t="s">
        <v>202</v>
      </c>
      <c r="C56" t="s">
        <v>203</v>
      </c>
      <c r="D56" t="s">
        <v>204</v>
      </c>
      <c r="E56">
        <v>7830</v>
      </c>
      <c r="F56" t="s">
        <v>74</v>
      </c>
      <c r="G56" t="s">
        <v>74</v>
      </c>
      <c r="H56">
        <v>31</v>
      </c>
      <c r="I56">
        <v>4</v>
      </c>
      <c r="J56">
        <v>47</v>
      </c>
      <c r="K56">
        <v>63</v>
      </c>
      <c r="L56" t="s">
        <v>71</v>
      </c>
      <c r="M56" t="s">
        <v>175</v>
      </c>
      <c r="N56" t="s">
        <v>3862</v>
      </c>
      <c r="O56" t="s">
        <v>83</v>
      </c>
      <c r="P56" t="s">
        <v>83</v>
      </c>
      <c r="Q56">
        <v>0</v>
      </c>
      <c r="R56" t="s">
        <v>205</v>
      </c>
    </row>
    <row r="57" spans="2:18" x14ac:dyDescent="0.25">
      <c r="B57" t="s">
        <v>202</v>
      </c>
      <c r="C57" t="s">
        <v>203</v>
      </c>
      <c r="D57" t="s">
        <v>204</v>
      </c>
      <c r="E57">
        <v>7830</v>
      </c>
      <c r="F57" t="s">
        <v>74</v>
      </c>
      <c r="G57" t="s">
        <v>74</v>
      </c>
      <c r="H57">
        <v>31</v>
      </c>
      <c r="I57">
        <v>4</v>
      </c>
      <c r="J57">
        <v>47</v>
      </c>
      <c r="K57">
        <v>63</v>
      </c>
      <c r="L57" t="s">
        <v>77</v>
      </c>
      <c r="M57" t="s">
        <v>160</v>
      </c>
      <c r="N57" t="s">
        <v>3867</v>
      </c>
      <c r="O57" t="s">
        <v>83</v>
      </c>
      <c r="P57" t="s">
        <v>83</v>
      </c>
      <c r="Q57">
        <v>0</v>
      </c>
      <c r="R57" t="s">
        <v>205</v>
      </c>
    </row>
    <row r="58" spans="2:18" x14ac:dyDescent="0.25">
      <c r="B58" t="s">
        <v>206</v>
      </c>
      <c r="C58" t="s">
        <v>207</v>
      </c>
      <c r="D58" t="s">
        <v>208</v>
      </c>
      <c r="E58">
        <v>7380</v>
      </c>
      <c r="F58">
        <v>7380</v>
      </c>
      <c r="G58" t="s">
        <v>74</v>
      </c>
      <c r="H58">
        <v>35</v>
      </c>
      <c r="I58">
        <v>3</v>
      </c>
      <c r="J58">
        <v>80</v>
      </c>
      <c r="K58">
        <v>70</v>
      </c>
      <c r="L58" t="s">
        <v>71</v>
      </c>
      <c r="M58" t="s">
        <v>209</v>
      </c>
      <c r="N58" t="s">
        <v>3862</v>
      </c>
      <c r="O58" t="s">
        <v>83</v>
      </c>
      <c r="P58" t="s">
        <v>83</v>
      </c>
      <c r="Q58">
        <v>0</v>
      </c>
      <c r="R58" t="s">
        <v>210</v>
      </c>
    </row>
    <row r="59" spans="2:18" x14ac:dyDescent="0.25">
      <c r="B59" t="s">
        <v>206</v>
      </c>
      <c r="C59" t="s">
        <v>207</v>
      </c>
      <c r="D59" t="s">
        <v>208</v>
      </c>
      <c r="E59">
        <v>7380</v>
      </c>
      <c r="F59">
        <v>7380</v>
      </c>
      <c r="G59" t="s">
        <v>74</v>
      </c>
      <c r="H59">
        <v>35</v>
      </c>
      <c r="I59">
        <v>3</v>
      </c>
      <c r="J59">
        <v>80</v>
      </c>
      <c r="K59">
        <v>70</v>
      </c>
      <c r="L59" t="s">
        <v>77</v>
      </c>
      <c r="M59" t="s">
        <v>211</v>
      </c>
      <c r="N59" t="s">
        <v>3872</v>
      </c>
      <c r="O59" t="s">
        <v>73</v>
      </c>
      <c r="P59" t="s">
        <v>83</v>
      </c>
      <c r="Q59" t="s">
        <v>74</v>
      </c>
      <c r="R59" t="s">
        <v>210</v>
      </c>
    </row>
    <row r="60" spans="2:18" x14ac:dyDescent="0.25">
      <c r="B60" t="s">
        <v>212</v>
      </c>
      <c r="C60" t="s">
        <v>213</v>
      </c>
      <c r="D60" t="s">
        <v>214</v>
      </c>
      <c r="E60">
        <v>9030</v>
      </c>
      <c r="F60">
        <v>9030</v>
      </c>
      <c r="G60" t="s">
        <v>74</v>
      </c>
      <c r="H60">
        <v>36</v>
      </c>
      <c r="I60">
        <v>5</v>
      </c>
      <c r="J60">
        <v>75</v>
      </c>
      <c r="K60">
        <v>50</v>
      </c>
      <c r="L60" t="s">
        <v>71</v>
      </c>
      <c r="M60" t="s">
        <v>199</v>
      </c>
      <c r="N60" t="s">
        <v>3874</v>
      </c>
      <c r="O60" t="s">
        <v>73</v>
      </c>
      <c r="P60" t="s">
        <v>83</v>
      </c>
      <c r="Q60">
        <v>0</v>
      </c>
      <c r="R60" t="s">
        <v>215</v>
      </c>
    </row>
    <row r="61" spans="2:18" x14ac:dyDescent="0.25">
      <c r="B61" t="s">
        <v>212</v>
      </c>
      <c r="C61" t="s">
        <v>213</v>
      </c>
      <c r="D61" t="s">
        <v>214</v>
      </c>
      <c r="E61">
        <v>9030</v>
      </c>
      <c r="F61">
        <v>9030</v>
      </c>
      <c r="G61" t="s">
        <v>74</v>
      </c>
      <c r="H61" s="8">
        <v>36</v>
      </c>
      <c r="I61" s="8">
        <v>5</v>
      </c>
      <c r="J61">
        <v>75</v>
      </c>
      <c r="K61">
        <v>50</v>
      </c>
      <c r="L61" t="s">
        <v>77</v>
      </c>
      <c r="M61" t="s">
        <v>201</v>
      </c>
      <c r="N61" t="s">
        <v>3872</v>
      </c>
      <c r="O61" t="s">
        <v>83</v>
      </c>
      <c r="P61" t="s">
        <v>73</v>
      </c>
      <c r="Q61">
        <v>0</v>
      </c>
      <c r="R61" t="s">
        <v>215</v>
      </c>
    </row>
    <row r="62" spans="2:18" x14ac:dyDescent="0.25">
      <c r="B62" t="s">
        <v>216</v>
      </c>
      <c r="C62" t="s">
        <v>217</v>
      </c>
      <c r="D62" t="s">
        <v>218</v>
      </c>
      <c r="E62">
        <v>8850</v>
      </c>
      <c r="F62" t="s">
        <v>74</v>
      </c>
      <c r="G62">
        <v>184</v>
      </c>
      <c r="H62">
        <v>35</v>
      </c>
      <c r="I62">
        <v>4</v>
      </c>
      <c r="J62">
        <v>55</v>
      </c>
      <c r="K62">
        <v>63</v>
      </c>
      <c r="L62" t="s">
        <v>71</v>
      </c>
      <c r="M62" t="s">
        <v>199</v>
      </c>
      <c r="N62" t="s">
        <v>3874</v>
      </c>
      <c r="O62" t="s">
        <v>73</v>
      </c>
      <c r="P62" t="s">
        <v>83</v>
      </c>
      <c r="Q62">
        <v>0</v>
      </c>
      <c r="R62" t="s">
        <v>219</v>
      </c>
    </row>
    <row r="63" spans="2:18" x14ac:dyDescent="0.25">
      <c r="B63" t="s">
        <v>216</v>
      </c>
      <c r="C63" t="s">
        <v>217</v>
      </c>
      <c r="D63" t="s">
        <v>218</v>
      </c>
      <c r="E63">
        <v>8850</v>
      </c>
      <c r="F63" t="s">
        <v>74</v>
      </c>
      <c r="G63">
        <v>184</v>
      </c>
      <c r="H63" s="8">
        <v>35</v>
      </c>
      <c r="I63" s="8">
        <v>4</v>
      </c>
      <c r="J63">
        <v>55</v>
      </c>
      <c r="K63">
        <v>63</v>
      </c>
      <c r="L63" t="s">
        <v>77</v>
      </c>
      <c r="M63" t="s">
        <v>221</v>
      </c>
      <c r="N63" t="s">
        <v>3875</v>
      </c>
      <c r="O63" t="s">
        <v>83</v>
      </c>
      <c r="P63" t="s">
        <v>83</v>
      </c>
      <c r="Q63">
        <v>0</v>
      </c>
      <c r="R63" t="s">
        <v>219</v>
      </c>
    </row>
    <row r="64" spans="2:18" x14ac:dyDescent="0.25">
      <c r="B64" t="s">
        <v>216</v>
      </c>
      <c r="C64" t="s">
        <v>217</v>
      </c>
      <c r="D64" t="s">
        <v>218</v>
      </c>
      <c r="E64">
        <v>8850</v>
      </c>
      <c r="F64" t="s">
        <v>74</v>
      </c>
      <c r="G64">
        <v>184</v>
      </c>
      <c r="H64">
        <v>35</v>
      </c>
      <c r="I64">
        <v>4</v>
      </c>
      <c r="J64">
        <v>55</v>
      </c>
      <c r="K64">
        <v>63</v>
      </c>
      <c r="L64" t="s">
        <v>77</v>
      </c>
      <c r="M64" t="s">
        <v>220</v>
      </c>
      <c r="N64" t="s">
        <v>3876</v>
      </c>
      <c r="O64" t="s">
        <v>83</v>
      </c>
      <c r="P64" t="s">
        <v>83</v>
      </c>
      <c r="Q64">
        <v>0</v>
      </c>
      <c r="R64" t="s">
        <v>219</v>
      </c>
    </row>
    <row r="65" spans="2:18" x14ac:dyDescent="0.25">
      <c r="B65" t="s">
        <v>222</v>
      </c>
      <c r="C65" t="s">
        <v>223</v>
      </c>
      <c r="D65" t="s">
        <v>224</v>
      </c>
      <c r="E65">
        <v>6048</v>
      </c>
      <c r="F65">
        <v>6048</v>
      </c>
      <c r="G65" t="s">
        <v>74</v>
      </c>
      <c r="H65">
        <v>42</v>
      </c>
      <c r="I65">
        <v>3</v>
      </c>
      <c r="J65">
        <v>55</v>
      </c>
      <c r="K65">
        <v>48</v>
      </c>
      <c r="L65" t="s">
        <v>71</v>
      </c>
      <c r="M65" t="s">
        <v>225</v>
      </c>
      <c r="N65" t="s">
        <v>3874</v>
      </c>
      <c r="O65" t="s">
        <v>73</v>
      </c>
      <c r="P65" t="s">
        <v>83</v>
      </c>
      <c r="Q65" t="s">
        <v>74</v>
      </c>
      <c r="R65" t="s">
        <v>226</v>
      </c>
    </row>
    <row r="66" spans="2:18" x14ac:dyDescent="0.25">
      <c r="B66" t="s">
        <v>222</v>
      </c>
      <c r="C66" t="s">
        <v>223</v>
      </c>
      <c r="D66" t="s">
        <v>224</v>
      </c>
      <c r="E66">
        <v>6048</v>
      </c>
      <c r="F66">
        <v>6048</v>
      </c>
      <c r="G66" t="s">
        <v>74</v>
      </c>
      <c r="H66">
        <v>42</v>
      </c>
      <c r="I66">
        <v>3</v>
      </c>
      <c r="J66">
        <v>55</v>
      </c>
      <c r="K66">
        <v>48</v>
      </c>
      <c r="L66" t="s">
        <v>77</v>
      </c>
      <c r="M66" t="s">
        <v>158</v>
      </c>
      <c r="N66" t="s">
        <v>3866</v>
      </c>
      <c r="O66" t="s">
        <v>83</v>
      </c>
      <c r="P66" t="s">
        <v>73</v>
      </c>
      <c r="Q66">
        <v>0</v>
      </c>
      <c r="R66" t="s">
        <v>226</v>
      </c>
    </row>
    <row r="67" spans="2:18" x14ac:dyDescent="0.25">
      <c r="B67" t="s">
        <v>227</v>
      </c>
      <c r="C67" t="s">
        <v>228</v>
      </c>
      <c r="D67" t="s">
        <v>229</v>
      </c>
      <c r="E67">
        <v>12570</v>
      </c>
      <c r="F67" t="s">
        <v>74</v>
      </c>
      <c r="G67">
        <v>192</v>
      </c>
      <c r="H67">
        <v>38</v>
      </c>
      <c r="I67">
        <v>5</v>
      </c>
      <c r="J67">
        <v>80</v>
      </c>
      <c r="K67">
        <v>66</v>
      </c>
      <c r="L67" t="s">
        <v>71</v>
      </c>
      <c r="M67" t="s">
        <v>199</v>
      </c>
      <c r="N67" t="s">
        <v>3874</v>
      </c>
      <c r="O67" t="s">
        <v>73</v>
      </c>
      <c r="P67" t="s">
        <v>83</v>
      </c>
      <c r="Q67">
        <v>0</v>
      </c>
      <c r="R67" t="s">
        <v>230</v>
      </c>
    </row>
    <row r="68" spans="2:18" x14ac:dyDescent="0.25">
      <c r="B68" t="s">
        <v>227</v>
      </c>
      <c r="C68" t="s">
        <v>228</v>
      </c>
      <c r="D68" t="s">
        <v>229</v>
      </c>
      <c r="E68">
        <v>12570</v>
      </c>
      <c r="F68" t="s">
        <v>74</v>
      </c>
      <c r="G68">
        <v>192</v>
      </c>
      <c r="H68">
        <v>38</v>
      </c>
      <c r="I68">
        <v>5</v>
      </c>
      <c r="J68">
        <v>80</v>
      </c>
      <c r="K68">
        <v>66</v>
      </c>
      <c r="L68" t="s">
        <v>77</v>
      </c>
      <c r="M68" t="s">
        <v>144</v>
      </c>
      <c r="N68" t="s">
        <v>3862</v>
      </c>
      <c r="O68" t="s">
        <v>83</v>
      </c>
      <c r="P68" t="s">
        <v>73</v>
      </c>
      <c r="Q68">
        <v>1500</v>
      </c>
      <c r="R68" t="s">
        <v>230</v>
      </c>
    </row>
    <row r="69" spans="2:18" x14ac:dyDescent="0.25">
      <c r="B69" t="s">
        <v>231</v>
      </c>
      <c r="C69" t="s">
        <v>228</v>
      </c>
      <c r="D69" t="s">
        <v>232</v>
      </c>
      <c r="E69">
        <v>12570</v>
      </c>
      <c r="F69" t="s">
        <v>74</v>
      </c>
      <c r="G69">
        <v>197</v>
      </c>
      <c r="H69">
        <v>38</v>
      </c>
      <c r="I69">
        <v>5</v>
      </c>
      <c r="J69">
        <v>80</v>
      </c>
      <c r="K69">
        <v>66</v>
      </c>
      <c r="L69" t="s">
        <v>71</v>
      </c>
      <c r="M69" t="s">
        <v>233</v>
      </c>
      <c r="N69" t="s">
        <v>3870</v>
      </c>
      <c r="O69" t="s">
        <v>73</v>
      </c>
      <c r="P69" t="s">
        <v>83</v>
      </c>
      <c r="Q69">
        <v>0</v>
      </c>
      <c r="R69" t="s">
        <v>234</v>
      </c>
    </row>
    <row r="70" spans="2:18" x14ac:dyDescent="0.25">
      <c r="B70" t="s">
        <v>231</v>
      </c>
      <c r="C70" t="s">
        <v>228</v>
      </c>
      <c r="D70" t="s">
        <v>232</v>
      </c>
      <c r="E70">
        <v>12570</v>
      </c>
      <c r="F70" t="s">
        <v>74</v>
      </c>
      <c r="G70">
        <v>197</v>
      </c>
      <c r="H70">
        <v>38</v>
      </c>
      <c r="I70">
        <v>5</v>
      </c>
      <c r="J70">
        <v>80</v>
      </c>
      <c r="K70">
        <v>66</v>
      </c>
      <c r="L70" t="s">
        <v>77</v>
      </c>
      <c r="M70" t="s">
        <v>144</v>
      </c>
      <c r="N70" t="s">
        <v>3862</v>
      </c>
      <c r="O70" t="s">
        <v>83</v>
      </c>
      <c r="P70" t="s">
        <v>73</v>
      </c>
      <c r="Q70">
        <v>1500</v>
      </c>
      <c r="R70" t="s">
        <v>234</v>
      </c>
    </row>
    <row r="71" spans="2:18" x14ac:dyDescent="0.25">
      <c r="B71" t="s">
        <v>235</v>
      </c>
      <c r="C71" t="s">
        <v>236</v>
      </c>
      <c r="D71" t="s">
        <v>237</v>
      </c>
      <c r="E71">
        <v>5910</v>
      </c>
      <c r="F71" t="s">
        <v>74</v>
      </c>
      <c r="G71">
        <v>0</v>
      </c>
      <c r="H71">
        <v>28</v>
      </c>
      <c r="I71">
        <v>3</v>
      </c>
      <c r="J71">
        <v>60</v>
      </c>
      <c r="K71">
        <v>70</v>
      </c>
      <c r="L71" t="s">
        <v>71</v>
      </c>
      <c r="M71" t="s">
        <v>238</v>
      </c>
      <c r="N71" t="s">
        <v>3877</v>
      </c>
      <c r="O71" t="s">
        <v>239</v>
      </c>
      <c r="P71" t="s">
        <v>74</v>
      </c>
      <c r="Q71">
        <v>500</v>
      </c>
      <c r="R71" t="s">
        <v>240</v>
      </c>
    </row>
    <row r="72" spans="2:18" x14ac:dyDescent="0.25">
      <c r="B72" t="s">
        <v>235</v>
      </c>
      <c r="C72" t="s">
        <v>236</v>
      </c>
      <c r="D72" t="s">
        <v>237</v>
      </c>
      <c r="E72">
        <v>5910</v>
      </c>
      <c r="F72" t="s">
        <v>74</v>
      </c>
      <c r="G72">
        <v>0</v>
      </c>
      <c r="H72">
        <v>28</v>
      </c>
      <c r="I72">
        <v>3</v>
      </c>
      <c r="J72">
        <v>60</v>
      </c>
      <c r="K72">
        <v>70</v>
      </c>
      <c r="L72" t="s">
        <v>77</v>
      </c>
      <c r="M72" t="s">
        <v>238</v>
      </c>
      <c r="N72" t="s">
        <v>3877</v>
      </c>
      <c r="O72" t="s">
        <v>239</v>
      </c>
      <c r="P72" t="s">
        <v>74</v>
      </c>
      <c r="Q72">
        <v>500</v>
      </c>
      <c r="R72" t="s">
        <v>240</v>
      </c>
    </row>
    <row r="73" spans="2:18" x14ac:dyDescent="0.25">
      <c r="B73" t="s">
        <v>241</v>
      </c>
      <c r="C73" t="s">
        <v>242</v>
      </c>
      <c r="D73" t="s">
        <v>243</v>
      </c>
      <c r="E73">
        <v>7800</v>
      </c>
      <c r="F73">
        <v>7800</v>
      </c>
      <c r="G73" t="s">
        <v>74</v>
      </c>
      <c r="H73">
        <v>39</v>
      </c>
      <c r="I73">
        <v>4</v>
      </c>
      <c r="J73">
        <v>66</v>
      </c>
      <c r="K73">
        <v>50</v>
      </c>
      <c r="L73" t="s">
        <v>71</v>
      </c>
      <c r="M73" t="s">
        <v>193</v>
      </c>
      <c r="N73" t="s">
        <v>3872</v>
      </c>
      <c r="O73" t="s">
        <v>83</v>
      </c>
      <c r="P73" t="s">
        <v>83</v>
      </c>
      <c r="Q73">
        <v>0</v>
      </c>
      <c r="R73" t="s">
        <v>244</v>
      </c>
    </row>
    <row r="74" spans="2:18" x14ac:dyDescent="0.25">
      <c r="B74" t="s">
        <v>241</v>
      </c>
      <c r="C74" t="s">
        <v>242</v>
      </c>
      <c r="D74" t="s">
        <v>243</v>
      </c>
      <c r="E74">
        <v>7800</v>
      </c>
      <c r="F74">
        <v>7800</v>
      </c>
      <c r="G74" t="s">
        <v>74</v>
      </c>
      <c r="H74">
        <v>39</v>
      </c>
      <c r="I74">
        <v>4</v>
      </c>
      <c r="J74">
        <v>66</v>
      </c>
      <c r="K74">
        <v>50</v>
      </c>
      <c r="L74" t="s">
        <v>77</v>
      </c>
      <c r="M74" t="s">
        <v>144</v>
      </c>
      <c r="N74" t="s">
        <v>3862</v>
      </c>
      <c r="O74" t="s">
        <v>83</v>
      </c>
      <c r="P74" t="s">
        <v>73</v>
      </c>
      <c r="Q74">
        <v>0</v>
      </c>
      <c r="R74" t="s">
        <v>244</v>
      </c>
    </row>
    <row r="75" spans="2:18" x14ac:dyDescent="0.25">
      <c r="B75" t="s">
        <v>245</v>
      </c>
      <c r="C75" t="s">
        <v>246</v>
      </c>
      <c r="D75" t="s">
        <v>247</v>
      </c>
      <c r="E75">
        <v>8478</v>
      </c>
      <c r="F75">
        <v>8478</v>
      </c>
      <c r="G75" t="s">
        <v>74</v>
      </c>
      <c r="H75">
        <v>32</v>
      </c>
      <c r="I75">
        <v>4</v>
      </c>
      <c r="J75">
        <v>66</v>
      </c>
      <c r="K75">
        <v>66</v>
      </c>
      <c r="L75" t="s">
        <v>71</v>
      </c>
      <c r="M75" t="s">
        <v>158</v>
      </c>
      <c r="N75" t="s">
        <v>3866</v>
      </c>
      <c r="O75" t="s">
        <v>73</v>
      </c>
      <c r="P75" t="s">
        <v>83</v>
      </c>
      <c r="Q75" t="s">
        <v>74</v>
      </c>
      <c r="R75" t="s">
        <v>248</v>
      </c>
    </row>
    <row r="76" spans="2:18" x14ac:dyDescent="0.25">
      <c r="B76" t="s">
        <v>245</v>
      </c>
      <c r="C76" t="s">
        <v>246</v>
      </c>
      <c r="D76" t="s">
        <v>247</v>
      </c>
      <c r="E76">
        <v>8478</v>
      </c>
      <c r="F76">
        <v>8478</v>
      </c>
      <c r="G76" t="s">
        <v>74</v>
      </c>
      <c r="H76">
        <v>32</v>
      </c>
      <c r="I76">
        <v>4</v>
      </c>
      <c r="J76">
        <v>66</v>
      </c>
      <c r="K76">
        <v>66</v>
      </c>
      <c r="L76" t="s">
        <v>77</v>
      </c>
      <c r="M76" t="s">
        <v>144</v>
      </c>
      <c r="N76" t="s">
        <v>3862</v>
      </c>
      <c r="O76" t="s">
        <v>83</v>
      </c>
      <c r="P76" t="s">
        <v>73</v>
      </c>
      <c r="Q76">
        <v>0</v>
      </c>
      <c r="R76" t="s">
        <v>248</v>
      </c>
    </row>
    <row r="77" spans="2:18" x14ac:dyDescent="0.25">
      <c r="B77" t="s">
        <v>249</v>
      </c>
      <c r="C77" t="s">
        <v>250</v>
      </c>
      <c r="D77" t="s">
        <v>251</v>
      </c>
      <c r="E77">
        <v>8350</v>
      </c>
      <c r="F77" t="s">
        <v>74</v>
      </c>
      <c r="G77">
        <v>128</v>
      </c>
      <c r="H77">
        <v>32</v>
      </c>
      <c r="I77">
        <v>4</v>
      </c>
      <c r="J77">
        <v>70</v>
      </c>
      <c r="K77">
        <v>65</v>
      </c>
      <c r="L77" t="s">
        <v>71</v>
      </c>
      <c r="M77" t="s">
        <v>158</v>
      </c>
      <c r="N77" t="s">
        <v>3866</v>
      </c>
      <c r="O77" t="s">
        <v>73</v>
      </c>
      <c r="P77" t="s">
        <v>83</v>
      </c>
      <c r="Q77">
        <v>0</v>
      </c>
      <c r="R77" t="s">
        <v>252</v>
      </c>
    </row>
    <row r="78" spans="2:18" x14ac:dyDescent="0.25">
      <c r="B78" t="s">
        <v>249</v>
      </c>
      <c r="C78" t="s">
        <v>250</v>
      </c>
      <c r="D78" t="s">
        <v>251</v>
      </c>
      <c r="E78">
        <v>8350</v>
      </c>
      <c r="F78" t="s">
        <v>74</v>
      </c>
      <c r="G78">
        <v>128</v>
      </c>
      <c r="H78">
        <v>32</v>
      </c>
      <c r="I78">
        <v>4</v>
      </c>
      <c r="J78">
        <v>70</v>
      </c>
      <c r="K78">
        <v>65</v>
      </c>
      <c r="L78" t="s">
        <v>77</v>
      </c>
      <c r="M78" t="s">
        <v>158</v>
      </c>
      <c r="N78" t="s">
        <v>3866</v>
      </c>
      <c r="O78" t="s">
        <v>83</v>
      </c>
      <c r="P78" t="s">
        <v>73</v>
      </c>
      <c r="Q78">
        <v>1500</v>
      </c>
      <c r="R78" t="s">
        <v>252</v>
      </c>
    </row>
    <row r="79" spans="2:18" x14ac:dyDescent="0.25">
      <c r="B79" t="s">
        <v>253</v>
      </c>
      <c r="C79" t="s">
        <v>254</v>
      </c>
      <c r="D79" t="s">
        <v>255</v>
      </c>
      <c r="E79">
        <v>9270</v>
      </c>
      <c r="F79" t="s">
        <v>74</v>
      </c>
      <c r="G79">
        <v>0</v>
      </c>
      <c r="H79">
        <v>35</v>
      </c>
      <c r="I79">
        <v>4</v>
      </c>
      <c r="J79">
        <v>64</v>
      </c>
      <c r="K79">
        <v>66</v>
      </c>
      <c r="L79" t="s">
        <v>71</v>
      </c>
      <c r="M79" t="s">
        <v>256</v>
      </c>
      <c r="N79" t="s">
        <v>3872</v>
      </c>
      <c r="O79" t="s">
        <v>83</v>
      </c>
      <c r="P79" t="s">
        <v>83</v>
      </c>
      <c r="Q79">
        <v>0</v>
      </c>
      <c r="R79" t="s">
        <v>257</v>
      </c>
    </row>
    <row r="80" spans="2:18" x14ac:dyDescent="0.25">
      <c r="B80" t="s">
        <v>253</v>
      </c>
      <c r="C80" t="s">
        <v>254</v>
      </c>
      <c r="D80" t="s">
        <v>255</v>
      </c>
      <c r="E80">
        <v>9270</v>
      </c>
      <c r="F80" t="s">
        <v>74</v>
      </c>
      <c r="G80">
        <v>0</v>
      </c>
      <c r="H80">
        <v>35</v>
      </c>
      <c r="I80">
        <v>4</v>
      </c>
      <c r="J80">
        <v>64</v>
      </c>
      <c r="K80">
        <v>66</v>
      </c>
      <c r="L80" t="s">
        <v>77</v>
      </c>
      <c r="M80" t="s">
        <v>144</v>
      </c>
      <c r="N80" t="s">
        <v>3862</v>
      </c>
      <c r="O80" t="s">
        <v>83</v>
      </c>
      <c r="P80" t="s">
        <v>73</v>
      </c>
      <c r="Q80">
        <v>1850</v>
      </c>
      <c r="R80" t="s">
        <v>257</v>
      </c>
    </row>
    <row r="81" spans="2:18" x14ac:dyDescent="0.25">
      <c r="B81" t="s">
        <v>258</v>
      </c>
      <c r="C81" t="s">
        <v>259</v>
      </c>
      <c r="D81" t="s">
        <v>260</v>
      </c>
      <c r="E81">
        <v>12430</v>
      </c>
      <c r="F81" t="s">
        <v>74</v>
      </c>
      <c r="G81" t="s">
        <v>74</v>
      </c>
      <c r="H81">
        <v>38</v>
      </c>
      <c r="I81">
        <v>5</v>
      </c>
      <c r="J81">
        <v>80</v>
      </c>
      <c r="K81">
        <v>66</v>
      </c>
      <c r="L81" t="s">
        <v>71</v>
      </c>
      <c r="M81" t="s">
        <v>132</v>
      </c>
      <c r="N81" t="s">
        <v>3864</v>
      </c>
      <c r="O81" t="s">
        <v>83</v>
      </c>
      <c r="P81" t="s">
        <v>73</v>
      </c>
      <c r="Q81">
        <v>1200</v>
      </c>
      <c r="R81" t="s">
        <v>261</v>
      </c>
    </row>
    <row r="82" spans="2:18" x14ac:dyDescent="0.25">
      <c r="B82" t="s">
        <v>258</v>
      </c>
      <c r="C82" t="s">
        <v>259</v>
      </c>
      <c r="D82" t="s">
        <v>260</v>
      </c>
      <c r="E82">
        <v>12430</v>
      </c>
      <c r="F82" t="s">
        <v>74</v>
      </c>
      <c r="G82" t="s">
        <v>74</v>
      </c>
      <c r="H82">
        <v>38</v>
      </c>
      <c r="I82">
        <v>5</v>
      </c>
      <c r="J82">
        <v>80</v>
      </c>
      <c r="K82">
        <v>66</v>
      </c>
      <c r="L82" t="s">
        <v>77</v>
      </c>
      <c r="M82" t="s">
        <v>144</v>
      </c>
      <c r="N82" t="s">
        <v>3862</v>
      </c>
      <c r="O82" t="s">
        <v>239</v>
      </c>
      <c r="P82" t="s">
        <v>73</v>
      </c>
      <c r="Q82">
        <v>0</v>
      </c>
      <c r="R82" t="s">
        <v>261</v>
      </c>
    </row>
    <row r="83" spans="2:18" x14ac:dyDescent="0.25">
      <c r="B83" t="s">
        <v>262</v>
      </c>
      <c r="D83" t="s">
        <v>86</v>
      </c>
      <c r="E83">
        <v>0</v>
      </c>
      <c r="F83" t="s">
        <v>74</v>
      </c>
      <c r="G83">
        <v>0</v>
      </c>
      <c r="H83">
        <v>0</v>
      </c>
      <c r="I83">
        <v>1</v>
      </c>
      <c r="J83">
        <v>2</v>
      </c>
      <c r="K83">
        <v>0</v>
      </c>
      <c r="L83" t="s">
        <v>74</v>
      </c>
      <c r="M83" t="s">
        <v>74</v>
      </c>
      <c r="N83" t="s">
        <v>74</v>
      </c>
      <c r="O83" t="s">
        <v>74</v>
      </c>
      <c r="P83" t="s">
        <v>74</v>
      </c>
      <c r="Q83" t="s">
        <v>74</v>
      </c>
      <c r="R83" t="s">
        <v>263</v>
      </c>
    </row>
    <row r="84" spans="2:18" x14ac:dyDescent="0.25">
      <c r="B84" t="s">
        <v>264</v>
      </c>
      <c r="C84" t="s">
        <v>228</v>
      </c>
      <c r="D84" t="s">
        <v>265</v>
      </c>
      <c r="E84">
        <v>12570</v>
      </c>
      <c r="F84">
        <v>12570</v>
      </c>
      <c r="G84">
        <v>326</v>
      </c>
      <c r="H84">
        <v>38</v>
      </c>
      <c r="I84" s="8">
        <v>5</v>
      </c>
      <c r="J84">
        <v>80</v>
      </c>
      <c r="K84">
        <v>66</v>
      </c>
      <c r="L84" t="s">
        <v>71</v>
      </c>
      <c r="M84" t="s">
        <v>132</v>
      </c>
      <c r="N84" t="s">
        <v>3864</v>
      </c>
      <c r="O84" t="s">
        <v>83</v>
      </c>
      <c r="P84" t="s">
        <v>73</v>
      </c>
      <c r="Q84" t="s">
        <v>74</v>
      </c>
      <c r="R84" t="s">
        <v>266</v>
      </c>
    </row>
    <row r="85" spans="2:18" x14ac:dyDescent="0.25">
      <c r="B85" t="s">
        <v>264</v>
      </c>
      <c r="C85" t="s">
        <v>228</v>
      </c>
      <c r="D85" t="s">
        <v>265</v>
      </c>
      <c r="E85">
        <v>12570</v>
      </c>
      <c r="F85">
        <v>12570</v>
      </c>
      <c r="G85">
        <v>326</v>
      </c>
      <c r="H85">
        <v>38</v>
      </c>
      <c r="I85" s="8">
        <v>5</v>
      </c>
      <c r="J85">
        <v>80</v>
      </c>
      <c r="K85">
        <v>66</v>
      </c>
      <c r="L85" t="s">
        <v>77</v>
      </c>
      <c r="M85" t="s">
        <v>144</v>
      </c>
      <c r="N85" t="s">
        <v>3862</v>
      </c>
      <c r="O85" t="s">
        <v>83</v>
      </c>
      <c r="P85" t="s">
        <v>73</v>
      </c>
      <c r="Q85" t="s">
        <v>74</v>
      </c>
      <c r="R85" t="s">
        <v>266</v>
      </c>
    </row>
    <row r="86" spans="2:18" x14ac:dyDescent="0.25">
      <c r="B86" t="s">
        <v>267</v>
      </c>
      <c r="C86" t="s">
        <v>268</v>
      </c>
      <c r="D86" t="s">
        <v>269</v>
      </c>
      <c r="E86">
        <v>10</v>
      </c>
      <c r="F86" t="s">
        <v>74</v>
      </c>
      <c r="G86">
        <v>10</v>
      </c>
      <c r="H86">
        <v>10</v>
      </c>
      <c r="I86" s="8">
        <v>10</v>
      </c>
      <c r="J86">
        <v>10</v>
      </c>
      <c r="K86">
        <v>10</v>
      </c>
      <c r="L86" t="s">
        <v>71</v>
      </c>
      <c r="M86" t="s">
        <v>270</v>
      </c>
      <c r="N86" t="s">
        <v>3878</v>
      </c>
      <c r="O86" t="s">
        <v>271</v>
      </c>
      <c r="P86" t="s">
        <v>74</v>
      </c>
      <c r="Q86">
        <v>10</v>
      </c>
      <c r="R86" t="s">
        <v>272</v>
      </c>
    </row>
    <row r="87" spans="2:18" x14ac:dyDescent="0.25">
      <c r="B87" t="s">
        <v>267</v>
      </c>
      <c r="C87" t="s">
        <v>268</v>
      </c>
      <c r="D87" t="s">
        <v>269</v>
      </c>
      <c r="E87">
        <v>10</v>
      </c>
      <c r="F87" t="s">
        <v>74</v>
      </c>
      <c r="G87">
        <v>10</v>
      </c>
      <c r="H87">
        <v>10</v>
      </c>
      <c r="I87" s="8">
        <v>10</v>
      </c>
      <c r="J87">
        <v>10</v>
      </c>
      <c r="K87">
        <v>10</v>
      </c>
      <c r="L87" t="s">
        <v>77</v>
      </c>
      <c r="M87" t="s">
        <v>270</v>
      </c>
      <c r="N87" t="s">
        <v>3878</v>
      </c>
      <c r="O87" t="s">
        <v>239</v>
      </c>
      <c r="P87" t="s">
        <v>74</v>
      </c>
      <c r="Q87">
        <v>10</v>
      </c>
      <c r="R87" t="s">
        <v>272</v>
      </c>
    </row>
    <row r="88" spans="2:18" x14ac:dyDescent="0.25">
      <c r="B88" t="s">
        <v>273</v>
      </c>
      <c r="C88" t="s">
        <v>274</v>
      </c>
      <c r="D88" t="s">
        <v>275</v>
      </c>
      <c r="E88">
        <v>9270</v>
      </c>
      <c r="F88" t="s">
        <v>74</v>
      </c>
      <c r="G88">
        <v>0</v>
      </c>
      <c r="H88">
        <v>35</v>
      </c>
      <c r="I88">
        <v>4</v>
      </c>
      <c r="J88">
        <v>72</v>
      </c>
      <c r="K88">
        <v>66</v>
      </c>
      <c r="L88" t="s">
        <v>71</v>
      </c>
      <c r="M88" t="s">
        <v>199</v>
      </c>
      <c r="N88" t="s">
        <v>3874</v>
      </c>
      <c r="O88" t="s">
        <v>73</v>
      </c>
      <c r="P88" t="s">
        <v>74</v>
      </c>
      <c r="Q88">
        <v>0</v>
      </c>
      <c r="R88" t="s">
        <v>276</v>
      </c>
    </row>
    <row r="89" spans="2:18" x14ac:dyDescent="0.25">
      <c r="B89" t="s">
        <v>273</v>
      </c>
      <c r="C89" t="s">
        <v>274</v>
      </c>
      <c r="D89" t="s">
        <v>275</v>
      </c>
      <c r="E89">
        <v>9270</v>
      </c>
      <c r="F89" t="s">
        <v>74</v>
      </c>
      <c r="G89">
        <v>0</v>
      </c>
      <c r="H89">
        <v>35</v>
      </c>
      <c r="I89">
        <v>4</v>
      </c>
      <c r="J89">
        <v>72</v>
      </c>
      <c r="K89">
        <v>66</v>
      </c>
      <c r="L89" t="s">
        <v>77</v>
      </c>
      <c r="M89" t="s">
        <v>144</v>
      </c>
      <c r="N89" t="s">
        <v>3862</v>
      </c>
      <c r="O89" t="s">
        <v>73</v>
      </c>
      <c r="P89" t="s">
        <v>74</v>
      </c>
      <c r="Q89">
        <v>0</v>
      </c>
      <c r="R89" t="s">
        <v>276</v>
      </c>
    </row>
    <row r="90" spans="2:18" x14ac:dyDescent="0.25">
      <c r="B90" t="s">
        <v>277</v>
      </c>
      <c r="D90" t="s">
        <v>278</v>
      </c>
      <c r="E90">
        <v>0</v>
      </c>
      <c r="F90" t="s">
        <v>74</v>
      </c>
      <c r="G90">
        <v>0</v>
      </c>
      <c r="H90">
        <v>0</v>
      </c>
      <c r="I90">
        <v>0</v>
      </c>
      <c r="J90">
        <v>0</v>
      </c>
      <c r="K90">
        <v>0</v>
      </c>
      <c r="L90" t="s">
        <v>74</v>
      </c>
      <c r="M90" t="s">
        <v>74</v>
      </c>
      <c r="N90" t="s">
        <v>74</v>
      </c>
      <c r="O90" t="s">
        <v>74</v>
      </c>
      <c r="P90" t="s">
        <v>74</v>
      </c>
      <c r="Q90" t="s">
        <v>74</v>
      </c>
      <c r="R90" t="s">
        <v>279</v>
      </c>
    </row>
    <row r="91" spans="2:18" x14ac:dyDescent="0.25">
      <c r="B91" t="s">
        <v>280</v>
      </c>
      <c r="D91" t="s">
        <v>281</v>
      </c>
      <c r="E91">
        <v>0</v>
      </c>
      <c r="F91" t="s">
        <v>74</v>
      </c>
      <c r="G91">
        <v>0</v>
      </c>
      <c r="H91">
        <v>0</v>
      </c>
      <c r="I91">
        <v>0</v>
      </c>
      <c r="J91">
        <v>0</v>
      </c>
      <c r="K91">
        <v>0</v>
      </c>
      <c r="L91" t="s">
        <v>74</v>
      </c>
      <c r="M91" t="s">
        <v>74</v>
      </c>
      <c r="N91" t="s">
        <v>74</v>
      </c>
      <c r="O91" t="s">
        <v>74</v>
      </c>
      <c r="P91" t="s">
        <v>74</v>
      </c>
      <c r="Q91" t="s">
        <v>74</v>
      </c>
      <c r="R91" t="s">
        <v>282</v>
      </c>
    </row>
    <row r="92" spans="2:18" x14ac:dyDescent="0.25">
      <c r="B92" t="s">
        <v>283</v>
      </c>
      <c r="D92" t="s">
        <v>100</v>
      </c>
      <c r="E92">
        <v>0</v>
      </c>
      <c r="F92" t="s">
        <v>74</v>
      </c>
      <c r="G92">
        <v>0</v>
      </c>
      <c r="H92">
        <v>0</v>
      </c>
      <c r="I92">
        <v>0</v>
      </c>
      <c r="J92">
        <v>0</v>
      </c>
      <c r="K92">
        <v>0</v>
      </c>
      <c r="L92" t="s">
        <v>74</v>
      </c>
      <c r="M92" t="s">
        <v>74</v>
      </c>
      <c r="N92" t="s">
        <v>74</v>
      </c>
      <c r="O92" t="s">
        <v>74</v>
      </c>
      <c r="P92" t="s">
        <v>74</v>
      </c>
      <c r="Q92" t="s">
        <v>74</v>
      </c>
      <c r="R92" t="s">
        <v>284</v>
      </c>
    </row>
    <row r="93" spans="2:18" x14ac:dyDescent="0.25">
      <c r="B93" t="s">
        <v>285</v>
      </c>
      <c r="D93" t="s">
        <v>100</v>
      </c>
      <c r="E93">
        <v>0</v>
      </c>
      <c r="F93" t="s">
        <v>74</v>
      </c>
      <c r="G93">
        <v>0</v>
      </c>
      <c r="H93">
        <v>0</v>
      </c>
      <c r="I93">
        <v>0</v>
      </c>
      <c r="J93">
        <v>0</v>
      </c>
      <c r="K93">
        <v>0</v>
      </c>
      <c r="L93" t="s">
        <v>74</v>
      </c>
      <c r="M93" t="s">
        <v>74</v>
      </c>
      <c r="N93" t="s">
        <v>74</v>
      </c>
      <c r="O93" t="s">
        <v>74</v>
      </c>
      <c r="P93" t="s">
        <v>74</v>
      </c>
      <c r="Q93" t="s">
        <v>74</v>
      </c>
      <c r="R93" t="s">
        <v>286</v>
      </c>
    </row>
    <row r="94" spans="2:18" x14ac:dyDescent="0.25">
      <c r="B94" t="s">
        <v>287</v>
      </c>
      <c r="D94" t="s">
        <v>100</v>
      </c>
      <c r="E94">
        <v>0</v>
      </c>
      <c r="F94" t="s">
        <v>74</v>
      </c>
      <c r="G94">
        <v>0</v>
      </c>
      <c r="H94">
        <v>0</v>
      </c>
      <c r="I94">
        <v>0</v>
      </c>
      <c r="J94">
        <v>0</v>
      </c>
      <c r="K94">
        <v>0</v>
      </c>
      <c r="L94" t="s">
        <v>74</v>
      </c>
      <c r="M94" t="s">
        <v>74</v>
      </c>
      <c r="N94" t="s">
        <v>74</v>
      </c>
      <c r="O94" t="s">
        <v>74</v>
      </c>
      <c r="P94" t="s">
        <v>74</v>
      </c>
      <c r="Q94" t="s">
        <v>74</v>
      </c>
      <c r="R94" t="s">
        <v>288</v>
      </c>
    </row>
    <row r="95" spans="2:18" x14ac:dyDescent="0.25">
      <c r="B95" t="s">
        <v>289</v>
      </c>
      <c r="D95" t="s">
        <v>100</v>
      </c>
      <c r="E95">
        <v>0</v>
      </c>
      <c r="F95" t="s">
        <v>74</v>
      </c>
      <c r="G95">
        <v>0</v>
      </c>
      <c r="H95">
        <v>0</v>
      </c>
      <c r="I95">
        <v>0</v>
      </c>
      <c r="J95">
        <v>0</v>
      </c>
      <c r="K95">
        <v>0</v>
      </c>
      <c r="L95" t="s">
        <v>74</v>
      </c>
      <c r="M95" t="s">
        <v>74</v>
      </c>
      <c r="N95" t="s">
        <v>74</v>
      </c>
      <c r="O95" t="s">
        <v>74</v>
      </c>
      <c r="P95" t="s">
        <v>74</v>
      </c>
      <c r="Q95" t="s">
        <v>74</v>
      </c>
      <c r="R95" t="s">
        <v>290</v>
      </c>
    </row>
    <row r="96" spans="2:18" x14ac:dyDescent="0.25">
      <c r="B96" t="s">
        <v>291</v>
      </c>
      <c r="D96" t="s">
        <v>292</v>
      </c>
      <c r="E96" s="6">
        <v>0</v>
      </c>
      <c r="F96" t="s">
        <v>74</v>
      </c>
      <c r="G96" s="6">
        <v>0</v>
      </c>
      <c r="H96">
        <v>0</v>
      </c>
      <c r="I96">
        <v>10</v>
      </c>
      <c r="J96">
        <v>20</v>
      </c>
      <c r="K96">
        <v>0</v>
      </c>
      <c r="L96" t="s">
        <v>74</v>
      </c>
      <c r="M96" t="s">
        <v>74</v>
      </c>
      <c r="N96" t="s">
        <v>74</v>
      </c>
      <c r="O96" t="s">
        <v>74</v>
      </c>
      <c r="P96" t="s">
        <v>74</v>
      </c>
      <c r="Q96" t="s">
        <v>74</v>
      </c>
      <c r="R96" t="s">
        <v>293</v>
      </c>
    </row>
    <row r="97" spans="2:18" ht="15" customHeight="1" x14ac:dyDescent="0.25">
      <c r="B97" t="s">
        <v>294</v>
      </c>
      <c r="D97" t="s">
        <v>292</v>
      </c>
      <c r="E97" s="6">
        <v>0</v>
      </c>
      <c r="F97" t="s">
        <v>74</v>
      </c>
      <c r="G97">
        <v>0</v>
      </c>
      <c r="H97">
        <v>0</v>
      </c>
      <c r="I97">
        <v>0</v>
      </c>
      <c r="J97">
        <v>0</v>
      </c>
      <c r="K97">
        <v>0</v>
      </c>
      <c r="L97" t="s">
        <v>74</v>
      </c>
      <c r="M97" t="s">
        <v>74</v>
      </c>
      <c r="N97" t="s">
        <v>74</v>
      </c>
      <c r="O97" t="s">
        <v>74</v>
      </c>
      <c r="P97" t="s">
        <v>74</v>
      </c>
      <c r="Q97" t="s">
        <v>74</v>
      </c>
      <c r="R97" t="s">
        <v>295</v>
      </c>
    </row>
    <row r="98" spans="2:18" x14ac:dyDescent="0.25">
      <c r="B98" t="s">
        <v>296</v>
      </c>
      <c r="C98" t="s">
        <v>297</v>
      </c>
      <c r="D98" t="s">
        <v>298</v>
      </c>
      <c r="E98">
        <v>5758</v>
      </c>
      <c r="F98" t="s">
        <v>74</v>
      </c>
      <c r="G98">
        <v>0</v>
      </c>
      <c r="H98">
        <v>42.75</v>
      </c>
      <c r="I98">
        <v>2</v>
      </c>
      <c r="J98">
        <v>48</v>
      </c>
      <c r="K98">
        <v>67</v>
      </c>
      <c r="L98" t="s">
        <v>71</v>
      </c>
      <c r="M98" t="s">
        <v>238</v>
      </c>
      <c r="N98" t="s">
        <v>3877</v>
      </c>
      <c r="O98" t="s">
        <v>239</v>
      </c>
      <c r="P98" t="s">
        <v>74</v>
      </c>
      <c r="Q98">
        <v>500</v>
      </c>
      <c r="R98" t="s">
        <v>3754</v>
      </c>
    </row>
    <row r="99" spans="2:18" x14ac:dyDescent="0.25">
      <c r="B99" t="s">
        <v>296</v>
      </c>
      <c r="C99" t="s">
        <v>297</v>
      </c>
      <c r="D99" t="s">
        <v>298</v>
      </c>
      <c r="E99">
        <v>5758</v>
      </c>
      <c r="F99" t="s">
        <v>74</v>
      </c>
      <c r="G99">
        <v>0</v>
      </c>
      <c r="H99">
        <v>42.75</v>
      </c>
      <c r="I99">
        <v>2</v>
      </c>
      <c r="J99">
        <v>48</v>
      </c>
      <c r="K99">
        <v>67</v>
      </c>
      <c r="L99" t="s">
        <v>77</v>
      </c>
      <c r="M99" t="s">
        <v>451</v>
      </c>
      <c r="N99" t="s">
        <v>3879</v>
      </c>
      <c r="O99" t="s">
        <v>239</v>
      </c>
      <c r="P99" t="s">
        <v>74</v>
      </c>
      <c r="Q99">
        <v>300</v>
      </c>
      <c r="R99" t="s">
        <v>3754</v>
      </c>
    </row>
    <row r="100" spans="2:18" x14ac:dyDescent="0.25">
      <c r="B100" t="s">
        <v>302</v>
      </c>
      <c r="C100" t="s">
        <v>303</v>
      </c>
      <c r="D100" t="s">
        <v>299</v>
      </c>
      <c r="E100">
        <v>2970</v>
      </c>
      <c r="F100" t="s">
        <v>74</v>
      </c>
      <c r="G100">
        <v>0</v>
      </c>
      <c r="H100">
        <v>42</v>
      </c>
      <c r="I100">
        <v>1</v>
      </c>
      <c r="J100">
        <v>52</v>
      </c>
      <c r="K100">
        <v>70</v>
      </c>
      <c r="L100" t="s">
        <v>71</v>
      </c>
      <c r="M100" t="s">
        <v>300</v>
      </c>
      <c r="N100" t="s">
        <v>3880</v>
      </c>
      <c r="O100" t="s">
        <v>73</v>
      </c>
      <c r="P100" t="s">
        <v>74</v>
      </c>
      <c r="Q100">
        <v>0</v>
      </c>
      <c r="R100" t="s">
        <v>301</v>
      </c>
    </row>
    <row r="101" spans="2:18" x14ac:dyDescent="0.25">
      <c r="B101" t="s">
        <v>302</v>
      </c>
      <c r="C101" t="s">
        <v>303</v>
      </c>
      <c r="D101" t="s">
        <v>299</v>
      </c>
      <c r="E101">
        <v>2970</v>
      </c>
      <c r="F101" t="s">
        <v>74</v>
      </c>
      <c r="G101">
        <v>0</v>
      </c>
      <c r="H101">
        <v>42</v>
      </c>
      <c r="I101">
        <v>1</v>
      </c>
      <c r="J101">
        <v>52</v>
      </c>
      <c r="K101">
        <v>70</v>
      </c>
      <c r="L101" t="s">
        <v>77</v>
      </c>
      <c r="M101" t="s">
        <v>300</v>
      </c>
      <c r="N101" t="s">
        <v>3880</v>
      </c>
      <c r="O101" t="s">
        <v>73</v>
      </c>
      <c r="P101" t="s">
        <v>74</v>
      </c>
      <c r="Q101">
        <v>0</v>
      </c>
      <c r="R101" t="s">
        <v>301</v>
      </c>
    </row>
    <row r="102" spans="2:18" x14ac:dyDescent="0.25">
      <c r="B102" t="s">
        <v>304</v>
      </c>
      <c r="D102" t="s">
        <v>108</v>
      </c>
      <c r="E102">
        <v>0</v>
      </c>
      <c r="F102" t="s">
        <v>74</v>
      </c>
      <c r="G102">
        <v>0</v>
      </c>
      <c r="H102">
        <v>0</v>
      </c>
      <c r="I102">
        <v>0</v>
      </c>
      <c r="J102">
        <v>0</v>
      </c>
      <c r="K102">
        <v>-1</v>
      </c>
      <c r="L102" t="s">
        <v>74</v>
      </c>
      <c r="M102" t="s">
        <v>74</v>
      </c>
      <c r="N102" t="s">
        <v>74</v>
      </c>
      <c r="O102" t="s">
        <v>74</v>
      </c>
      <c r="P102" t="s">
        <v>74</v>
      </c>
      <c r="Q102" t="s">
        <v>74</v>
      </c>
      <c r="R102" t="s">
        <v>305</v>
      </c>
    </row>
    <row r="103" spans="2:18" x14ac:dyDescent="0.25">
      <c r="B103" t="s">
        <v>306</v>
      </c>
      <c r="D103" t="s">
        <v>307</v>
      </c>
      <c r="E103">
        <v>0</v>
      </c>
      <c r="F103" t="s">
        <v>74</v>
      </c>
      <c r="G103">
        <v>0</v>
      </c>
      <c r="H103">
        <v>0</v>
      </c>
      <c r="I103">
        <v>0</v>
      </c>
      <c r="J103">
        <v>0</v>
      </c>
      <c r="K103">
        <v>0</v>
      </c>
      <c r="L103" t="s">
        <v>74</v>
      </c>
      <c r="M103" t="s">
        <v>74</v>
      </c>
      <c r="N103" t="s">
        <v>74</v>
      </c>
      <c r="O103" t="s">
        <v>74</v>
      </c>
      <c r="P103" t="s">
        <v>74</v>
      </c>
      <c r="Q103" t="s">
        <v>74</v>
      </c>
      <c r="R103" t="s">
        <v>308</v>
      </c>
    </row>
    <row r="104" spans="2:18" x14ac:dyDescent="0.25">
      <c r="B104" t="s">
        <v>309</v>
      </c>
      <c r="C104">
        <v>0</v>
      </c>
      <c r="D104" t="s">
        <v>108</v>
      </c>
      <c r="E104">
        <v>0</v>
      </c>
      <c r="F104" t="s">
        <v>74</v>
      </c>
      <c r="G104">
        <v>0</v>
      </c>
      <c r="H104">
        <v>0</v>
      </c>
      <c r="I104">
        <v>0</v>
      </c>
      <c r="J104">
        <v>0</v>
      </c>
      <c r="K104">
        <v>0</v>
      </c>
      <c r="L104" t="s">
        <v>74</v>
      </c>
      <c r="M104" t="s">
        <v>74</v>
      </c>
      <c r="N104" t="s">
        <v>74</v>
      </c>
      <c r="O104" t="s">
        <v>74</v>
      </c>
      <c r="P104" t="s">
        <v>74</v>
      </c>
      <c r="Q104" t="s">
        <v>74</v>
      </c>
      <c r="R104" t="s">
        <v>310</v>
      </c>
    </row>
    <row r="105" spans="2:18" x14ac:dyDescent="0.25">
      <c r="B105" t="s">
        <v>311</v>
      </c>
      <c r="D105" t="s">
        <v>108</v>
      </c>
      <c r="E105">
        <v>0</v>
      </c>
      <c r="F105" t="s">
        <v>74</v>
      </c>
      <c r="G105">
        <v>0</v>
      </c>
      <c r="H105">
        <v>0</v>
      </c>
      <c r="I105">
        <v>0</v>
      </c>
      <c r="J105">
        <v>0</v>
      </c>
      <c r="K105">
        <v>0</v>
      </c>
      <c r="L105" t="s">
        <v>74</v>
      </c>
      <c r="M105" t="s">
        <v>74</v>
      </c>
      <c r="N105" t="s">
        <v>74</v>
      </c>
      <c r="O105" t="s">
        <v>74</v>
      </c>
      <c r="P105" t="s">
        <v>74</v>
      </c>
      <c r="Q105" t="s">
        <v>74</v>
      </c>
      <c r="R105" t="s">
        <v>312</v>
      </c>
    </row>
    <row r="106" spans="2:18" x14ac:dyDescent="0.25">
      <c r="B106" t="s">
        <v>313</v>
      </c>
      <c r="C106" t="s">
        <v>314</v>
      </c>
      <c r="D106" t="s">
        <v>315</v>
      </c>
      <c r="E106">
        <v>21180</v>
      </c>
      <c r="F106" t="s">
        <v>74</v>
      </c>
      <c r="G106">
        <v>260</v>
      </c>
      <c r="H106">
        <v>46</v>
      </c>
      <c r="I106">
        <v>7</v>
      </c>
      <c r="J106">
        <v>82</v>
      </c>
      <c r="K106">
        <v>66</v>
      </c>
      <c r="L106" t="s">
        <v>71</v>
      </c>
      <c r="M106" t="s">
        <v>316</v>
      </c>
      <c r="N106" t="s">
        <v>3874</v>
      </c>
      <c r="O106" t="s">
        <v>73</v>
      </c>
      <c r="P106" t="s">
        <v>83</v>
      </c>
      <c r="Q106">
        <v>0</v>
      </c>
      <c r="R106" t="s">
        <v>317</v>
      </c>
    </row>
    <row r="107" spans="2:18" x14ac:dyDescent="0.25">
      <c r="B107" t="s">
        <v>313</v>
      </c>
      <c r="C107" t="s">
        <v>314</v>
      </c>
      <c r="D107" t="s">
        <v>315</v>
      </c>
      <c r="E107">
        <v>21180</v>
      </c>
      <c r="F107" t="s">
        <v>74</v>
      </c>
      <c r="G107">
        <v>260</v>
      </c>
      <c r="H107">
        <v>46</v>
      </c>
      <c r="I107">
        <v>7</v>
      </c>
      <c r="J107">
        <v>82</v>
      </c>
      <c r="K107">
        <v>66</v>
      </c>
      <c r="L107" t="s">
        <v>77</v>
      </c>
      <c r="M107" t="s">
        <v>319</v>
      </c>
      <c r="N107" t="s">
        <v>3881</v>
      </c>
      <c r="O107" t="s">
        <v>83</v>
      </c>
      <c r="P107" t="s">
        <v>83</v>
      </c>
      <c r="Q107">
        <v>0</v>
      </c>
      <c r="R107" t="s">
        <v>317</v>
      </c>
    </row>
    <row r="108" spans="2:18" x14ac:dyDescent="0.25">
      <c r="B108" t="s">
        <v>313</v>
      </c>
      <c r="C108" t="s">
        <v>314</v>
      </c>
      <c r="D108" t="s">
        <v>315</v>
      </c>
      <c r="E108">
        <v>21180</v>
      </c>
      <c r="F108" t="s">
        <v>74</v>
      </c>
      <c r="G108">
        <v>260</v>
      </c>
      <c r="H108">
        <v>46</v>
      </c>
      <c r="I108">
        <v>7</v>
      </c>
      <c r="J108">
        <v>82</v>
      </c>
      <c r="K108">
        <v>66</v>
      </c>
      <c r="L108" t="s">
        <v>77</v>
      </c>
      <c r="M108" t="s">
        <v>318</v>
      </c>
      <c r="N108" t="s">
        <v>3873</v>
      </c>
      <c r="O108" t="s">
        <v>83</v>
      </c>
      <c r="P108" t="s">
        <v>83</v>
      </c>
      <c r="Q108">
        <v>0</v>
      </c>
      <c r="R108" t="s">
        <v>317</v>
      </c>
    </row>
    <row r="109" spans="2:18" x14ac:dyDescent="0.25">
      <c r="B109" t="s">
        <v>320</v>
      </c>
      <c r="C109" t="s">
        <v>314</v>
      </c>
      <c r="D109" t="s">
        <v>3882</v>
      </c>
      <c r="E109">
        <v>21180</v>
      </c>
      <c r="F109" t="s">
        <v>74</v>
      </c>
      <c r="G109">
        <v>260</v>
      </c>
      <c r="H109">
        <v>46</v>
      </c>
      <c r="I109">
        <v>7</v>
      </c>
      <c r="J109">
        <v>82</v>
      </c>
      <c r="K109">
        <v>66</v>
      </c>
      <c r="L109" t="s">
        <v>71</v>
      </c>
      <c r="M109" t="s">
        <v>316</v>
      </c>
      <c r="N109" t="s">
        <v>3874</v>
      </c>
      <c r="O109" t="s">
        <v>73</v>
      </c>
      <c r="P109" t="s">
        <v>83</v>
      </c>
      <c r="Q109">
        <v>0</v>
      </c>
      <c r="R109" t="s">
        <v>321</v>
      </c>
    </row>
    <row r="110" spans="2:18" x14ac:dyDescent="0.25">
      <c r="B110" t="s">
        <v>320</v>
      </c>
      <c r="C110" t="s">
        <v>314</v>
      </c>
      <c r="D110" t="s">
        <v>3882</v>
      </c>
      <c r="E110">
        <v>21180</v>
      </c>
      <c r="F110" t="s">
        <v>74</v>
      </c>
      <c r="G110">
        <v>260</v>
      </c>
      <c r="H110">
        <v>46</v>
      </c>
      <c r="I110">
        <v>7</v>
      </c>
      <c r="J110">
        <v>82</v>
      </c>
      <c r="K110">
        <v>66</v>
      </c>
      <c r="L110" t="s">
        <v>77</v>
      </c>
      <c r="M110" t="s">
        <v>322</v>
      </c>
      <c r="N110" t="s">
        <v>3869</v>
      </c>
      <c r="O110" t="s">
        <v>83</v>
      </c>
      <c r="P110" t="s">
        <v>83</v>
      </c>
      <c r="Q110">
        <v>0</v>
      </c>
      <c r="R110" t="s">
        <v>321</v>
      </c>
    </row>
    <row r="111" spans="2:18" x14ac:dyDescent="0.25">
      <c r="B111" t="s">
        <v>320</v>
      </c>
      <c r="C111" t="s">
        <v>314</v>
      </c>
      <c r="D111" t="s">
        <v>3882</v>
      </c>
      <c r="E111">
        <v>21180</v>
      </c>
      <c r="F111" t="s">
        <v>74</v>
      </c>
      <c r="G111">
        <v>260</v>
      </c>
      <c r="H111">
        <v>46</v>
      </c>
      <c r="I111">
        <v>7</v>
      </c>
      <c r="J111">
        <v>82</v>
      </c>
      <c r="K111">
        <v>66</v>
      </c>
      <c r="L111" t="s">
        <v>77</v>
      </c>
      <c r="M111" t="s">
        <v>318</v>
      </c>
      <c r="N111" t="s">
        <v>3873</v>
      </c>
      <c r="O111" t="s">
        <v>83</v>
      </c>
      <c r="P111" t="s">
        <v>83</v>
      </c>
      <c r="Q111">
        <v>0</v>
      </c>
      <c r="R111" t="s">
        <v>321</v>
      </c>
    </row>
    <row r="112" spans="2:18" x14ac:dyDescent="0.25">
      <c r="B112" t="s">
        <v>324</v>
      </c>
      <c r="C112" t="s">
        <v>314</v>
      </c>
      <c r="D112" t="s">
        <v>325</v>
      </c>
      <c r="E112">
        <v>21180</v>
      </c>
      <c r="F112" t="s">
        <v>74</v>
      </c>
      <c r="G112">
        <v>260</v>
      </c>
      <c r="H112">
        <v>46</v>
      </c>
      <c r="I112">
        <v>7</v>
      </c>
      <c r="J112">
        <v>82</v>
      </c>
      <c r="K112">
        <v>66</v>
      </c>
      <c r="L112" t="s">
        <v>71</v>
      </c>
      <c r="M112" s="7" t="s">
        <v>316</v>
      </c>
      <c r="N112" s="7" t="s">
        <v>3874</v>
      </c>
      <c r="O112" t="s">
        <v>73</v>
      </c>
      <c r="P112" t="s">
        <v>83</v>
      </c>
      <c r="Q112">
        <v>0</v>
      </c>
      <c r="R112" t="s">
        <v>326</v>
      </c>
    </row>
    <row r="113" spans="2:18" x14ac:dyDescent="0.25">
      <c r="B113" t="s">
        <v>324</v>
      </c>
      <c r="C113" t="s">
        <v>314</v>
      </c>
      <c r="D113" t="s">
        <v>325</v>
      </c>
      <c r="E113">
        <v>21180</v>
      </c>
      <c r="F113" t="s">
        <v>74</v>
      </c>
      <c r="G113">
        <v>260</v>
      </c>
      <c r="H113">
        <v>46</v>
      </c>
      <c r="I113">
        <v>7</v>
      </c>
      <c r="J113">
        <v>82</v>
      </c>
      <c r="K113">
        <v>66</v>
      </c>
      <c r="L113" t="s">
        <v>77</v>
      </c>
      <c r="M113" s="7" t="s">
        <v>318</v>
      </c>
      <c r="N113" s="7" t="s">
        <v>3873</v>
      </c>
      <c r="O113" t="s">
        <v>83</v>
      </c>
      <c r="P113" t="s">
        <v>83</v>
      </c>
      <c r="Q113">
        <v>0</v>
      </c>
      <c r="R113" t="s">
        <v>326</v>
      </c>
    </row>
    <row r="114" spans="2:18" x14ac:dyDescent="0.25">
      <c r="B114" t="s">
        <v>324</v>
      </c>
      <c r="C114" t="s">
        <v>314</v>
      </c>
      <c r="D114" t="s">
        <v>325</v>
      </c>
      <c r="E114">
        <v>21180</v>
      </c>
      <c r="F114" t="s">
        <v>74</v>
      </c>
      <c r="G114">
        <v>260</v>
      </c>
      <c r="H114">
        <v>46</v>
      </c>
      <c r="I114">
        <v>7</v>
      </c>
      <c r="J114">
        <v>82</v>
      </c>
      <c r="K114">
        <v>66</v>
      </c>
      <c r="L114" t="s">
        <v>77</v>
      </c>
      <c r="M114" t="s">
        <v>327</v>
      </c>
      <c r="N114" t="s">
        <v>3883</v>
      </c>
      <c r="O114" t="s">
        <v>83</v>
      </c>
      <c r="P114" t="s">
        <v>83</v>
      </c>
      <c r="Q114">
        <v>0</v>
      </c>
      <c r="R114" t="s">
        <v>326</v>
      </c>
    </row>
    <row r="115" spans="2:18" x14ac:dyDescent="0.25">
      <c r="B115" t="s">
        <v>328</v>
      </c>
      <c r="D115" t="s">
        <v>108</v>
      </c>
      <c r="E115">
        <v>0</v>
      </c>
      <c r="F115" t="s">
        <v>74</v>
      </c>
      <c r="G115">
        <v>0</v>
      </c>
      <c r="H115">
        <v>0</v>
      </c>
      <c r="I115">
        <v>0</v>
      </c>
      <c r="J115">
        <v>0</v>
      </c>
      <c r="K115">
        <v>0</v>
      </c>
      <c r="L115" t="s">
        <v>74</v>
      </c>
      <c r="M115" t="s">
        <v>74</v>
      </c>
      <c r="N115" t="s">
        <v>74</v>
      </c>
      <c r="O115" t="s">
        <v>74</v>
      </c>
      <c r="P115" t="s">
        <v>74</v>
      </c>
      <c r="Q115" t="s">
        <v>74</v>
      </c>
      <c r="R115" t="s">
        <v>329</v>
      </c>
    </row>
    <row r="116" spans="2:18" x14ac:dyDescent="0.25">
      <c r="B116" t="s">
        <v>330</v>
      </c>
      <c r="C116" t="s">
        <v>331</v>
      </c>
      <c r="D116" t="s">
        <v>332</v>
      </c>
      <c r="E116">
        <v>22272</v>
      </c>
      <c r="F116" t="s">
        <v>74</v>
      </c>
      <c r="G116">
        <v>248</v>
      </c>
      <c r="H116">
        <v>45.4</v>
      </c>
      <c r="I116">
        <v>7</v>
      </c>
      <c r="J116">
        <v>68</v>
      </c>
      <c r="K116">
        <v>70</v>
      </c>
      <c r="L116" t="s">
        <v>71</v>
      </c>
      <c r="M116" s="7" t="s">
        <v>199</v>
      </c>
      <c r="N116" s="7" t="s">
        <v>3874</v>
      </c>
      <c r="O116" t="s">
        <v>73</v>
      </c>
      <c r="P116" t="s">
        <v>83</v>
      </c>
      <c r="Q116">
        <v>0</v>
      </c>
      <c r="R116" s="7" t="s">
        <v>333</v>
      </c>
    </row>
    <row r="117" spans="2:18" x14ac:dyDescent="0.25">
      <c r="B117" t="s">
        <v>330</v>
      </c>
      <c r="C117" t="s">
        <v>331</v>
      </c>
      <c r="D117" t="s">
        <v>332</v>
      </c>
      <c r="E117">
        <v>22272</v>
      </c>
      <c r="F117" t="s">
        <v>74</v>
      </c>
      <c r="G117">
        <v>248</v>
      </c>
      <c r="H117">
        <v>45.4</v>
      </c>
      <c r="I117">
        <v>7</v>
      </c>
      <c r="J117">
        <v>68</v>
      </c>
      <c r="K117">
        <v>70</v>
      </c>
      <c r="L117" t="s">
        <v>77</v>
      </c>
      <c r="M117" s="7" t="s">
        <v>318</v>
      </c>
      <c r="N117" s="7" t="s">
        <v>3873</v>
      </c>
      <c r="O117" t="s">
        <v>83</v>
      </c>
      <c r="P117" t="s">
        <v>83</v>
      </c>
      <c r="Q117">
        <v>0</v>
      </c>
      <c r="R117" s="7" t="s">
        <v>333</v>
      </c>
    </row>
    <row r="118" spans="2:18" x14ac:dyDescent="0.25">
      <c r="B118" t="s">
        <v>334</v>
      </c>
      <c r="C118" t="s">
        <v>335</v>
      </c>
      <c r="D118" t="s">
        <v>336</v>
      </c>
      <c r="E118">
        <v>20000</v>
      </c>
      <c r="F118" t="s">
        <v>74</v>
      </c>
      <c r="G118">
        <v>0</v>
      </c>
      <c r="H118">
        <v>42.75</v>
      </c>
      <c r="I118">
        <v>7</v>
      </c>
      <c r="J118">
        <v>109</v>
      </c>
      <c r="K118">
        <v>66.83</v>
      </c>
      <c r="L118" t="s">
        <v>71</v>
      </c>
      <c r="M118" t="s">
        <v>316</v>
      </c>
      <c r="N118" t="s">
        <v>3874</v>
      </c>
      <c r="O118" t="s">
        <v>73</v>
      </c>
      <c r="P118" t="s">
        <v>83</v>
      </c>
      <c r="Q118">
        <v>0</v>
      </c>
      <c r="R118" t="s">
        <v>337</v>
      </c>
    </row>
    <row r="119" spans="2:18" x14ac:dyDescent="0.25">
      <c r="B119" t="s">
        <v>334</v>
      </c>
      <c r="C119" t="s">
        <v>335</v>
      </c>
      <c r="D119" t="s">
        <v>336</v>
      </c>
      <c r="E119">
        <v>20000</v>
      </c>
      <c r="F119" t="s">
        <v>74</v>
      </c>
      <c r="G119">
        <v>0</v>
      </c>
      <c r="H119">
        <v>42.75</v>
      </c>
      <c r="I119">
        <v>7</v>
      </c>
      <c r="J119">
        <v>109</v>
      </c>
      <c r="K119">
        <v>66.83</v>
      </c>
      <c r="L119" t="s">
        <v>77</v>
      </c>
      <c r="M119" t="s">
        <v>338</v>
      </c>
      <c r="N119" t="s">
        <v>3873</v>
      </c>
      <c r="O119" t="s">
        <v>83</v>
      </c>
      <c r="P119" t="s">
        <v>83</v>
      </c>
      <c r="Q119">
        <v>0</v>
      </c>
      <c r="R119" t="s">
        <v>337</v>
      </c>
    </row>
    <row r="120" spans="2:18" x14ac:dyDescent="0.25">
      <c r="B120" t="s">
        <v>334</v>
      </c>
      <c r="C120" t="s">
        <v>335</v>
      </c>
      <c r="D120" t="s">
        <v>336</v>
      </c>
      <c r="E120">
        <v>20000</v>
      </c>
      <c r="F120" t="s">
        <v>74</v>
      </c>
      <c r="G120">
        <v>0</v>
      </c>
      <c r="H120">
        <v>42.75</v>
      </c>
      <c r="I120">
        <v>7</v>
      </c>
      <c r="J120">
        <v>109</v>
      </c>
      <c r="K120">
        <v>66.83</v>
      </c>
      <c r="L120" t="s">
        <v>77</v>
      </c>
      <c r="M120" t="s">
        <v>319</v>
      </c>
      <c r="N120" t="s">
        <v>3881</v>
      </c>
      <c r="O120" t="s">
        <v>83</v>
      </c>
      <c r="P120" t="s">
        <v>83</v>
      </c>
      <c r="Q120">
        <v>0</v>
      </c>
      <c r="R120" t="s">
        <v>337</v>
      </c>
    </row>
    <row r="121" spans="2:18" x14ac:dyDescent="0.25">
      <c r="B121" t="s">
        <v>339</v>
      </c>
      <c r="C121" t="s">
        <v>340</v>
      </c>
      <c r="D121" t="s">
        <v>341</v>
      </c>
      <c r="E121">
        <v>20000</v>
      </c>
      <c r="F121" t="s">
        <v>74</v>
      </c>
      <c r="G121" t="s">
        <v>74</v>
      </c>
      <c r="H121">
        <v>29.5</v>
      </c>
      <c r="I121">
        <v>10</v>
      </c>
      <c r="J121">
        <v>102</v>
      </c>
      <c r="K121">
        <v>67.819999999999993</v>
      </c>
      <c r="L121" t="s">
        <v>71</v>
      </c>
      <c r="M121" t="s">
        <v>316</v>
      </c>
      <c r="N121" t="s">
        <v>3874</v>
      </c>
      <c r="O121" t="s">
        <v>73</v>
      </c>
      <c r="P121" t="s">
        <v>83</v>
      </c>
      <c r="Q121">
        <v>0</v>
      </c>
      <c r="R121" t="s">
        <v>342</v>
      </c>
    </row>
    <row r="122" spans="2:18" x14ac:dyDescent="0.25">
      <c r="B122" t="s">
        <v>339</v>
      </c>
      <c r="C122" t="s">
        <v>340</v>
      </c>
      <c r="D122" t="s">
        <v>341</v>
      </c>
      <c r="E122">
        <v>20000</v>
      </c>
      <c r="F122" t="s">
        <v>74</v>
      </c>
      <c r="G122" t="s">
        <v>74</v>
      </c>
      <c r="H122">
        <v>29.5</v>
      </c>
      <c r="I122">
        <v>10</v>
      </c>
      <c r="J122">
        <v>102</v>
      </c>
      <c r="K122">
        <v>67.819999999999993</v>
      </c>
      <c r="L122" t="s">
        <v>77</v>
      </c>
      <c r="M122" t="s">
        <v>318</v>
      </c>
      <c r="N122" t="s">
        <v>3873</v>
      </c>
      <c r="O122" t="s">
        <v>83</v>
      </c>
      <c r="P122" t="s">
        <v>83</v>
      </c>
      <c r="Q122">
        <v>0</v>
      </c>
      <c r="R122" t="s">
        <v>342</v>
      </c>
    </row>
    <row r="123" spans="2:18" x14ac:dyDescent="0.25">
      <c r="B123" t="s">
        <v>339</v>
      </c>
      <c r="C123" t="s">
        <v>340</v>
      </c>
      <c r="D123" t="s">
        <v>341</v>
      </c>
      <c r="E123">
        <v>20000</v>
      </c>
      <c r="F123" t="s">
        <v>74</v>
      </c>
      <c r="G123" t="s">
        <v>74</v>
      </c>
      <c r="H123">
        <v>29.5</v>
      </c>
      <c r="I123">
        <v>10</v>
      </c>
      <c r="J123">
        <v>102</v>
      </c>
      <c r="K123">
        <v>67.819999999999993</v>
      </c>
      <c r="L123" t="s">
        <v>77</v>
      </c>
      <c r="M123" t="s">
        <v>319</v>
      </c>
      <c r="N123" t="s">
        <v>3881</v>
      </c>
      <c r="O123" t="s">
        <v>83</v>
      </c>
      <c r="P123" t="s">
        <v>83</v>
      </c>
      <c r="Q123">
        <v>0</v>
      </c>
      <c r="R123" t="s">
        <v>342</v>
      </c>
    </row>
    <row r="124" spans="2:18" x14ac:dyDescent="0.25">
      <c r="B124" t="s">
        <v>343</v>
      </c>
      <c r="C124" t="s">
        <v>340</v>
      </c>
      <c r="D124" t="s">
        <v>344</v>
      </c>
      <c r="E124">
        <v>20000</v>
      </c>
      <c r="F124" t="s">
        <v>74</v>
      </c>
      <c r="G124">
        <v>0</v>
      </c>
      <c r="H124">
        <v>29.5</v>
      </c>
      <c r="I124">
        <v>10</v>
      </c>
      <c r="J124">
        <v>102</v>
      </c>
      <c r="K124">
        <v>67.819999999999993</v>
      </c>
      <c r="L124" t="s">
        <v>71</v>
      </c>
      <c r="M124" t="s">
        <v>316</v>
      </c>
      <c r="N124" t="s">
        <v>3874</v>
      </c>
      <c r="O124" t="s">
        <v>73</v>
      </c>
      <c r="P124" t="s">
        <v>83</v>
      </c>
      <c r="Q124">
        <v>0</v>
      </c>
      <c r="R124" t="s">
        <v>345</v>
      </c>
    </row>
    <row r="125" spans="2:18" x14ac:dyDescent="0.25">
      <c r="B125" t="s">
        <v>343</v>
      </c>
      <c r="C125" t="s">
        <v>340</v>
      </c>
      <c r="D125" t="s">
        <v>344</v>
      </c>
      <c r="E125">
        <v>20000</v>
      </c>
      <c r="F125" t="s">
        <v>74</v>
      </c>
      <c r="G125">
        <v>0</v>
      </c>
      <c r="H125">
        <v>29.5</v>
      </c>
      <c r="I125">
        <v>10</v>
      </c>
      <c r="J125">
        <v>102</v>
      </c>
      <c r="K125">
        <v>67.819999999999993</v>
      </c>
      <c r="L125" t="s">
        <v>77</v>
      </c>
      <c r="M125" t="s">
        <v>338</v>
      </c>
      <c r="N125" t="s">
        <v>3873</v>
      </c>
      <c r="O125" t="s">
        <v>83</v>
      </c>
      <c r="P125" t="s">
        <v>83</v>
      </c>
      <c r="Q125">
        <v>0</v>
      </c>
      <c r="R125" t="s">
        <v>345</v>
      </c>
    </row>
    <row r="126" spans="2:18" x14ac:dyDescent="0.25">
      <c r="B126" t="s">
        <v>343</v>
      </c>
      <c r="C126" t="s">
        <v>340</v>
      </c>
      <c r="D126" t="s">
        <v>344</v>
      </c>
      <c r="E126">
        <v>20000</v>
      </c>
      <c r="F126" t="s">
        <v>74</v>
      </c>
      <c r="G126">
        <v>0</v>
      </c>
      <c r="H126">
        <v>29.5</v>
      </c>
      <c r="I126">
        <v>10</v>
      </c>
      <c r="J126">
        <v>102</v>
      </c>
      <c r="K126">
        <v>67.819999999999993</v>
      </c>
      <c r="L126" t="s">
        <v>77</v>
      </c>
      <c r="M126" t="s">
        <v>319</v>
      </c>
      <c r="N126" t="s">
        <v>3881</v>
      </c>
      <c r="O126" t="s">
        <v>83</v>
      </c>
      <c r="P126" t="s">
        <v>83</v>
      </c>
      <c r="Q126">
        <v>0</v>
      </c>
      <c r="R126" t="s">
        <v>345</v>
      </c>
    </row>
    <row r="127" spans="2:18" x14ac:dyDescent="0.25">
      <c r="B127" t="s">
        <v>346</v>
      </c>
      <c r="C127" t="s">
        <v>347</v>
      </c>
      <c r="D127" t="s">
        <v>348</v>
      </c>
      <c r="E127">
        <v>17920</v>
      </c>
      <c r="F127" t="s">
        <v>74</v>
      </c>
      <c r="G127">
        <v>197</v>
      </c>
      <c r="H127">
        <v>32</v>
      </c>
      <c r="I127">
        <v>8</v>
      </c>
      <c r="J127">
        <v>80</v>
      </c>
      <c r="K127">
        <v>70</v>
      </c>
      <c r="L127" t="s">
        <v>71</v>
      </c>
      <c r="M127" t="s">
        <v>316</v>
      </c>
      <c r="N127" t="s">
        <v>3874</v>
      </c>
      <c r="O127" t="s">
        <v>73</v>
      </c>
      <c r="P127" t="s">
        <v>83</v>
      </c>
      <c r="Q127">
        <v>0</v>
      </c>
      <c r="R127" t="s">
        <v>349</v>
      </c>
    </row>
    <row r="128" spans="2:18" x14ac:dyDescent="0.25">
      <c r="B128" t="s">
        <v>346</v>
      </c>
      <c r="C128" t="s">
        <v>347</v>
      </c>
      <c r="D128" t="s">
        <v>348</v>
      </c>
      <c r="E128">
        <v>17920</v>
      </c>
      <c r="F128" t="s">
        <v>74</v>
      </c>
      <c r="G128">
        <v>197</v>
      </c>
      <c r="H128">
        <v>32</v>
      </c>
      <c r="I128">
        <v>8</v>
      </c>
      <c r="J128">
        <v>80</v>
      </c>
      <c r="K128">
        <v>70</v>
      </c>
      <c r="L128" t="s">
        <v>77</v>
      </c>
      <c r="M128" t="s">
        <v>338</v>
      </c>
      <c r="N128" t="s">
        <v>3873</v>
      </c>
      <c r="O128" t="s">
        <v>83</v>
      </c>
      <c r="P128" t="s">
        <v>83</v>
      </c>
      <c r="Q128">
        <v>0</v>
      </c>
      <c r="R128" t="s">
        <v>349</v>
      </c>
    </row>
    <row r="129" spans="2:18" x14ac:dyDescent="0.25">
      <c r="B129" t="s">
        <v>346</v>
      </c>
      <c r="C129" t="s">
        <v>347</v>
      </c>
      <c r="D129" t="s">
        <v>348</v>
      </c>
      <c r="E129">
        <v>17920</v>
      </c>
      <c r="F129" t="s">
        <v>74</v>
      </c>
      <c r="G129">
        <v>197</v>
      </c>
      <c r="H129">
        <v>32</v>
      </c>
      <c r="I129">
        <v>8</v>
      </c>
      <c r="J129">
        <v>80</v>
      </c>
      <c r="K129">
        <v>70</v>
      </c>
      <c r="L129" t="s">
        <v>77</v>
      </c>
      <c r="M129" t="s">
        <v>327</v>
      </c>
      <c r="N129" t="s">
        <v>3883</v>
      </c>
      <c r="O129" t="s">
        <v>83</v>
      </c>
      <c r="P129" t="s">
        <v>83</v>
      </c>
      <c r="Q129">
        <v>0</v>
      </c>
      <c r="R129" t="s">
        <v>349</v>
      </c>
    </row>
    <row r="130" spans="2:18" x14ac:dyDescent="0.25">
      <c r="B130" t="s">
        <v>350</v>
      </c>
      <c r="C130" t="s">
        <v>351</v>
      </c>
      <c r="D130" t="s">
        <v>352</v>
      </c>
      <c r="E130">
        <v>17920</v>
      </c>
      <c r="F130" t="s">
        <v>74</v>
      </c>
      <c r="G130" t="s">
        <v>74</v>
      </c>
      <c r="H130">
        <v>32</v>
      </c>
      <c r="I130">
        <v>8</v>
      </c>
      <c r="J130">
        <v>108</v>
      </c>
      <c r="K130">
        <v>70</v>
      </c>
      <c r="L130" t="s">
        <v>71</v>
      </c>
      <c r="M130" t="s">
        <v>316</v>
      </c>
      <c r="N130" t="s">
        <v>3874</v>
      </c>
      <c r="O130" t="s">
        <v>73</v>
      </c>
      <c r="P130" t="s">
        <v>83</v>
      </c>
      <c r="Q130">
        <v>0</v>
      </c>
      <c r="R130" t="s">
        <v>353</v>
      </c>
    </row>
    <row r="131" spans="2:18" x14ac:dyDescent="0.25">
      <c r="B131" t="s">
        <v>350</v>
      </c>
      <c r="C131" t="s">
        <v>351</v>
      </c>
      <c r="D131" t="s">
        <v>352</v>
      </c>
      <c r="E131">
        <v>17920</v>
      </c>
      <c r="F131" t="s">
        <v>74</v>
      </c>
      <c r="G131" t="s">
        <v>74</v>
      </c>
      <c r="H131">
        <v>32</v>
      </c>
      <c r="I131">
        <v>8</v>
      </c>
      <c r="J131">
        <v>108</v>
      </c>
      <c r="K131">
        <v>70</v>
      </c>
      <c r="L131" t="s">
        <v>77</v>
      </c>
      <c r="M131" t="s">
        <v>354</v>
      </c>
      <c r="N131" t="s">
        <v>355</v>
      </c>
      <c r="O131" t="s">
        <v>83</v>
      </c>
      <c r="P131" t="s">
        <v>83</v>
      </c>
      <c r="Q131">
        <v>0</v>
      </c>
      <c r="R131" t="s">
        <v>353</v>
      </c>
    </row>
    <row r="132" spans="2:18" x14ac:dyDescent="0.25">
      <c r="B132" t="s">
        <v>350</v>
      </c>
      <c r="C132" t="s">
        <v>351</v>
      </c>
      <c r="D132" t="s">
        <v>352</v>
      </c>
      <c r="E132">
        <v>17920</v>
      </c>
      <c r="F132" t="s">
        <v>74</v>
      </c>
      <c r="G132" t="s">
        <v>74</v>
      </c>
      <c r="H132">
        <v>32</v>
      </c>
      <c r="I132">
        <v>8</v>
      </c>
      <c r="J132">
        <v>108</v>
      </c>
      <c r="K132">
        <v>70</v>
      </c>
      <c r="L132" t="s">
        <v>77</v>
      </c>
      <c r="M132" t="s">
        <v>356</v>
      </c>
      <c r="N132" t="s">
        <v>3862</v>
      </c>
      <c r="O132" t="s">
        <v>83</v>
      </c>
      <c r="P132" t="s">
        <v>83</v>
      </c>
      <c r="Q132">
        <v>0</v>
      </c>
      <c r="R132" t="s">
        <v>353</v>
      </c>
    </row>
    <row r="133" spans="2:18" x14ac:dyDescent="0.25">
      <c r="B133" t="s">
        <v>357</v>
      </c>
      <c r="C133" t="s">
        <v>358</v>
      </c>
      <c r="D133" t="s">
        <v>359</v>
      </c>
      <c r="E133">
        <v>17920</v>
      </c>
      <c r="F133" t="s">
        <v>74</v>
      </c>
      <c r="G133">
        <v>247</v>
      </c>
      <c r="H133">
        <v>32</v>
      </c>
      <c r="I133">
        <v>8</v>
      </c>
      <c r="J133">
        <v>112</v>
      </c>
      <c r="K133">
        <v>70</v>
      </c>
      <c r="L133" t="s">
        <v>71</v>
      </c>
      <c r="M133" t="s">
        <v>316</v>
      </c>
      <c r="N133" t="s">
        <v>3874</v>
      </c>
      <c r="O133" t="s">
        <v>73</v>
      </c>
      <c r="P133" t="s">
        <v>83</v>
      </c>
      <c r="Q133">
        <v>0</v>
      </c>
      <c r="R133" t="s">
        <v>360</v>
      </c>
    </row>
    <row r="134" spans="2:18" x14ac:dyDescent="0.25">
      <c r="B134" t="s">
        <v>357</v>
      </c>
      <c r="C134" t="s">
        <v>358</v>
      </c>
      <c r="D134" t="s">
        <v>359</v>
      </c>
      <c r="E134">
        <v>17920</v>
      </c>
      <c r="F134" t="s">
        <v>74</v>
      </c>
      <c r="G134">
        <v>247</v>
      </c>
      <c r="H134">
        <v>32</v>
      </c>
      <c r="I134">
        <v>8</v>
      </c>
      <c r="J134">
        <v>112</v>
      </c>
      <c r="K134">
        <v>70</v>
      </c>
      <c r="L134" t="s">
        <v>77</v>
      </c>
      <c r="M134" t="s">
        <v>356</v>
      </c>
      <c r="N134" t="s">
        <v>3862</v>
      </c>
      <c r="O134" t="s">
        <v>83</v>
      </c>
      <c r="P134" t="s">
        <v>83</v>
      </c>
      <c r="Q134">
        <v>0</v>
      </c>
      <c r="R134" t="s">
        <v>360</v>
      </c>
    </row>
    <row r="135" spans="2:18" x14ac:dyDescent="0.25">
      <c r="B135" t="s">
        <v>357</v>
      </c>
      <c r="C135" t="s">
        <v>358</v>
      </c>
      <c r="D135" t="s">
        <v>359</v>
      </c>
      <c r="E135">
        <v>17920</v>
      </c>
      <c r="F135" t="s">
        <v>74</v>
      </c>
      <c r="G135">
        <v>247</v>
      </c>
      <c r="H135">
        <v>32</v>
      </c>
      <c r="I135">
        <v>8</v>
      </c>
      <c r="J135">
        <v>112</v>
      </c>
      <c r="K135">
        <v>70</v>
      </c>
      <c r="L135" t="s">
        <v>77</v>
      </c>
      <c r="M135" t="s">
        <v>354</v>
      </c>
      <c r="N135" t="s">
        <v>355</v>
      </c>
      <c r="O135" t="s">
        <v>83</v>
      </c>
      <c r="P135" t="s">
        <v>83</v>
      </c>
      <c r="Q135">
        <v>0</v>
      </c>
      <c r="R135" t="s">
        <v>360</v>
      </c>
    </row>
    <row r="136" spans="2:18" x14ac:dyDescent="0.25">
      <c r="B136" t="s">
        <v>361</v>
      </c>
      <c r="C136" t="s">
        <v>362</v>
      </c>
      <c r="D136" t="s">
        <v>363</v>
      </c>
      <c r="E136">
        <v>17920</v>
      </c>
      <c r="F136" t="s">
        <v>74</v>
      </c>
      <c r="G136" t="s">
        <v>74</v>
      </c>
      <c r="H136">
        <v>32</v>
      </c>
      <c r="I136">
        <v>8</v>
      </c>
      <c r="J136">
        <v>88</v>
      </c>
      <c r="K136">
        <v>70</v>
      </c>
      <c r="L136" t="s">
        <v>71</v>
      </c>
      <c r="M136" t="s">
        <v>365</v>
      </c>
      <c r="N136" t="s">
        <v>3870</v>
      </c>
      <c r="O136" t="s">
        <v>73</v>
      </c>
      <c r="P136" t="s">
        <v>83</v>
      </c>
      <c r="Q136">
        <v>0</v>
      </c>
      <c r="R136" t="s">
        <v>364</v>
      </c>
    </row>
    <row r="137" spans="2:18" x14ac:dyDescent="0.25">
      <c r="B137" t="s">
        <v>361</v>
      </c>
      <c r="C137" t="s">
        <v>362</v>
      </c>
      <c r="D137" t="s">
        <v>363</v>
      </c>
      <c r="E137">
        <v>17920</v>
      </c>
      <c r="F137" t="s">
        <v>74</v>
      </c>
      <c r="G137" t="s">
        <v>74</v>
      </c>
      <c r="H137">
        <v>32</v>
      </c>
      <c r="I137">
        <v>8</v>
      </c>
      <c r="J137">
        <v>88</v>
      </c>
      <c r="K137">
        <v>70</v>
      </c>
      <c r="L137" t="s">
        <v>71</v>
      </c>
      <c r="M137" t="s">
        <v>199</v>
      </c>
      <c r="N137" t="s">
        <v>3874</v>
      </c>
      <c r="O137" t="s">
        <v>73</v>
      </c>
      <c r="P137" t="s">
        <v>83</v>
      </c>
      <c r="Q137">
        <v>0</v>
      </c>
      <c r="R137" t="s">
        <v>364</v>
      </c>
    </row>
    <row r="138" spans="2:18" x14ac:dyDescent="0.25">
      <c r="B138" t="s">
        <v>361</v>
      </c>
      <c r="C138" t="s">
        <v>362</v>
      </c>
      <c r="D138" t="s">
        <v>363</v>
      </c>
      <c r="E138">
        <v>17920</v>
      </c>
      <c r="F138" t="s">
        <v>74</v>
      </c>
      <c r="G138" t="s">
        <v>74</v>
      </c>
      <c r="H138">
        <v>32</v>
      </c>
      <c r="I138">
        <v>8</v>
      </c>
      <c r="J138">
        <v>88</v>
      </c>
      <c r="K138">
        <v>70</v>
      </c>
      <c r="L138" t="s">
        <v>77</v>
      </c>
      <c r="M138" t="s">
        <v>366</v>
      </c>
      <c r="N138" t="s">
        <v>3873</v>
      </c>
      <c r="O138" t="s">
        <v>83</v>
      </c>
      <c r="P138" t="s">
        <v>83</v>
      </c>
      <c r="Q138">
        <v>0</v>
      </c>
      <c r="R138" t="s">
        <v>364</v>
      </c>
    </row>
    <row r="139" spans="2:18" x14ac:dyDescent="0.25">
      <c r="B139" t="s">
        <v>361</v>
      </c>
      <c r="C139" t="s">
        <v>362</v>
      </c>
      <c r="D139" t="s">
        <v>363</v>
      </c>
      <c r="E139">
        <v>17920</v>
      </c>
      <c r="F139" t="s">
        <v>74</v>
      </c>
      <c r="G139" t="s">
        <v>74</v>
      </c>
      <c r="H139">
        <v>32</v>
      </c>
      <c r="I139">
        <v>8</v>
      </c>
      <c r="J139">
        <v>88</v>
      </c>
      <c r="K139">
        <v>70</v>
      </c>
      <c r="L139" t="s">
        <v>77</v>
      </c>
      <c r="M139" t="s">
        <v>338</v>
      </c>
      <c r="N139" t="s">
        <v>3873</v>
      </c>
      <c r="O139" t="s">
        <v>83</v>
      </c>
      <c r="P139" t="s">
        <v>83</v>
      </c>
      <c r="Q139">
        <v>0</v>
      </c>
      <c r="R139" t="s">
        <v>364</v>
      </c>
    </row>
    <row r="140" spans="2:18" x14ac:dyDescent="0.25">
      <c r="B140" t="s">
        <v>367</v>
      </c>
      <c r="C140" t="s">
        <v>351</v>
      </c>
      <c r="D140" t="s">
        <v>368</v>
      </c>
      <c r="E140">
        <v>17920</v>
      </c>
      <c r="F140" t="s">
        <v>74</v>
      </c>
      <c r="G140" t="s">
        <v>74</v>
      </c>
      <c r="H140">
        <v>32</v>
      </c>
      <c r="I140">
        <v>8</v>
      </c>
      <c r="J140">
        <v>108</v>
      </c>
      <c r="K140">
        <v>70</v>
      </c>
      <c r="L140" t="s">
        <v>71</v>
      </c>
      <c r="M140" t="s">
        <v>199</v>
      </c>
      <c r="N140" t="s">
        <v>3874</v>
      </c>
      <c r="O140" t="s">
        <v>73</v>
      </c>
      <c r="P140" t="s">
        <v>83</v>
      </c>
      <c r="Q140">
        <v>0</v>
      </c>
      <c r="R140" t="s">
        <v>369</v>
      </c>
    </row>
    <row r="141" spans="2:18" x14ac:dyDescent="0.25">
      <c r="B141" t="s">
        <v>367</v>
      </c>
      <c r="C141" t="s">
        <v>351</v>
      </c>
      <c r="D141" t="s">
        <v>368</v>
      </c>
      <c r="E141">
        <v>17920</v>
      </c>
      <c r="F141" t="s">
        <v>74</v>
      </c>
      <c r="G141" t="s">
        <v>74</v>
      </c>
      <c r="H141">
        <v>32</v>
      </c>
      <c r="I141">
        <v>8</v>
      </c>
      <c r="J141">
        <v>108</v>
      </c>
      <c r="K141">
        <v>70</v>
      </c>
      <c r="L141" t="s">
        <v>71</v>
      </c>
      <c r="M141" t="s">
        <v>365</v>
      </c>
      <c r="N141" t="s">
        <v>3870</v>
      </c>
      <c r="O141" t="s">
        <v>73</v>
      </c>
      <c r="P141" t="s">
        <v>83</v>
      </c>
      <c r="Q141">
        <v>0</v>
      </c>
      <c r="R141" t="s">
        <v>369</v>
      </c>
    </row>
    <row r="142" spans="2:18" x14ac:dyDescent="0.25">
      <c r="B142" t="s">
        <v>367</v>
      </c>
      <c r="C142" t="s">
        <v>351</v>
      </c>
      <c r="D142" t="s">
        <v>368</v>
      </c>
      <c r="E142">
        <v>17920</v>
      </c>
      <c r="F142" t="s">
        <v>74</v>
      </c>
      <c r="G142" t="s">
        <v>74</v>
      </c>
      <c r="H142">
        <v>32</v>
      </c>
      <c r="I142">
        <v>8</v>
      </c>
      <c r="J142">
        <v>108</v>
      </c>
      <c r="K142">
        <v>70</v>
      </c>
      <c r="L142" t="s">
        <v>77</v>
      </c>
      <c r="M142" t="s">
        <v>195</v>
      </c>
      <c r="N142" t="s">
        <v>3873</v>
      </c>
      <c r="O142" t="s">
        <v>83</v>
      </c>
      <c r="P142" t="s">
        <v>83</v>
      </c>
      <c r="Q142">
        <v>0</v>
      </c>
      <c r="R142" t="s">
        <v>369</v>
      </c>
    </row>
    <row r="143" spans="2:18" x14ac:dyDescent="0.25">
      <c r="B143" t="s">
        <v>367</v>
      </c>
      <c r="C143" t="s">
        <v>351</v>
      </c>
      <c r="D143" t="s">
        <v>368</v>
      </c>
      <c r="E143">
        <v>17920</v>
      </c>
      <c r="F143" t="s">
        <v>74</v>
      </c>
      <c r="G143" t="s">
        <v>74</v>
      </c>
      <c r="H143">
        <v>32</v>
      </c>
      <c r="I143">
        <v>8</v>
      </c>
      <c r="J143">
        <v>108</v>
      </c>
      <c r="K143">
        <v>70</v>
      </c>
      <c r="L143" t="s">
        <v>77</v>
      </c>
      <c r="M143" t="s">
        <v>338</v>
      </c>
      <c r="N143" t="s">
        <v>3873</v>
      </c>
      <c r="O143" t="s">
        <v>83</v>
      </c>
      <c r="P143" t="s">
        <v>83</v>
      </c>
      <c r="Q143">
        <v>0</v>
      </c>
      <c r="R143" t="s">
        <v>369</v>
      </c>
    </row>
    <row r="144" spans="2:18" x14ac:dyDescent="0.25">
      <c r="B144" t="s">
        <v>370</v>
      </c>
      <c r="C144" t="s">
        <v>371</v>
      </c>
      <c r="D144" t="s">
        <v>372</v>
      </c>
      <c r="E144">
        <v>17920</v>
      </c>
      <c r="F144" t="s">
        <v>74</v>
      </c>
      <c r="G144">
        <v>53</v>
      </c>
      <c r="H144">
        <v>38</v>
      </c>
      <c r="I144">
        <v>7</v>
      </c>
      <c r="J144">
        <v>92</v>
      </c>
      <c r="K144">
        <v>70</v>
      </c>
      <c r="L144" t="s">
        <v>71</v>
      </c>
      <c r="M144" t="s">
        <v>316</v>
      </c>
      <c r="N144" t="s">
        <v>3874</v>
      </c>
      <c r="O144" t="s">
        <v>73</v>
      </c>
      <c r="P144" t="s">
        <v>83</v>
      </c>
      <c r="Q144">
        <v>0</v>
      </c>
      <c r="R144" t="s">
        <v>373</v>
      </c>
    </row>
    <row r="145" spans="2:18" x14ac:dyDescent="0.25">
      <c r="B145" t="s">
        <v>370</v>
      </c>
      <c r="C145" t="s">
        <v>371</v>
      </c>
      <c r="D145" t="s">
        <v>372</v>
      </c>
      <c r="E145">
        <v>17920</v>
      </c>
      <c r="F145" t="s">
        <v>74</v>
      </c>
      <c r="G145">
        <v>53</v>
      </c>
      <c r="H145">
        <v>38</v>
      </c>
      <c r="I145">
        <v>7</v>
      </c>
      <c r="J145">
        <v>92</v>
      </c>
      <c r="K145">
        <v>70</v>
      </c>
      <c r="L145" t="s">
        <v>77</v>
      </c>
      <c r="M145" t="s">
        <v>338</v>
      </c>
      <c r="N145" t="s">
        <v>3873</v>
      </c>
      <c r="O145" t="s">
        <v>83</v>
      </c>
      <c r="P145" t="s">
        <v>83</v>
      </c>
      <c r="Q145">
        <v>0</v>
      </c>
      <c r="R145" t="s">
        <v>373</v>
      </c>
    </row>
    <row r="146" spans="2:18" x14ac:dyDescent="0.25">
      <c r="B146" t="s">
        <v>370</v>
      </c>
      <c r="C146" t="s">
        <v>371</v>
      </c>
      <c r="D146" t="s">
        <v>372</v>
      </c>
      <c r="E146">
        <v>17920</v>
      </c>
      <c r="F146" t="s">
        <v>74</v>
      </c>
      <c r="G146">
        <v>53</v>
      </c>
      <c r="H146">
        <v>38</v>
      </c>
      <c r="I146">
        <v>7</v>
      </c>
      <c r="J146">
        <v>92</v>
      </c>
      <c r="K146">
        <v>70</v>
      </c>
      <c r="L146" t="s">
        <v>77</v>
      </c>
      <c r="M146" t="s">
        <v>374</v>
      </c>
      <c r="N146" t="s">
        <v>3884</v>
      </c>
      <c r="O146" t="s">
        <v>83</v>
      </c>
      <c r="P146" t="s">
        <v>83</v>
      </c>
      <c r="Q146">
        <v>0</v>
      </c>
      <c r="R146" t="s">
        <v>373</v>
      </c>
    </row>
    <row r="147" spans="2:18" x14ac:dyDescent="0.25">
      <c r="B147" t="s">
        <v>375</v>
      </c>
      <c r="C147" t="s">
        <v>376</v>
      </c>
      <c r="D147" t="s">
        <v>377</v>
      </c>
      <c r="E147">
        <v>20128</v>
      </c>
      <c r="F147" t="s">
        <v>74</v>
      </c>
      <c r="G147">
        <v>12</v>
      </c>
      <c r="H147">
        <v>37</v>
      </c>
      <c r="I147">
        <v>8</v>
      </c>
      <c r="J147">
        <v>102</v>
      </c>
      <c r="K147">
        <v>68</v>
      </c>
      <c r="L147" t="s">
        <v>71</v>
      </c>
      <c r="M147" t="s">
        <v>316</v>
      </c>
      <c r="N147" t="s">
        <v>3874</v>
      </c>
      <c r="O147" t="s">
        <v>73</v>
      </c>
      <c r="P147" t="s">
        <v>83</v>
      </c>
      <c r="Q147">
        <v>0</v>
      </c>
      <c r="R147" t="s">
        <v>378</v>
      </c>
    </row>
    <row r="148" spans="2:18" x14ac:dyDescent="0.25">
      <c r="B148" t="s">
        <v>375</v>
      </c>
      <c r="C148" t="s">
        <v>376</v>
      </c>
      <c r="D148" t="s">
        <v>377</v>
      </c>
      <c r="E148">
        <v>20128</v>
      </c>
      <c r="F148" t="s">
        <v>74</v>
      </c>
      <c r="G148">
        <v>12</v>
      </c>
      <c r="H148">
        <v>37</v>
      </c>
      <c r="I148">
        <v>8</v>
      </c>
      <c r="J148">
        <v>102</v>
      </c>
      <c r="K148">
        <v>68</v>
      </c>
      <c r="L148" t="s">
        <v>77</v>
      </c>
      <c r="M148" t="s">
        <v>318</v>
      </c>
      <c r="N148" t="s">
        <v>3873</v>
      </c>
      <c r="O148" t="s">
        <v>83</v>
      </c>
      <c r="P148" t="s">
        <v>83</v>
      </c>
      <c r="Q148">
        <v>0</v>
      </c>
      <c r="R148" t="s">
        <v>378</v>
      </c>
    </row>
    <row r="149" spans="2:18" x14ac:dyDescent="0.25">
      <c r="B149" t="s">
        <v>375</v>
      </c>
      <c r="C149" t="s">
        <v>376</v>
      </c>
      <c r="D149" t="s">
        <v>377</v>
      </c>
      <c r="E149">
        <v>20128</v>
      </c>
      <c r="F149" t="s">
        <v>74</v>
      </c>
      <c r="G149">
        <v>12</v>
      </c>
      <c r="H149">
        <v>37</v>
      </c>
      <c r="I149">
        <v>8</v>
      </c>
      <c r="J149">
        <v>102</v>
      </c>
      <c r="K149">
        <v>68</v>
      </c>
      <c r="L149" t="s">
        <v>77</v>
      </c>
      <c r="M149" t="s">
        <v>319</v>
      </c>
      <c r="N149" t="s">
        <v>3881</v>
      </c>
      <c r="O149" t="s">
        <v>83</v>
      </c>
      <c r="P149" t="s">
        <v>83</v>
      </c>
      <c r="Q149">
        <v>0</v>
      </c>
      <c r="R149" t="s">
        <v>378</v>
      </c>
    </row>
    <row r="150" spans="2:18" x14ac:dyDescent="0.25">
      <c r="B150" t="s">
        <v>379</v>
      </c>
      <c r="C150" t="s">
        <v>380</v>
      </c>
      <c r="D150" t="s">
        <v>381</v>
      </c>
      <c r="E150">
        <v>20000</v>
      </c>
      <c r="F150" t="s">
        <v>74</v>
      </c>
      <c r="G150">
        <v>0</v>
      </c>
      <c r="H150">
        <v>42.75</v>
      </c>
      <c r="I150">
        <v>7</v>
      </c>
      <c r="J150">
        <v>102</v>
      </c>
      <c r="K150">
        <v>66.83</v>
      </c>
      <c r="L150" t="s">
        <v>71</v>
      </c>
      <c r="M150" t="s">
        <v>316</v>
      </c>
      <c r="N150" t="s">
        <v>3874</v>
      </c>
      <c r="O150" t="s">
        <v>73</v>
      </c>
      <c r="P150" t="s">
        <v>83</v>
      </c>
      <c r="Q150">
        <v>0</v>
      </c>
      <c r="R150" t="s">
        <v>382</v>
      </c>
    </row>
    <row r="151" spans="2:18" x14ac:dyDescent="0.25">
      <c r="B151" t="s">
        <v>379</v>
      </c>
      <c r="C151" t="s">
        <v>380</v>
      </c>
      <c r="D151" t="s">
        <v>381</v>
      </c>
      <c r="E151">
        <v>20000</v>
      </c>
      <c r="F151" t="s">
        <v>74</v>
      </c>
      <c r="G151">
        <v>0</v>
      </c>
      <c r="H151">
        <v>42.75</v>
      </c>
      <c r="I151">
        <v>7</v>
      </c>
      <c r="J151">
        <v>102</v>
      </c>
      <c r="K151">
        <v>66.83</v>
      </c>
      <c r="L151" t="s">
        <v>77</v>
      </c>
      <c r="M151" t="s">
        <v>319</v>
      </c>
      <c r="N151" t="s">
        <v>3881</v>
      </c>
      <c r="O151" t="s">
        <v>83</v>
      </c>
      <c r="P151" t="s">
        <v>83</v>
      </c>
      <c r="Q151">
        <v>0</v>
      </c>
      <c r="R151" t="s">
        <v>382</v>
      </c>
    </row>
    <row r="152" spans="2:18" x14ac:dyDescent="0.25">
      <c r="B152" t="s">
        <v>379</v>
      </c>
      <c r="C152" t="s">
        <v>380</v>
      </c>
      <c r="D152" t="s">
        <v>381</v>
      </c>
      <c r="E152">
        <v>20000</v>
      </c>
      <c r="F152" t="s">
        <v>74</v>
      </c>
      <c r="G152">
        <v>0</v>
      </c>
      <c r="H152">
        <v>42.75</v>
      </c>
      <c r="I152">
        <v>7</v>
      </c>
      <c r="J152">
        <v>102</v>
      </c>
      <c r="K152">
        <v>66.83</v>
      </c>
      <c r="L152" t="s">
        <v>77</v>
      </c>
      <c r="M152" t="s">
        <v>338</v>
      </c>
      <c r="N152" t="s">
        <v>3873</v>
      </c>
      <c r="O152" t="s">
        <v>83</v>
      </c>
      <c r="P152" t="s">
        <v>83</v>
      </c>
      <c r="Q152">
        <v>0</v>
      </c>
      <c r="R152" t="s">
        <v>382</v>
      </c>
    </row>
    <row r="153" spans="2:18" x14ac:dyDescent="0.25">
      <c r="B153" t="s">
        <v>383</v>
      </c>
      <c r="C153" t="s">
        <v>384</v>
      </c>
      <c r="D153" t="s">
        <v>385</v>
      </c>
      <c r="E153">
        <v>17920</v>
      </c>
      <c r="F153" t="s">
        <v>74</v>
      </c>
      <c r="G153">
        <v>257</v>
      </c>
      <c r="H153">
        <v>38</v>
      </c>
      <c r="I153">
        <v>7</v>
      </c>
      <c r="J153">
        <v>88</v>
      </c>
      <c r="K153">
        <v>70</v>
      </c>
      <c r="L153" t="s">
        <v>71</v>
      </c>
      <c r="M153" t="s">
        <v>199</v>
      </c>
      <c r="N153" t="s">
        <v>3874</v>
      </c>
      <c r="O153" t="s">
        <v>73</v>
      </c>
      <c r="P153" t="s">
        <v>83</v>
      </c>
      <c r="Q153">
        <v>0</v>
      </c>
      <c r="R153" t="s">
        <v>386</v>
      </c>
    </row>
    <row r="154" spans="2:18" x14ac:dyDescent="0.25">
      <c r="B154" t="s">
        <v>383</v>
      </c>
      <c r="C154" t="s">
        <v>384</v>
      </c>
      <c r="D154" t="s">
        <v>385</v>
      </c>
      <c r="E154">
        <v>17920</v>
      </c>
      <c r="F154" t="s">
        <v>74</v>
      </c>
      <c r="G154">
        <v>257</v>
      </c>
      <c r="H154">
        <v>38</v>
      </c>
      <c r="I154">
        <v>7</v>
      </c>
      <c r="J154">
        <v>88</v>
      </c>
      <c r="K154">
        <v>70</v>
      </c>
      <c r="L154" t="s">
        <v>71</v>
      </c>
      <c r="M154" t="s">
        <v>365</v>
      </c>
      <c r="N154" t="s">
        <v>3870</v>
      </c>
      <c r="O154" t="s">
        <v>73</v>
      </c>
      <c r="P154" t="s">
        <v>83</v>
      </c>
      <c r="Q154">
        <v>0</v>
      </c>
      <c r="R154" t="s">
        <v>386</v>
      </c>
    </row>
    <row r="155" spans="2:18" x14ac:dyDescent="0.25">
      <c r="B155" t="s">
        <v>383</v>
      </c>
      <c r="C155" t="s">
        <v>384</v>
      </c>
      <c r="D155" t="s">
        <v>385</v>
      </c>
      <c r="E155">
        <v>17920</v>
      </c>
      <c r="F155" t="s">
        <v>74</v>
      </c>
      <c r="G155">
        <v>257</v>
      </c>
      <c r="H155">
        <v>38</v>
      </c>
      <c r="I155">
        <v>7</v>
      </c>
      <c r="J155">
        <v>88</v>
      </c>
      <c r="K155">
        <v>70</v>
      </c>
      <c r="L155" t="s">
        <v>77</v>
      </c>
      <c r="M155" t="s">
        <v>338</v>
      </c>
      <c r="N155" t="s">
        <v>3873</v>
      </c>
      <c r="O155" t="s">
        <v>83</v>
      </c>
      <c r="P155" t="s">
        <v>83</v>
      </c>
      <c r="Q155">
        <v>0</v>
      </c>
      <c r="R155" t="s">
        <v>386</v>
      </c>
    </row>
    <row r="156" spans="2:18" x14ac:dyDescent="0.25">
      <c r="B156" t="s">
        <v>383</v>
      </c>
      <c r="C156" t="s">
        <v>384</v>
      </c>
      <c r="D156" t="s">
        <v>385</v>
      </c>
      <c r="E156">
        <v>17920</v>
      </c>
      <c r="F156" t="s">
        <v>74</v>
      </c>
      <c r="G156">
        <v>257</v>
      </c>
      <c r="H156">
        <v>38</v>
      </c>
      <c r="I156">
        <v>7</v>
      </c>
      <c r="J156">
        <v>88</v>
      </c>
      <c r="K156">
        <v>70</v>
      </c>
      <c r="L156" t="s">
        <v>77</v>
      </c>
      <c r="M156" t="s">
        <v>366</v>
      </c>
      <c r="N156" t="s">
        <v>3873</v>
      </c>
      <c r="O156" t="s">
        <v>83</v>
      </c>
      <c r="P156" t="s">
        <v>83</v>
      </c>
      <c r="Q156">
        <v>0</v>
      </c>
      <c r="R156" t="s">
        <v>386</v>
      </c>
    </row>
    <row r="157" spans="2:18" x14ac:dyDescent="0.25">
      <c r="B157" t="s">
        <v>387</v>
      </c>
      <c r="C157" t="s">
        <v>388</v>
      </c>
      <c r="D157" t="s">
        <v>389</v>
      </c>
      <c r="E157">
        <v>13340</v>
      </c>
      <c r="F157" t="s">
        <v>74</v>
      </c>
      <c r="G157">
        <v>220</v>
      </c>
      <c r="H157">
        <v>59</v>
      </c>
      <c r="I157">
        <v>6</v>
      </c>
      <c r="J157">
        <v>88</v>
      </c>
      <c r="K157">
        <v>66</v>
      </c>
      <c r="L157" t="s">
        <v>71</v>
      </c>
      <c r="M157" t="s">
        <v>392</v>
      </c>
      <c r="N157" t="s">
        <v>3873</v>
      </c>
      <c r="O157" t="s">
        <v>83</v>
      </c>
      <c r="P157" t="s">
        <v>73</v>
      </c>
      <c r="Q157">
        <v>500</v>
      </c>
      <c r="R157" t="s">
        <v>391</v>
      </c>
    </row>
    <row r="158" spans="2:18" x14ac:dyDescent="0.25">
      <c r="B158" t="s">
        <v>387</v>
      </c>
      <c r="C158" t="s">
        <v>388</v>
      </c>
      <c r="D158" t="s">
        <v>389</v>
      </c>
      <c r="E158">
        <v>13340</v>
      </c>
      <c r="F158" t="s">
        <v>74</v>
      </c>
      <c r="G158">
        <v>220</v>
      </c>
      <c r="H158">
        <v>59</v>
      </c>
      <c r="I158">
        <v>6</v>
      </c>
      <c r="J158">
        <v>88</v>
      </c>
      <c r="K158">
        <v>66</v>
      </c>
      <c r="L158" t="s">
        <v>71</v>
      </c>
      <c r="M158" t="s">
        <v>144</v>
      </c>
      <c r="N158" t="s">
        <v>3862</v>
      </c>
      <c r="O158" t="s">
        <v>83</v>
      </c>
      <c r="P158" t="s">
        <v>83</v>
      </c>
      <c r="Q158">
        <v>0</v>
      </c>
      <c r="R158" t="s">
        <v>391</v>
      </c>
    </row>
    <row r="159" spans="2:18" x14ac:dyDescent="0.25">
      <c r="B159" t="s">
        <v>387</v>
      </c>
      <c r="C159" t="s">
        <v>388</v>
      </c>
      <c r="D159" t="s">
        <v>389</v>
      </c>
      <c r="E159">
        <v>13340</v>
      </c>
      <c r="F159" t="s">
        <v>74</v>
      </c>
      <c r="G159">
        <v>220</v>
      </c>
      <c r="H159">
        <v>59</v>
      </c>
      <c r="I159">
        <v>6</v>
      </c>
      <c r="J159">
        <v>88</v>
      </c>
      <c r="K159">
        <v>66</v>
      </c>
      <c r="L159" t="s">
        <v>71</v>
      </c>
      <c r="M159" t="s">
        <v>390</v>
      </c>
      <c r="N159" t="s">
        <v>3885</v>
      </c>
      <c r="O159" t="s">
        <v>83</v>
      </c>
      <c r="P159" t="s">
        <v>83</v>
      </c>
      <c r="Q159">
        <v>0</v>
      </c>
      <c r="R159" t="s">
        <v>391</v>
      </c>
    </row>
    <row r="160" spans="2:18" x14ac:dyDescent="0.25">
      <c r="B160" t="s">
        <v>387</v>
      </c>
      <c r="C160" t="s">
        <v>388</v>
      </c>
      <c r="D160" t="s">
        <v>389</v>
      </c>
      <c r="E160">
        <v>13340</v>
      </c>
      <c r="F160" t="s">
        <v>74</v>
      </c>
      <c r="G160">
        <v>220</v>
      </c>
      <c r="H160">
        <v>59</v>
      </c>
      <c r="I160">
        <v>6</v>
      </c>
      <c r="J160">
        <v>88</v>
      </c>
      <c r="K160">
        <v>66</v>
      </c>
      <c r="L160" t="s">
        <v>77</v>
      </c>
      <c r="M160" t="s">
        <v>319</v>
      </c>
      <c r="N160" t="s">
        <v>3881</v>
      </c>
      <c r="O160" t="s">
        <v>83</v>
      </c>
      <c r="P160" t="s">
        <v>83</v>
      </c>
      <c r="Q160">
        <v>0</v>
      </c>
      <c r="R160" t="s">
        <v>391</v>
      </c>
    </row>
    <row r="161" spans="2:18" x14ac:dyDescent="0.25">
      <c r="B161" t="s">
        <v>387</v>
      </c>
      <c r="C161" t="s">
        <v>388</v>
      </c>
      <c r="D161" t="s">
        <v>389</v>
      </c>
      <c r="E161">
        <v>13340</v>
      </c>
      <c r="F161" t="s">
        <v>74</v>
      </c>
      <c r="G161">
        <v>220</v>
      </c>
      <c r="H161">
        <v>59</v>
      </c>
      <c r="I161" s="8">
        <v>6</v>
      </c>
      <c r="J161">
        <v>88</v>
      </c>
      <c r="K161">
        <v>66</v>
      </c>
      <c r="L161" t="s">
        <v>77</v>
      </c>
      <c r="M161" t="s">
        <v>338</v>
      </c>
      <c r="N161" t="s">
        <v>3873</v>
      </c>
      <c r="O161" t="s">
        <v>83</v>
      </c>
      <c r="P161" t="s">
        <v>83</v>
      </c>
      <c r="Q161">
        <v>0</v>
      </c>
      <c r="R161" t="s">
        <v>391</v>
      </c>
    </row>
    <row r="162" spans="2:18" x14ac:dyDescent="0.25">
      <c r="B162" t="s">
        <v>393</v>
      </c>
      <c r="D162" t="s">
        <v>307</v>
      </c>
      <c r="E162">
        <v>0</v>
      </c>
      <c r="F162" t="s">
        <v>74</v>
      </c>
      <c r="G162">
        <v>0</v>
      </c>
      <c r="H162">
        <v>0</v>
      </c>
      <c r="I162">
        <v>0</v>
      </c>
      <c r="J162">
        <v>0</v>
      </c>
      <c r="K162">
        <v>0</v>
      </c>
      <c r="L162" t="s">
        <v>74</v>
      </c>
      <c r="M162" t="s">
        <v>74</v>
      </c>
      <c r="N162" t="s">
        <v>74</v>
      </c>
      <c r="O162" t="s">
        <v>74</v>
      </c>
      <c r="P162" t="s">
        <v>74</v>
      </c>
      <c r="Q162" t="s">
        <v>74</v>
      </c>
      <c r="R162" t="s">
        <v>394</v>
      </c>
    </row>
    <row r="163" spans="2:18" x14ac:dyDescent="0.25">
      <c r="B163" t="s">
        <v>395</v>
      </c>
      <c r="D163" t="s">
        <v>307</v>
      </c>
      <c r="E163">
        <v>0</v>
      </c>
      <c r="F163" t="s">
        <v>74</v>
      </c>
      <c r="G163">
        <v>0</v>
      </c>
      <c r="H163">
        <v>0</v>
      </c>
      <c r="I163">
        <v>0</v>
      </c>
      <c r="J163">
        <v>0</v>
      </c>
      <c r="K163">
        <v>0</v>
      </c>
      <c r="L163" t="s">
        <v>74</v>
      </c>
      <c r="M163" t="s">
        <v>74</v>
      </c>
      <c r="N163" t="s">
        <v>74</v>
      </c>
      <c r="O163" t="s">
        <v>74</v>
      </c>
      <c r="P163" t="s">
        <v>74</v>
      </c>
      <c r="Q163" t="s">
        <v>74</v>
      </c>
      <c r="R163" t="s">
        <v>396</v>
      </c>
    </row>
    <row r="164" spans="2:18" x14ac:dyDescent="0.25">
      <c r="B164" t="s">
        <v>397</v>
      </c>
      <c r="C164" t="s">
        <v>398</v>
      </c>
      <c r="D164" t="s">
        <v>399</v>
      </c>
      <c r="E164">
        <v>0</v>
      </c>
      <c r="F164" t="s">
        <v>74</v>
      </c>
      <c r="G164" t="s">
        <v>74</v>
      </c>
      <c r="H164">
        <v>0</v>
      </c>
      <c r="I164">
        <v>0</v>
      </c>
      <c r="J164">
        <v>0</v>
      </c>
      <c r="K164">
        <v>0</v>
      </c>
      <c r="L164" t="s">
        <v>71</v>
      </c>
      <c r="M164" s="7" t="s">
        <v>400</v>
      </c>
      <c r="N164" s="7" t="s">
        <v>3886</v>
      </c>
      <c r="O164" t="s">
        <v>73</v>
      </c>
      <c r="P164" t="s">
        <v>83</v>
      </c>
      <c r="Q164">
        <v>0</v>
      </c>
      <c r="R164" t="s">
        <v>401</v>
      </c>
    </row>
    <row r="165" spans="2:18" x14ac:dyDescent="0.25">
      <c r="B165" t="s">
        <v>397</v>
      </c>
      <c r="C165" t="s">
        <v>398</v>
      </c>
      <c r="D165" t="s">
        <v>399</v>
      </c>
      <c r="E165">
        <v>0</v>
      </c>
      <c r="F165" t="s">
        <v>74</v>
      </c>
      <c r="G165" t="s">
        <v>74</v>
      </c>
      <c r="H165">
        <v>0</v>
      </c>
      <c r="I165" s="8">
        <v>0</v>
      </c>
      <c r="J165">
        <v>0</v>
      </c>
      <c r="K165">
        <v>0</v>
      </c>
      <c r="L165" t="s">
        <v>77</v>
      </c>
      <c r="M165" s="7" t="s">
        <v>270</v>
      </c>
      <c r="N165" s="7" t="s">
        <v>3878</v>
      </c>
      <c r="O165" t="s">
        <v>73</v>
      </c>
      <c r="P165" t="s">
        <v>83</v>
      </c>
      <c r="Q165">
        <v>0</v>
      </c>
      <c r="R165" t="s">
        <v>401</v>
      </c>
    </row>
    <row r="166" spans="2:18" x14ac:dyDescent="0.25">
      <c r="B166" t="s">
        <v>402</v>
      </c>
      <c r="C166" t="s">
        <v>403</v>
      </c>
      <c r="D166" t="s">
        <v>404</v>
      </c>
      <c r="E166">
        <v>6040</v>
      </c>
      <c r="F166">
        <v>6040</v>
      </c>
      <c r="G166" t="s">
        <v>74</v>
      </c>
      <c r="H166">
        <v>40</v>
      </c>
      <c r="I166">
        <v>3</v>
      </c>
      <c r="J166">
        <v>64</v>
      </c>
      <c r="K166">
        <v>50</v>
      </c>
      <c r="L166" t="s">
        <v>71</v>
      </c>
      <c r="M166" t="s">
        <v>158</v>
      </c>
      <c r="N166" t="s">
        <v>3866</v>
      </c>
      <c r="O166" t="s">
        <v>73</v>
      </c>
      <c r="P166" t="s">
        <v>83</v>
      </c>
      <c r="Q166" t="s">
        <v>74</v>
      </c>
      <c r="R166" t="s">
        <v>405</v>
      </c>
    </row>
    <row r="167" spans="2:18" x14ac:dyDescent="0.25">
      <c r="B167" t="s">
        <v>402</v>
      </c>
      <c r="C167" t="s">
        <v>403</v>
      </c>
      <c r="D167" t="s">
        <v>404</v>
      </c>
      <c r="E167">
        <v>6040</v>
      </c>
      <c r="F167">
        <v>6040</v>
      </c>
      <c r="G167" t="s">
        <v>74</v>
      </c>
      <c r="H167">
        <v>40</v>
      </c>
      <c r="I167">
        <v>3</v>
      </c>
      <c r="J167">
        <v>64</v>
      </c>
      <c r="K167">
        <v>50</v>
      </c>
      <c r="L167" t="s">
        <v>77</v>
      </c>
      <c r="M167" t="s">
        <v>144</v>
      </c>
      <c r="N167" t="s">
        <v>3862</v>
      </c>
      <c r="O167" t="s">
        <v>83</v>
      </c>
      <c r="P167" t="s">
        <v>73</v>
      </c>
      <c r="Q167" t="s">
        <v>74</v>
      </c>
      <c r="R167" t="s">
        <v>405</v>
      </c>
    </row>
    <row r="168" spans="2:18" x14ac:dyDescent="0.25">
      <c r="B168" t="s">
        <v>406</v>
      </c>
      <c r="C168" t="s">
        <v>407</v>
      </c>
      <c r="D168" t="s">
        <v>408</v>
      </c>
      <c r="E168">
        <v>6040</v>
      </c>
      <c r="F168" t="s">
        <v>74</v>
      </c>
      <c r="G168">
        <v>0</v>
      </c>
      <c r="H168">
        <v>40</v>
      </c>
      <c r="I168">
        <v>3</v>
      </c>
      <c r="J168">
        <v>66</v>
      </c>
      <c r="K168">
        <v>50</v>
      </c>
      <c r="L168" t="s">
        <v>71</v>
      </c>
      <c r="M168" s="7" t="s">
        <v>132</v>
      </c>
      <c r="N168" s="7" t="s">
        <v>3864</v>
      </c>
      <c r="O168" t="s">
        <v>73</v>
      </c>
      <c r="P168" t="s">
        <v>83</v>
      </c>
      <c r="Q168">
        <v>0</v>
      </c>
      <c r="R168" s="7" t="s">
        <v>409</v>
      </c>
    </row>
    <row r="169" spans="2:18" x14ac:dyDescent="0.25">
      <c r="B169" t="s">
        <v>406</v>
      </c>
      <c r="C169" t="s">
        <v>407</v>
      </c>
      <c r="D169" t="s">
        <v>408</v>
      </c>
      <c r="E169">
        <v>6040</v>
      </c>
      <c r="F169" t="s">
        <v>74</v>
      </c>
      <c r="G169">
        <v>0</v>
      </c>
      <c r="H169">
        <v>40</v>
      </c>
      <c r="I169">
        <v>3</v>
      </c>
      <c r="J169">
        <v>66</v>
      </c>
      <c r="K169">
        <v>50</v>
      </c>
      <c r="L169" t="s">
        <v>77</v>
      </c>
      <c r="M169" s="7" t="s">
        <v>144</v>
      </c>
      <c r="N169" s="7" t="s">
        <v>3862</v>
      </c>
      <c r="O169" t="s">
        <v>83</v>
      </c>
      <c r="P169" t="s">
        <v>73</v>
      </c>
      <c r="Q169">
        <v>1200</v>
      </c>
      <c r="R169" s="7" t="s">
        <v>409</v>
      </c>
    </row>
    <row r="170" spans="2:18" x14ac:dyDescent="0.25">
      <c r="B170" t="s">
        <v>410</v>
      </c>
      <c r="D170" t="s">
        <v>116</v>
      </c>
      <c r="E170">
        <v>0</v>
      </c>
      <c r="F170" t="s">
        <v>74</v>
      </c>
      <c r="G170">
        <v>0</v>
      </c>
      <c r="H170">
        <v>0</v>
      </c>
      <c r="I170">
        <v>0</v>
      </c>
      <c r="J170">
        <v>0</v>
      </c>
      <c r="K170">
        <v>0</v>
      </c>
      <c r="L170" t="s">
        <v>74</v>
      </c>
      <c r="M170" t="s">
        <v>74</v>
      </c>
      <c r="N170" t="s">
        <v>74</v>
      </c>
      <c r="O170" t="s">
        <v>74</v>
      </c>
      <c r="P170" t="s">
        <v>74</v>
      </c>
      <c r="Q170" t="s">
        <v>74</v>
      </c>
      <c r="R170" t="s">
        <v>411</v>
      </c>
    </row>
    <row r="171" spans="2:18" x14ac:dyDescent="0.25">
      <c r="B171" t="s">
        <v>412</v>
      </c>
      <c r="C171" t="s">
        <v>413</v>
      </c>
      <c r="D171" t="s">
        <v>414</v>
      </c>
      <c r="E171" s="6">
        <v>12280</v>
      </c>
      <c r="F171">
        <v>12280</v>
      </c>
      <c r="G171" s="6" t="s">
        <v>74</v>
      </c>
      <c r="H171">
        <v>35</v>
      </c>
      <c r="I171">
        <v>5</v>
      </c>
      <c r="J171">
        <v>74</v>
      </c>
      <c r="K171">
        <v>70</v>
      </c>
      <c r="L171" t="s">
        <v>71</v>
      </c>
      <c r="M171" t="s">
        <v>415</v>
      </c>
      <c r="N171" t="s">
        <v>3887</v>
      </c>
      <c r="O171" t="s">
        <v>83</v>
      </c>
      <c r="P171" t="s">
        <v>73</v>
      </c>
      <c r="Q171" t="s">
        <v>74</v>
      </c>
      <c r="R171" t="s">
        <v>416</v>
      </c>
    </row>
    <row r="172" spans="2:18" x14ac:dyDescent="0.25">
      <c r="B172" t="s">
        <v>412</v>
      </c>
      <c r="C172" t="s">
        <v>413</v>
      </c>
      <c r="D172" t="s">
        <v>414</v>
      </c>
      <c r="E172">
        <v>12280</v>
      </c>
      <c r="F172">
        <v>12280</v>
      </c>
      <c r="G172" t="s">
        <v>74</v>
      </c>
      <c r="H172">
        <v>35</v>
      </c>
      <c r="I172">
        <v>5</v>
      </c>
      <c r="J172">
        <v>74</v>
      </c>
      <c r="K172">
        <v>70</v>
      </c>
      <c r="L172" t="s">
        <v>77</v>
      </c>
      <c r="M172" t="s">
        <v>144</v>
      </c>
      <c r="N172" t="s">
        <v>3862</v>
      </c>
      <c r="O172" t="s">
        <v>239</v>
      </c>
      <c r="P172" t="s">
        <v>73</v>
      </c>
      <c r="Q172">
        <v>0</v>
      </c>
      <c r="R172" t="s">
        <v>416</v>
      </c>
    </row>
    <row r="173" spans="2:18" ht="15" customHeight="1" x14ac:dyDescent="0.25">
      <c r="B173" t="s">
        <v>417</v>
      </c>
      <c r="C173" t="s">
        <v>413</v>
      </c>
      <c r="D173" t="s">
        <v>418</v>
      </c>
      <c r="E173" s="6">
        <v>12280</v>
      </c>
      <c r="F173">
        <v>12280</v>
      </c>
      <c r="G173" t="s">
        <v>74</v>
      </c>
      <c r="H173">
        <v>35</v>
      </c>
      <c r="I173">
        <v>5</v>
      </c>
      <c r="J173">
        <v>74</v>
      </c>
      <c r="K173">
        <v>70</v>
      </c>
      <c r="L173" t="s">
        <v>71</v>
      </c>
      <c r="M173" t="s">
        <v>419</v>
      </c>
      <c r="N173" t="s">
        <v>3888</v>
      </c>
      <c r="O173" t="s">
        <v>83</v>
      </c>
      <c r="P173" t="s">
        <v>73</v>
      </c>
      <c r="Q173" t="s">
        <v>74</v>
      </c>
      <c r="R173" t="s">
        <v>420</v>
      </c>
    </row>
    <row r="174" spans="2:18" x14ac:dyDescent="0.25">
      <c r="B174" t="s">
        <v>417</v>
      </c>
      <c r="C174" t="s">
        <v>413</v>
      </c>
      <c r="D174" t="s">
        <v>418</v>
      </c>
      <c r="E174">
        <v>12280</v>
      </c>
      <c r="F174">
        <v>12280</v>
      </c>
      <c r="G174" t="s">
        <v>74</v>
      </c>
      <c r="H174">
        <v>35</v>
      </c>
      <c r="I174">
        <v>5</v>
      </c>
      <c r="J174">
        <v>74</v>
      </c>
      <c r="K174">
        <v>70</v>
      </c>
      <c r="L174" t="s">
        <v>77</v>
      </c>
      <c r="M174" t="s">
        <v>144</v>
      </c>
      <c r="N174" t="s">
        <v>3862</v>
      </c>
      <c r="O174" t="s">
        <v>239</v>
      </c>
      <c r="P174" t="s">
        <v>73</v>
      </c>
      <c r="Q174">
        <v>0</v>
      </c>
      <c r="R174" t="s">
        <v>420</v>
      </c>
    </row>
    <row r="175" spans="2:18" x14ac:dyDescent="0.25">
      <c r="B175" t="s">
        <v>421</v>
      </c>
      <c r="C175" t="s">
        <v>422</v>
      </c>
      <c r="D175" t="s">
        <v>423</v>
      </c>
      <c r="E175">
        <v>12250</v>
      </c>
      <c r="F175" t="s">
        <v>74</v>
      </c>
      <c r="G175">
        <v>0</v>
      </c>
      <c r="H175">
        <v>35</v>
      </c>
      <c r="I175">
        <v>5</v>
      </c>
      <c r="J175">
        <v>72</v>
      </c>
      <c r="K175">
        <v>70</v>
      </c>
      <c r="L175" t="s">
        <v>71</v>
      </c>
      <c r="M175" t="s">
        <v>425</v>
      </c>
      <c r="N175" t="s">
        <v>3889</v>
      </c>
      <c r="O175" t="s">
        <v>239</v>
      </c>
      <c r="P175" t="s">
        <v>74</v>
      </c>
      <c r="Q175">
        <v>1000</v>
      </c>
      <c r="R175" t="s">
        <v>3755</v>
      </c>
    </row>
    <row r="176" spans="2:18" x14ac:dyDescent="0.25">
      <c r="B176" t="s">
        <v>421</v>
      </c>
      <c r="C176" t="s">
        <v>422</v>
      </c>
      <c r="D176" t="s">
        <v>423</v>
      </c>
      <c r="E176">
        <v>12250</v>
      </c>
      <c r="F176" t="s">
        <v>74</v>
      </c>
      <c r="G176">
        <v>0</v>
      </c>
      <c r="H176">
        <v>35</v>
      </c>
      <c r="I176">
        <v>5</v>
      </c>
      <c r="J176">
        <v>72</v>
      </c>
      <c r="K176">
        <v>70</v>
      </c>
      <c r="L176" t="s">
        <v>77</v>
      </c>
      <c r="M176" t="s">
        <v>144</v>
      </c>
      <c r="N176" t="s">
        <v>3862</v>
      </c>
      <c r="O176" t="s">
        <v>239</v>
      </c>
      <c r="P176" t="s">
        <v>74</v>
      </c>
      <c r="Q176">
        <v>0</v>
      </c>
      <c r="R176" t="s">
        <v>3755</v>
      </c>
    </row>
    <row r="177" spans="2:19" x14ac:dyDescent="0.25">
      <c r="B177" t="s">
        <v>427</v>
      </c>
      <c r="C177" t="s">
        <v>413</v>
      </c>
      <c r="D177" t="s">
        <v>424</v>
      </c>
      <c r="E177">
        <v>12280</v>
      </c>
      <c r="F177">
        <v>12280</v>
      </c>
      <c r="G177" t="s">
        <v>74</v>
      </c>
      <c r="H177">
        <v>35</v>
      </c>
      <c r="I177">
        <v>5</v>
      </c>
      <c r="J177">
        <v>74</v>
      </c>
      <c r="K177">
        <v>70</v>
      </c>
      <c r="L177" t="s">
        <v>71</v>
      </c>
      <c r="M177" t="s">
        <v>425</v>
      </c>
      <c r="N177" t="s">
        <v>3889</v>
      </c>
      <c r="O177" t="s">
        <v>83</v>
      </c>
      <c r="P177" t="s">
        <v>73</v>
      </c>
      <c r="Q177" t="s">
        <v>74</v>
      </c>
      <c r="R177" t="s">
        <v>426</v>
      </c>
    </row>
    <row r="178" spans="2:19" x14ac:dyDescent="0.25">
      <c r="B178" t="s">
        <v>427</v>
      </c>
      <c r="C178" t="s">
        <v>413</v>
      </c>
      <c r="D178" t="s">
        <v>424</v>
      </c>
      <c r="E178">
        <v>12280</v>
      </c>
      <c r="F178">
        <v>12280</v>
      </c>
      <c r="G178" t="s">
        <v>74</v>
      </c>
      <c r="H178">
        <v>35</v>
      </c>
      <c r="I178">
        <v>5</v>
      </c>
      <c r="J178">
        <v>74</v>
      </c>
      <c r="K178">
        <v>70</v>
      </c>
      <c r="L178" t="s">
        <v>77</v>
      </c>
      <c r="M178" t="s">
        <v>144</v>
      </c>
      <c r="N178" t="s">
        <v>3862</v>
      </c>
      <c r="O178" t="s">
        <v>239</v>
      </c>
      <c r="P178" t="s">
        <v>73</v>
      </c>
      <c r="Q178">
        <v>0</v>
      </c>
      <c r="R178" t="s">
        <v>426</v>
      </c>
    </row>
    <row r="179" spans="2:19" x14ac:dyDescent="0.25">
      <c r="B179" t="s">
        <v>428</v>
      </c>
      <c r="C179" t="s">
        <v>429</v>
      </c>
      <c r="D179" t="s">
        <v>430</v>
      </c>
      <c r="E179">
        <v>12150</v>
      </c>
      <c r="F179" t="s">
        <v>74</v>
      </c>
      <c r="G179" t="s">
        <v>74</v>
      </c>
      <c r="H179">
        <v>35</v>
      </c>
      <c r="I179">
        <v>5</v>
      </c>
      <c r="J179">
        <v>74</v>
      </c>
      <c r="K179">
        <v>70</v>
      </c>
      <c r="L179" t="s">
        <v>71</v>
      </c>
      <c r="M179" t="s">
        <v>415</v>
      </c>
      <c r="N179" t="s">
        <v>3887</v>
      </c>
      <c r="O179" t="s">
        <v>83</v>
      </c>
      <c r="P179" t="s">
        <v>73</v>
      </c>
      <c r="Q179">
        <v>1000</v>
      </c>
      <c r="R179" t="s">
        <v>431</v>
      </c>
    </row>
    <row r="180" spans="2:19" x14ac:dyDescent="0.25">
      <c r="B180" t="s">
        <v>428</v>
      </c>
      <c r="C180" t="s">
        <v>429</v>
      </c>
      <c r="D180" t="s">
        <v>430</v>
      </c>
      <c r="E180">
        <v>12150</v>
      </c>
      <c r="F180" t="s">
        <v>74</v>
      </c>
      <c r="G180" t="s">
        <v>74</v>
      </c>
      <c r="H180">
        <v>35</v>
      </c>
      <c r="I180">
        <v>5</v>
      </c>
      <c r="J180">
        <v>74</v>
      </c>
      <c r="K180">
        <v>70</v>
      </c>
      <c r="L180" t="s">
        <v>77</v>
      </c>
      <c r="M180" t="s">
        <v>144</v>
      </c>
      <c r="N180" t="s">
        <v>3862</v>
      </c>
      <c r="O180" t="s">
        <v>239</v>
      </c>
      <c r="P180" t="s">
        <v>73</v>
      </c>
      <c r="Q180">
        <v>0</v>
      </c>
      <c r="R180" t="s">
        <v>431</v>
      </c>
    </row>
    <row r="181" spans="2:19" x14ac:dyDescent="0.25">
      <c r="B181" t="s">
        <v>432</v>
      </c>
      <c r="D181" t="s">
        <v>433</v>
      </c>
      <c r="E181">
        <v>12150</v>
      </c>
      <c r="F181" t="s">
        <v>74</v>
      </c>
      <c r="G181">
        <v>0</v>
      </c>
      <c r="H181">
        <v>35</v>
      </c>
      <c r="I181">
        <v>5</v>
      </c>
      <c r="J181">
        <v>72</v>
      </c>
      <c r="K181">
        <v>70</v>
      </c>
      <c r="L181" t="s">
        <v>71</v>
      </c>
      <c r="M181" t="s">
        <v>425</v>
      </c>
      <c r="N181" t="s">
        <v>3889</v>
      </c>
      <c r="O181" t="s">
        <v>239</v>
      </c>
      <c r="P181" t="s">
        <v>74</v>
      </c>
      <c r="Q181">
        <v>1000</v>
      </c>
      <c r="R181" t="s">
        <v>434</v>
      </c>
    </row>
    <row r="182" spans="2:19" x14ac:dyDescent="0.25">
      <c r="B182" t="s">
        <v>432</v>
      </c>
      <c r="D182" t="s">
        <v>433</v>
      </c>
      <c r="E182">
        <v>12150</v>
      </c>
      <c r="F182" t="s">
        <v>74</v>
      </c>
      <c r="G182">
        <v>0</v>
      </c>
      <c r="H182">
        <v>35</v>
      </c>
      <c r="I182">
        <v>5</v>
      </c>
      <c r="J182">
        <v>72</v>
      </c>
      <c r="K182">
        <v>70</v>
      </c>
      <c r="L182" t="s">
        <v>77</v>
      </c>
      <c r="M182" t="s">
        <v>144</v>
      </c>
      <c r="N182" t="s">
        <v>3862</v>
      </c>
      <c r="O182" t="s">
        <v>239</v>
      </c>
      <c r="P182" t="s">
        <v>74</v>
      </c>
      <c r="Q182">
        <v>1850</v>
      </c>
      <c r="R182" t="s">
        <v>434</v>
      </c>
    </row>
    <row r="183" spans="2:19" x14ac:dyDescent="0.25">
      <c r="B183" t="s">
        <v>435</v>
      </c>
      <c r="C183" t="s">
        <v>413</v>
      </c>
      <c r="D183" t="s">
        <v>436</v>
      </c>
      <c r="E183">
        <v>12280</v>
      </c>
      <c r="F183">
        <v>12280</v>
      </c>
      <c r="G183" t="s">
        <v>74</v>
      </c>
      <c r="H183">
        <v>35</v>
      </c>
      <c r="I183">
        <v>5</v>
      </c>
      <c r="J183">
        <v>74</v>
      </c>
      <c r="K183">
        <v>70</v>
      </c>
      <c r="L183" t="s">
        <v>71</v>
      </c>
      <c r="M183" t="s">
        <v>437</v>
      </c>
      <c r="N183" t="s">
        <v>3889</v>
      </c>
      <c r="O183" t="s">
        <v>83</v>
      </c>
      <c r="P183" t="s">
        <v>73</v>
      </c>
      <c r="Q183">
        <v>1000</v>
      </c>
      <c r="R183" t="s">
        <v>438</v>
      </c>
    </row>
    <row r="184" spans="2:19" x14ac:dyDescent="0.25">
      <c r="B184" t="s">
        <v>435</v>
      </c>
      <c r="C184" t="s">
        <v>413</v>
      </c>
      <c r="D184" t="s">
        <v>436</v>
      </c>
      <c r="E184">
        <v>12280</v>
      </c>
      <c r="F184">
        <v>12280</v>
      </c>
      <c r="G184" t="s">
        <v>74</v>
      </c>
      <c r="H184">
        <v>35</v>
      </c>
      <c r="I184">
        <v>5</v>
      </c>
      <c r="J184">
        <v>74</v>
      </c>
      <c r="K184">
        <v>70</v>
      </c>
      <c r="L184" t="s">
        <v>77</v>
      </c>
      <c r="M184" t="s">
        <v>144</v>
      </c>
      <c r="N184" t="s">
        <v>3862</v>
      </c>
      <c r="O184" t="s">
        <v>239</v>
      </c>
      <c r="P184" t="s">
        <v>73</v>
      </c>
      <c r="Q184">
        <v>0</v>
      </c>
      <c r="R184" t="s">
        <v>438</v>
      </c>
    </row>
    <row r="185" spans="2:19" x14ac:dyDescent="0.25">
      <c r="B185" t="s">
        <v>439</v>
      </c>
      <c r="C185" t="s">
        <v>440</v>
      </c>
      <c r="D185" t="s">
        <v>441</v>
      </c>
      <c r="E185">
        <v>12150</v>
      </c>
      <c r="F185" t="s">
        <v>74</v>
      </c>
      <c r="G185">
        <v>0</v>
      </c>
      <c r="H185">
        <v>35</v>
      </c>
      <c r="I185">
        <v>5</v>
      </c>
      <c r="J185">
        <v>72</v>
      </c>
      <c r="K185">
        <v>70</v>
      </c>
      <c r="L185" t="s">
        <v>71</v>
      </c>
      <c r="M185" t="s">
        <v>425</v>
      </c>
      <c r="N185" t="s">
        <v>3889</v>
      </c>
      <c r="O185" t="s">
        <v>239</v>
      </c>
      <c r="P185" t="s">
        <v>74</v>
      </c>
      <c r="Q185">
        <v>1000</v>
      </c>
      <c r="R185" t="s">
        <v>442</v>
      </c>
    </row>
    <row r="186" spans="2:19" x14ac:dyDescent="0.25">
      <c r="B186" t="s">
        <v>439</v>
      </c>
      <c r="C186" t="s">
        <v>440</v>
      </c>
      <c r="D186" t="s">
        <v>441</v>
      </c>
      <c r="E186">
        <v>12150</v>
      </c>
      <c r="F186" t="s">
        <v>74</v>
      </c>
      <c r="G186">
        <v>0</v>
      </c>
      <c r="H186">
        <v>35</v>
      </c>
      <c r="I186">
        <v>5</v>
      </c>
      <c r="J186">
        <v>72</v>
      </c>
      <c r="K186">
        <v>70</v>
      </c>
      <c r="L186" t="s">
        <v>77</v>
      </c>
      <c r="M186" t="s">
        <v>144</v>
      </c>
      <c r="N186" t="s">
        <v>3862</v>
      </c>
      <c r="O186" t="s">
        <v>239</v>
      </c>
      <c r="P186" t="s">
        <v>74</v>
      </c>
      <c r="Q186">
        <v>1850</v>
      </c>
      <c r="R186" t="s">
        <v>442</v>
      </c>
    </row>
    <row r="187" spans="2:19" x14ac:dyDescent="0.25">
      <c r="B187" t="s">
        <v>443</v>
      </c>
      <c r="C187" t="s">
        <v>236</v>
      </c>
      <c r="D187" t="s">
        <v>298</v>
      </c>
      <c r="E187">
        <v>5910</v>
      </c>
      <c r="F187" t="s">
        <v>74</v>
      </c>
      <c r="G187">
        <v>0</v>
      </c>
      <c r="H187">
        <v>28</v>
      </c>
      <c r="I187">
        <v>3</v>
      </c>
      <c r="J187">
        <v>60</v>
      </c>
      <c r="K187">
        <v>70</v>
      </c>
      <c r="L187" t="s">
        <v>71</v>
      </c>
      <c r="M187" t="s">
        <v>238</v>
      </c>
      <c r="N187" t="s">
        <v>3877</v>
      </c>
      <c r="O187" t="s">
        <v>239</v>
      </c>
      <c r="P187" t="s">
        <v>74</v>
      </c>
      <c r="Q187">
        <v>500</v>
      </c>
      <c r="R187" t="s">
        <v>444</v>
      </c>
    </row>
    <row r="188" spans="2:19" x14ac:dyDescent="0.25">
      <c r="B188" t="s">
        <v>443</v>
      </c>
      <c r="C188" t="s">
        <v>236</v>
      </c>
      <c r="D188" t="s">
        <v>298</v>
      </c>
      <c r="E188" s="6">
        <v>5910</v>
      </c>
      <c r="F188" t="s">
        <v>74</v>
      </c>
      <c r="G188" s="6">
        <v>0</v>
      </c>
      <c r="H188">
        <v>28</v>
      </c>
      <c r="I188">
        <v>3</v>
      </c>
      <c r="J188">
        <v>60</v>
      </c>
      <c r="K188">
        <v>70</v>
      </c>
      <c r="L188" t="s">
        <v>77</v>
      </c>
      <c r="M188" t="s">
        <v>238</v>
      </c>
      <c r="N188" t="s">
        <v>3877</v>
      </c>
      <c r="O188" t="s">
        <v>239</v>
      </c>
      <c r="P188" t="s">
        <v>74</v>
      </c>
      <c r="Q188">
        <v>500</v>
      </c>
      <c r="R188" t="s">
        <v>444</v>
      </c>
      <c r="S188" t="s">
        <v>455</v>
      </c>
    </row>
    <row r="189" spans="2:19" x14ac:dyDescent="0.25">
      <c r="B189" t="s">
        <v>445</v>
      </c>
      <c r="C189" t="s">
        <v>446</v>
      </c>
      <c r="D189" t="s">
        <v>447</v>
      </c>
      <c r="E189">
        <v>5910</v>
      </c>
      <c r="F189" t="s">
        <v>74</v>
      </c>
      <c r="G189">
        <v>0</v>
      </c>
      <c r="H189">
        <v>28</v>
      </c>
      <c r="I189">
        <v>3</v>
      </c>
      <c r="J189">
        <v>65</v>
      </c>
      <c r="K189">
        <v>70</v>
      </c>
      <c r="L189" t="s">
        <v>71</v>
      </c>
      <c r="M189" t="s">
        <v>238</v>
      </c>
      <c r="N189" t="s">
        <v>3877</v>
      </c>
      <c r="O189" t="s">
        <v>239</v>
      </c>
      <c r="P189" t="s">
        <v>74</v>
      </c>
      <c r="Q189">
        <v>500</v>
      </c>
      <c r="R189" t="s">
        <v>448</v>
      </c>
    </row>
    <row r="190" spans="2:19" x14ac:dyDescent="0.25">
      <c r="B190" t="s">
        <v>445</v>
      </c>
      <c r="C190" t="s">
        <v>446</v>
      </c>
      <c r="D190" t="s">
        <v>447</v>
      </c>
      <c r="E190">
        <v>5910</v>
      </c>
      <c r="F190" t="s">
        <v>74</v>
      </c>
      <c r="G190">
        <v>0</v>
      </c>
      <c r="H190">
        <v>28</v>
      </c>
      <c r="I190">
        <v>3</v>
      </c>
      <c r="J190">
        <v>65</v>
      </c>
      <c r="K190">
        <v>70</v>
      </c>
      <c r="L190" t="s">
        <v>77</v>
      </c>
      <c r="M190" t="s">
        <v>238</v>
      </c>
      <c r="N190" t="s">
        <v>3877</v>
      </c>
      <c r="O190" t="s">
        <v>239</v>
      </c>
      <c r="P190" t="s">
        <v>74</v>
      </c>
      <c r="Q190">
        <v>500</v>
      </c>
      <c r="R190" t="s">
        <v>448</v>
      </c>
    </row>
    <row r="191" spans="2:19" ht="15" customHeight="1" x14ac:dyDescent="0.25">
      <c r="B191" t="s">
        <v>449</v>
      </c>
      <c r="C191" t="s">
        <v>236</v>
      </c>
      <c r="D191" t="s">
        <v>298</v>
      </c>
      <c r="E191" s="6">
        <v>5910</v>
      </c>
      <c r="F191" t="s">
        <v>74</v>
      </c>
      <c r="G191">
        <v>0</v>
      </c>
      <c r="H191">
        <v>28</v>
      </c>
      <c r="I191">
        <v>3</v>
      </c>
      <c r="J191">
        <v>60</v>
      </c>
      <c r="K191">
        <v>70</v>
      </c>
      <c r="L191" t="s">
        <v>71</v>
      </c>
      <c r="M191" t="s">
        <v>238</v>
      </c>
      <c r="N191" t="s">
        <v>3877</v>
      </c>
      <c r="O191" t="s">
        <v>239</v>
      </c>
      <c r="P191" t="s">
        <v>74</v>
      </c>
      <c r="Q191">
        <v>500</v>
      </c>
      <c r="R191" t="s">
        <v>450</v>
      </c>
    </row>
    <row r="192" spans="2:19" x14ac:dyDescent="0.25">
      <c r="B192" t="s">
        <v>449</v>
      </c>
      <c r="C192" t="s">
        <v>236</v>
      </c>
      <c r="D192" t="s">
        <v>298</v>
      </c>
      <c r="E192">
        <v>5910</v>
      </c>
      <c r="F192" t="s">
        <v>74</v>
      </c>
      <c r="G192">
        <v>0</v>
      </c>
      <c r="H192">
        <v>28</v>
      </c>
      <c r="I192">
        <v>3</v>
      </c>
      <c r="J192">
        <v>60</v>
      </c>
      <c r="K192">
        <v>70</v>
      </c>
      <c r="L192" t="s">
        <v>77</v>
      </c>
      <c r="M192" t="s">
        <v>451</v>
      </c>
      <c r="N192" t="s">
        <v>3879</v>
      </c>
      <c r="O192" t="s">
        <v>73</v>
      </c>
      <c r="P192" t="s">
        <v>74</v>
      </c>
      <c r="Q192">
        <v>0</v>
      </c>
      <c r="R192" t="s">
        <v>450</v>
      </c>
    </row>
    <row r="193" spans="2:18" x14ac:dyDescent="0.25">
      <c r="B193" t="s">
        <v>449</v>
      </c>
      <c r="C193" t="s">
        <v>236</v>
      </c>
      <c r="D193" t="s">
        <v>298</v>
      </c>
      <c r="E193">
        <v>5910</v>
      </c>
      <c r="F193" t="s">
        <v>74</v>
      </c>
      <c r="G193">
        <v>0</v>
      </c>
      <c r="H193">
        <v>28</v>
      </c>
      <c r="I193">
        <v>3</v>
      </c>
      <c r="J193">
        <v>60</v>
      </c>
      <c r="K193">
        <v>70</v>
      </c>
      <c r="L193" t="s">
        <v>77</v>
      </c>
      <c r="M193" t="s">
        <v>238</v>
      </c>
      <c r="N193" t="s">
        <v>3877</v>
      </c>
      <c r="O193" t="s">
        <v>239</v>
      </c>
      <c r="P193" t="s">
        <v>74</v>
      </c>
      <c r="Q193">
        <v>0</v>
      </c>
      <c r="R193" t="s">
        <v>450</v>
      </c>
    </row>
    <row r="194" spans="2:18" x14ac:dyDescent="0.25">
      <c r="B194" t="s">
        <v>452</v>
      </c>
      <c r="C194" t="s">
        <v>453</v>
      </c>
      <c r="D194" t="s">
        <v>454</v>
      </c>
      <c r="E194">
        <v>2970</v>
      </c>
      <c r="F194" t="s">
        <v>74</v>
      </c>
      <c r="G194">
        <v>0</v>
      </c>
      <c r="H194">
        <v>42</v>
      </c>
      <c r="I194">
        <v>1</v>
      </c>
      <c r="J194">
        <v>46</v>
      </c>
      <c r="K194">
        <v>70</v>
      </c>
      <c r="L194" t="s">
        <v>71</v>
      </c>
      <c r="M194" t="s">
        <v>300</v>
      </c>
      <c r="N194" t="s">
        <v>3880</v>
      </c>
      <c r="O194" t="s">
        <v>73</v>
      </c>
      <c r="P194" t="s">
        <v>74</v>
      </c>
      <c r="Q194">
        <v>0</v>
      </c>
      <c r="R194" t="s">
        <v>3756</v>
      </c>
    </row>
    <row r="195" spans="2:18" x14ac:dyDescent="0.25">
      <c r="B195" t="s">
        <v>452</v>
      </c>
      <c r="C195" t="s">
        <v>453</v>
      </c>
      <c r="D195" t="s">
        <v>454</v>
      </c>
      <c r="E195">
        <v>2970</v>
      </c>
      <c r="F195" t="s">
        <v>74</v>
      </c>
      <c r="G195">
        <v>0</v>
      </c>
      <c r="H195">
        <v>42</v>
      </c>
      <c r="I195">
        <v>1</v>
      </c>
      <c r="J195">
        <v>46</v>
      </c>
      <c r="K195">
        <v>70</v>
      </c>
      <c r="L195" t="s">
        <v>77</v>
      </c>
      <c r="M195" t="s">
        <v>300</v>
      </c>
      <c r="N195" t="s">
        <v>3880</v>
      </c>
      <c r="O195" t="s">
        <v>73</v>
      </c>
      <c r="P195" t="s">
        <v>74</v>
      </c>
      <c r="Q195">
        <v>0</v>
      </c>
      <c r="R195" t="s">
        <v>3756</v>
      </c>
    </row>
    <row r="196" spans="2:18" x14ac:dyDescent="0.25">
      <c r="B196" t="s">
        <v>3710</v>
      </c>
      <c r="D196" t="s">
        <v>461</v>
      </c>
      <c r="E196">
        <v>0</v>
      </c>
      <c r="F196" t="s">
        <v>74</v>
      </c>
      <c r="G196">
        <v>0</v>
      </c>
      <c r="H196">
        <v>0</v>
      </c>
      <c r="I196">
        <v>0</v>
      </c>
      <c r="J196">
        <v>0</v>
      </c>
      <c r="K196">
        <v>0</v>
      </c>
      <c r="L196" t="s">
        <v>74</v>
      </c>
      <c r="M196" t="s">
        <v>74</v>
      </c>
      <c r="N196" t="s">
        <v>74</v>
      </c>
      <c r="O196" t="s">
        <v>74</v>
      </c>
      <c r="P196" t="s">
        <v>74</v>
      </c>
      <c r="Q196" t="s">
        <v>74</v>
      </c>
      <c r="R196" t="s">
        <v>3757</v>
      </c>
    </row>
    <row r="197" spans="2:18" x14ac:dyDescent="0.25">
      <c r="B197" t="s">
        <v>3711</v>
      </c>
      <c r="D197" t="s">
        <v>116</v>
      </c>
      <c r="E197">
        <v>0</v>
      </c>
      <c r="F197" t="s">
        <v>74</v>
      </c>
      <c r="G197">
        <v>0</v>
      </c>
      <c r="H197">
        <v>0</v>
      </c>
      <c r="I197">
        <v>0</v>
      </c>
      <c r="J197">
        <v>0</v>
      </c>
      <c r="K197">
        <v>0</v>
      </c>
      <c r="L197" t="s">
        <v>74</v>
      </c>
      <c r="M197" t="s">
        <v>74</v>
      </c>
      <c r="N197" t="s">
        <v>74</v>
      </c>
      <c r="O197" t="s">
        <v>74</v>
      </c>
      <c r="P197" t="s">
        <v>74</v>
      </c>
      <c r="Q197" t="s">
        <v>74</v>
      </c>
      <c r="R197" t="s">
        <v>455</v>
      </c>
    </row>
    <row r="198" spans="2:18" x14ac:dyDescent="0.25">
      <c r="B198" t="s">
        <v>456</v>
      </c>
      <c r="D198" t="s">
        <v>116</v>
      </c>
      <c r="E198">
        <v>0</v>
      </c>
      <c r="F198" t="s">
        <v>74</v>
      </c>
      <c r="G198">
        <v>0</v>
      </c>
      <c r="H198">
        <v>0</v>
      </c>
      <c r="I198">
        <v>0</v>
      </c>
      <c r="J198">
        <v>0</v>
      </c>
      <c r="K198">
        <v>0</v>
      </c>
      <c r="L198" t="s">
        <v>74</v>
      </c>
      <c r="M198" t="s">
        <v>74</v>
      </c>
      <c r="N198" t="s">
        <v>74</v>
      </c>
      <c r="O198" t="s">
        <v>74</v>
      </c>
      <c r="P198" t="s">
        <v>74</v>
      </c>
      <c r="Q198" t="s">
        <v>74</v>
      </c>
      <c r="R198" t="s">
        <v>457</v>
      </c>
    </row>
    <row r="199" spans="2:18" x14ac:dyDescent="0.25">
      <c r="B199" t="s">
        <v>458</v>
      </c>
      <c r="D199" t="s">
        <v>116</v>
      </c>
      <c r="E199">
        <v>0</v>
      </c>
      <c r="F199" t="s">
        <v>74</v>
      </c>
      <c r="G199">
        <v>0</v>
      </c>
      <c r="H199">
        <v>0</v>
      </c>
      <c r="I199">
        <v>0</v>
      </c>
      <c r="J199">
        <v>0</v>
      </c>
      <c r="K199">
        <v>0</v>
      </c>
      <c r="L199" t="s">
        <v>74</v>
      </c>
      <c r="M199" t="s">
        <v>74</v>
      </c>
      <c r="N199" t="s">
        <v>74</v>
      </c>
      <c r="O199" t="s">
        <v>74</v>
      </c>
      <c r="P199" t="s">
        <v>74</v>
      </c>
      <c r="Q199" t="s">
        <v>74</v>
      </c>
      <c r="R199" t="s">
        <v>459</v>
      </c>
    </row>
    <row r="200" spans="2:18" x14ac:dyDescent="0.25">
      <c r="B200" t="s">
        <v>460</v>
      </c>
      <c r="D200" t="s">
        <v>461</v>
      </c>
      <c r="E200">
        <v>0</v>
      </c>
      <c r="F200" t="s">
        <v>74</v>
      </c>
      <c r="G200">
        <v>0</v>
      </c>
      <c r="H200">
        <v>0</v>
      </c>
      <c r="I200">
        <v>0</v>
      </c>
      <c r="J200">
        <v>0</v>
      </c>
      <c r="K200">
        <v>0</v>
      </c>
      <c r="L200" t="s">
        <v>74</v>
      </c>
      <c r="M200" t="s">
        <v>74</v>
      </c>
      <c r="N200" t="s">
        <v>74</v>
      </c>
      <c r="O200" t="s">
        <v>74</v>
      </c>
      <c r="P200" t="s">
        <v>74</v>
      </c>
      <c r="Q200" t="s">
        <v>74</v>
      </c>
      <c r="R200" t="s">
        <v>462</v>
      </c>
    </row>
    <row r="201" spans="2:18" x14ac:dyDescent="0.25">
      <c r="B201" t="s">
        <v>463</v>
      </c>
      <c r="D201" t="s">
        <v>116</v>
      </c>
      <c r="E201">
        <v>0</v>
      </c>
      <c r="F201" t="s">
        <v>74</v>
      </c>
      <c r="G201">
        <v>0</v>
      </c>
      <c r="H201">
        <v>0</v>
      </c>
      <c r="I201">
        <v>0</v>
      </c>
      <c r="J201">
        <v>0</v>
      </c>
      <c r="K201">
        <v>0</v>
      </c>
      <c r="L201" t="s">
        <v>74</v>
      </c>
      <c r="M201" t="s">
        <v>74</v>
      </c>
      <c r="N201" t="s">
        <v>74</v>
      </c>
      <c r="O201" t="s">
        <v>74</v>
      </c>
      <c r="P201" t="s">
        <v>74</v>
      </c>
      <c r="Q201" t="s">
        <v>74</v>
      </c>
      <c r="R201" t="s">
        <v>464</v>
      </c>
    </row>
    <row r="202" spans="2:18" x14ac:dyDescent="0.25">
      <c r="B202" t="s">
        <v>465</v>
      </c>
      <c r="C202" t="s">
        <v>466</v>
      </c>
      <c r="D202" t="s">
        <v>467</v>
      </c>
      <c r="E202">
        <v>0</v>
      </c>
      <c r="F202" t="s">
        <v>74</v>
      </c>
      <c r="G202">
        <v>0</v>
      </c>
      <c r="H202">
        <v>0</v>
      </c>
      <c r="I202">
        <v>0</v>
      </c>
      <c r="J202">
        <v>0</v>
      </c>
      <c r="K202">
        <v>0</v>
      </c>
      <c r="L202" t="s">
        <v>74</v>
      </c>
      <c r="M202" t="s">
        <v>74</v>
      </c>
      <c r="N202" t="s">
        <v>74</v>
      </c>
      <c r="O202" t="s">
        <v>74</v>
      </c>
      <c r="P202" t="s">
        <v>74</v>
      </c>
      <c r="Q202" t="s">
        <v>74</v>
      </c>
      <c r="R202" t="s">
        <v>468</v>
      </c>
    </row>
    <row r="203" spans="2:18" x14ac:dyDescent="0.25">
      <c r="B203" t="s">
        <v>469</v>
      </c>
      <c r="D203" t="s">
        <v>116</v>
      </c>
      <c r="E203">
        <v>0</v>
      </c>
      <c r="F203" t="s">
        <v>74</v>
      </c>
      <c r="G203">
        <v>0</v>
      </c>
      <c r="H203">
        <v>0</v>
      </c>
      <c r="I203">
        <v>0</v>
      </c>
      <c r="J203">
        <v>0</v>
      </c>
      <c r="K203">
        <v>0</v>
      </c>
      <c r="L203" t="s">
        <v>74</v>
      </c>
      <c r="M203" t="s">
        <v>74</v>
      </c>
      <c r="N203" t="s">
        <v>74</v>
      </c>
      <c r="O203" t="s">
        <v>74</v>
      </c>
      <c r="P203" t="s">
        <v>74</v>
      </c>
      <c r="Q203" t="s">
        <v>74</v>
      </c>
      <c r="R203" t="s">
        <v>470</v>
      </c>
    </row>
    <row r="204" spans="2:18" x14ac:dyDescent="0.25">
      <c r="B204" t="s">
        <v>471</v>
      </c>
      <c r="D204" t="s">
        <v>116</v>
      </c>
      <c r="E204">
        <v>0</v>
      </c>
      <c r="F204" t="s">
        <v>74</v>
      </c>
      <c r="G204">
        <v>0</v>
      </c>
      <c r="H204">
        <v>0</v>
      </c>
      <c r="I204">
        <v>0</v>
      </c>
      <c r="J204">
        <v>0</v>
      </c>
      <c r="K204">
        <v>0</v>
      </c>
      <c r="L204" t="s">
        <v>74</v>
      </c>
      <c r="M204" t="s">
        <v>74</v>
      </c>
      <c r="N204" t="s">
        <v>74</v>
      </c>
      <c r="O204" t="s">
        <v>74</v>
      </c>
      <c r="P204" t="s">
        <v>74</v>
      </c>
      <c r="Q204" t="s">
        <v>74</v>
      </c>
      <c r="R204" t="s">
        <v>472</v>
      </c>
    </row>
    <row r="205" spans="2:18" x14ac:dyDescent="0.25">
      <c r="B205" t="s">
        <v>473</v>
      </c>
      <c r="D205" t="s">
        <v>116</v>
      </c>
      <c r="E205">
        <v>0</v>
      </c>
      <c r="F205" t="s">
        <v>74</v>
      </c>
      <c r="G205">
        <v>0</v>
      </c>
      <c r="H205">
        <v>0</v>
      </c>
      <c r="I205">
        <v>0</v>
      </c>
      <c r="J205">
        <v>0</v>
      </c>
      <c r="K205">
        <v>0</v>
      </c>
      <c r="L205" t="s">
        <v>74</v>
      </c>
      <c r="M205" t="s">
        <v>74</v>
      </c>
      <c r="N205" t="s">
        <v>74</v>
      </c>
      <c r="O205" t="s">
        <v>74</v>
      </c>
      <c r="P205" t="s">
        <v>74</v>
      </c>
      <c r="Q205" t="s">
        <v>74</v>
      </c>
      <c r="R205" t="s">
        <v>474</v>
      </c>
    </row>
    <row r="206" spans="2:18" x14ac:dyDescent="0.25">
      <c r="B206" t="s">
        <v>475</v>
      </c>
      <c r="D206" t="s">
        <v>116</v>
      </c>
      <c r="E206" s="6">
        <v>0</v>
      </c>
      <c r="F206" t="s">
        <v>74</v>
      </c>
      <c r="G206" s="6">
        <v>0</v>
      </c>
      <c r="H206">
        <v>0</v>
      </c>
      <c r="I206">
        <v>0</v>
      </c>
      <c r="J206">
        <v>0</v>
      </c>
      <c r="K206">
        <v>0</v>
      </c>
      <c r="L206" t="s">
        <v>74</v>
      </c>
      <c r="M206" t="s">
        <v>74</v>
      </c>
      <c r="N206" t="s">
        <v>74</v>
      </c>
      <c r="O206" t="s">
        <v>74</v>
      </c>
      <c r="P206" t="s">
        <v>74</v>
      </c>
      <c r="Q206" t="s">
        <v>74</v>
      </c>
      <c r="R206" t="s">
        <v>476</v>
      </c>
    </row>
    <row r="207" spans="2:18" x14ac:dyDescent="0.25">
      <c r="B207" t="s">
        <v>477</v>
      </c>
      <c r="D207" t="s">
        <v>116</v>
      </c>
      <c r="E207">
        <v>0</v>
      </c>
      <c r="F207" t="s">
        <v>74</v>
      </c>
      <c r="G207">
        <v>0</v>
      </c>
      <c r="H207">
        <v>0</v>
      </c>
      <c r="I207">
        <v>0</v>
      </c>
      <c r="J207">
        <v>0</v>
      </c>
      <c r="K207">
        <v>0</v>
      </c>
      <c r="L207" t="s">
        <v>74</v>
      </c>
      <c r="M207" t="s">
        <v>74</v>
      </c>
      <c r="N207" t="s">
        <v>74</v>
      </c>
      <c r="O207" t="s">
        <v>74</v>
      </c>
      <c r="P207" t="s">
        <v>74</v>
      </c>
      <c r="Q207" t="s">
        <v>74</v>
      </c>
      <c r="R207" t="s">
        <v>478</v>
      </c>
    </row>
    <row r="208" spans="2:18" x14ac:dyDescent="0.25">
      <c r="B208" t="s">
        <v>479</v>
      </c>
      <c r="D208" t="s">
        <v>461</v>
      </c>
      <c r="E208">
        <v>0</v>
      </c>
      <c r="F208" t="s">
        <v>74</v>
      </c>
      <c r="G208">
        <v>0</v>
      </c>
      <c r="H208">
        <v>0</v>
      </c>
      <c r="I208">
        <v>0</v>
      </c>
      <c r="J208">
        <v>0</v>
      </c>
      <c r="K208">
        <v>0</v>
      </c>
      <c r="L208" t="s">
        <v>74</v>
      </c>
      <c r="M208" t="s">
        <v>74</v>
      </c>
      <c r="N208" t="s">
        <v>74</v>
      </c>
      <c r="O208" t="s">
        <v>74</v>
      </c>
      <c r="P208" t="s">
        <v>74</v>
      </c>
      <c r="Q208" t="s">
        <v>74</v>
      </c>
      <c r="R208" t="s">
        <v>480</v>
      </c>
    </row>
    <row r="209" spans="2:18" x14ac:dyDescent="0.25">
      <c r="B209" t="s">
        <v>481</v>
      </c>
      <c r="D209" t="s">
        <v>116</v>
      </c>
      <c r="E209">
        <v>0</v>
      </c>
      <c r="F209" t="s">
        <v>74</v>
      </c>
      <c r="G209">
        <v>0</v>
      </c>
      <c r="H209">
        <v>0</v>
      </c>
      <c r="I209">
        <v>0</v>
      </c>
      <c r="J209">
        <v>0</v>
      </c>
      <c r="K209">
        <v>0</v>
      </c>
      <c r="L209" t="s">
        <v>74</v>
      </c>
      <c r="M209" t="s">
        <v>74</v>
      </c>
      <c r="N209" t="s">
        <v>74</v>
      </c>
      <c r="O209" t="s">
        <v>74</v>
      </c>
      <c r="P209" t="s">
        <v>74</v>
      </c>
      <c r="Q209" t="s">
        <v>74</v>
      </c>
      <c r="R209" t="s">
        <v>482</v>
      </c>
    </row>
    <row r="210" spans="2:18" x14ac:dyDescent="0.25">
      <c r="B210" t="s">
        <v>483</v>
      </c>
      <c r="D210" t="s">
        <v>116</v>
      </c>
      <c r="E210">
        <v>0</v>
      </c>
      <c r="F210" t="s">
        <v>74</v>
      </c>
      <c r="G210">
        <v>0</v>
      </c>
      <c r="H210">
        <v>0</v>
      </c>
      <c r="I210">
        <v>0</v>
      </c>
      <c r="J210">
        <v>0</v>
      </c>
      <c r="K210">
        <v>0</v>
      </c>
      <c r="L210" t="s">
        <v>74</v>
      </c>
      <c r="M210" t="s">
        <v>74</v>
      </c>
      <c r="N210" t="s">
        <v>74</v>
      </c>
      <c r="O210" t="s">
        <v>74</v>
      </c>
      <c r="P210" t="s">
        <v>74</v>
      </c>
      <c r="Q210" t="s">
        <v>74</v>
      </c>
      <c r="R210" t="s">
        <v>484</v>
      </c>
    </row>
    <row r="211" spans="2:18" ht="15" customHeight="1" x14ac:dyDescent="0.25">
      <c r="B211" t="s">
        <v>485</v>
      </c>
      <c r="C211" t="s">
        <v>268</v>
      </c>
      <c r="D211" t="s">
        <v>116</v>
      </c>
      <c r="E211" s="6">
        <v>0</v>
      </c>
      <c r="F211" t="s">
        <v>74</v>
      </c>
      <c r="G211">
        <v>0</v>
      </c>
      <c r="H211">
        <v>0</v>
      </c>
      <c r="I211">
        <v>0</v>
      </c>
      <c r="J211">
        <v>0</v>
      </c>
      <c r="K211">
        <v>0</v>
      </c>
      <c r="L211" t="s">
        <v>74</v>
      </c>
      <c r="M211" t="s">
        <v>74</v>
      </c>
      <c r="N211" t="s">
        <v>74</v>
      </c>
      <c r="O211" t="s">
        <v>74</v>
      </c>
      <c r="P211" t="s">
        <v>74</v>
      </c>
      <c r="Q211" t="s">
        <v>74</v>
      </c>
      <c r="R211" t="s">
        <v>486</v>
      </c>
    </row>
    <row r="212" spans="2:18" x14ac:dyDescent="0.25">
      <c r="B212" t="s">
        <v>487</v>
      </c>
      <c r="D212" t="s">
        <v>116</v>
      </c>
      <c r="E212">
        <v>0</v>
      </c>
      <c r="F212" t="s">
        <v>74</v>
      </c>
      <c r="G212">
        <v>0</v>
      </c>
      <c r="H212">
        <v>0</v>
      </c>
      <c r="I212">
        <v>0</v>
      </c>
      <c r="J212">
        <v>0</v>
      </c>
      <c r="K212">
        <v>0</v>
      </c>
      <c r="L212" t="s">
        <v>74</v>
      </c>
      <c r="M212" t="s">
        <v>74</v>
      </c>
      <c r="N212" t="s">
        <v>74</v>
      </c>
      <c r="O212" t="s">
        <v>74</v>
      </c>
      <c r="P212" t="s">
        <v>74</v>
      </c>
      <c r="Q212" t="s">
        <v>74</v>
      </c>
      <c r="R212" t="s">
        <v>488</v>
      </c>
    </row>
    <row r="213" spans="2:18" x14ac:dyDescent="0.25">
      <c r="B213" t="s">
        <v>489</v>
      </c>
      <c r="C213" t="s">
        <v>490</v>
      </c>
      <c r="D213" t="s">
        <v>491</v>
      </c>
      <c r="E213">
        <v>6780</v>
      </c>
      <c r="F213" t="s">
        <v>74</v>
      </c>
      <c r="G213">
        <v>0</v>
      </c>
      <c r="H213">
        <v>32</v>
      </c>
      <c r="I213">
        <v>3</v>
      </c>
      <c r="J213">
        <v>76</v>
      </c>
      <c r="K213">
        <v>70</v>
      </c>
      <c r="L213" t="s">
        <v>71</v>
      </c>
      <c r="M213" t="s">
        <v>492</v>
      </c>
      <c r="N213" t="s">
        <v>3874</v>
      </c>
      <c r="O213" t="s">
        <v>239</v>
      </c>
      <c r="P213" t="s">
        <v>74</v>
      </c>
      <c r="Q213">
        <v>0</v>
      </c>
      <c r="R213" t="s">
        <v>493</v>
      </c>
    </row>
    <row r="214" spans="2:18" x14ac:dyDescent="0.25">
      <c r="B214" t="s">
        <v>489</v>
      </c>
      <c r="C214" t="s">
        <v>490</v>
      </c>
      <c r="D214" t="s">
        <v>491</v>
      </c>
      <c r="E214">
        <v>6780</v>
      </c>
      <c r="F214" t="s">
        <v>74</v>
      </c>
      <c r="G214">
        <v>0</v>
      </c>
      <c r="H214">
        <v>32</v>
      </c>
      <c r="I214">
        <v>3</v>
      </c>
      <c r="J214">
        <v>76</v>
      </c>
      <c r="K214">
        <v>70</v>
      </c>
      <c r="L214" t="s">
        <v>77</v>
      </c>
      <c r="M214" t="s">
        <v>492</v>
      </c>
      <c r="N214" t="s">
        <v>3874</v>
      </c>
      <c r="O214" t="s">
        <v>239</v>
      </c>
      <c r="P214" t="s">
        <v>74</v>
      </c>
      <c r="Q214">
        <v>0</v>
      </c>
      <c r="R214" t="s">
        <v>493</v>
      </c>
    </row>
    <row r="215" spans="2:18" x14ac:dyDescent="0.25">
      <c r="B215" t="s">
        <v>494</v>
      </c>
      <c r="C215" t="s">
        <v>495</v>
      </c>
      <c r="D215" t="s">
        <v>496</v>
      </c>
      <c r="E215">
        <v>2970</v>
      </c>
      <c r="F215" t="s">
        <v>74</v>
      </c>
      <c r="G215">
        <v>0</v>
      </c>
      <c r="H215">
        <v>42</v>
      </c>
      <c r="I215">
        <v>1</v>
      </c>
      <c r="J215">
        <v>52</v>
      </c>
      <c r="K215">
        <v>70</v>
      </c>
      <c r="L215" t="s">
        <v>71</v>
      </c>
      <c r="M215" t="s">
        <v>300</v>
      </c>
      <c r="N215" t="s">
        <v>3880</v>
      </c>
      <c r="O215" t="s">
        <v>73</v>
      </c>
      <c r="P215" t="s">
        <v>74</v>
      </c>
      <c r="Q215">
        <v>0</v>
      </c>
      <c r="R215" t="s">
        <v>3758</v>
      </c>
    </row>
    <row r="216" spans="2:18" x14ac:dyDescent="0.25">
      <c r="B216" t="s">
        <v>494</v>
      </c>
      <c r="C216" t="s">
        <v>495</v>
      </c>
      <c r="D216" t="s">
        <v>496</v>
      </c>
      <c r="E216">
        <v>2970</v>
      </c>
      <c r="F216" t="s">
        <v>74</v>
      </c>
      <c r="G216">
        <v>0</v>
      </c>
      <c r="H216">
        <v>42</v>
      </c>
      <c r="I216">
        <v>1</v>
      </c>
      <c r="J216">
        <v>52</v>
      </c>
      <c r="K216">
        <v>70</v>
      </c>
      <c r="L216" t="s">
        <v>77</v>
      </c>
      <c r="M216" t="s">
        <v>300</v>
      </c>
      <c r="N216" t="s">
        <v>3880</v>
      </c>
      <c r="O216" t="s">
        <v>73</v>
      </c>
      <c r="P216" t="s">
        <v>74</v>
      </c>
      <c r="Q216">
        <v>0</v>
      </c>
      <c r="R216" t="s">
        <v>3758</v>
      </c>
    </row>
    <row r="217" spans="2:18" x14ac:dyDescent="0.25">
      <c r="B217" t="s">
        <v>499</v>
      </c>
      <c r="C217" t="s">
        <v>500</v>
      </c>
      <c r="D217" t="s">
        <v>497</v>
      </c>
      <c r="E217">
        <v>7030</v>
      </c>
      <c r="F217" t="s">
        <v>74</v>
      </c>
      <c r="G217">
        <v>0</v>
      </c>
      <c r="H217">
        <v>25</v>
      </c>
      <c r="I217">
        <v>4</v>
      </c>
      <c r="J217">
        <v>70</v>
      </c>
      <c r="K217">
        <v>70</v>
      </c>
      <c r="L217" t="s">
        <v>71</v>
      </c>
      <c r="M217" t="s">
        <v>501</v>
      </c>
      <c r="N217" t="s">
        <v>3862</v>
      </c>
      <c r="O217" t="s">
        <v>73</v>
      </c>
      <c r="P217" t="s">
        <v>74</v>
      </c>
      <c r="Q217">
        <v>0</v>
      </c>
      <c r="R217" t="s">
        <v>498</v>
      </c>
    </row>
    <row r="218" spans="2:18" x14ac:dyDescent="0.25">
      <c r="B218" t="s">
        <v>499</v>
      </c>
      <c r="C218" t="s">
        <v>500</v>
      </c>
      <c r="D218" t="s">
        <v>497</v>
      </c>
      <c r="E218">
        <v>7030</v>
      </c>
      <c r="F218" t="s">
        <v>74</v>
      </c>
      <c r="G218">
        <v>0</v>
      </c>
      <c r="H218">
        <v>25</v>
      </c>
      <c r="I218">
        <v>4</v>
      </c>
      <c r="J218">
        <v>70</v>
      </c>
      <c r="K218">
        <v>70</v>
      </c>
      <c r="L218" t="s">
        <v>71</v>
      </c>
      <c r="M218" t="s">
        <v>144</v>
      </c>
      <c r="N218" t="s">
        <v>3862</v>
      </c>
      <c r="O218" t="s">
        <v>73</v>
      </c>
      <c r="P218" t="s">
        <v>74</v>
      </c>
      <c r="Q218">
        <v>0</v>
      </c>
      <c r="R218" t="s">
        <v>498</v>
      </c>
    </row>
    <row r="219" spans="2:18" x14ac:dyDescent="0.25">
      <c r="B219" t="s">
        <v>499</v>
      </c>
      <c r="C219" t="s">
        <v>500</v>
      </c>
      <c r="D219" t="s">
        <v>497</v>
      </c>
      <c r="E219">
        <v>7030</v>
      </c>
      <c r="F219" t="s">
        <v>74</v>
      </c>
      <c r="G219">
        <v>0</v>
      </c>
      <c r="H219">
        <v>25</v>
      </c>
      <c r="I219">
        <v>4</v>
      </c>
      <c r="J219">
        <v>70</v>
      </c>
      <c r="K219">
        <v>70</v>
      </c>
      <c r="L219" t="s">
        <v>77</v>
      </c>
      <c r="M219" t="s">
        <v>501</v>
      </c>
      <c r="N219" t="s">
        <v>3862</v>
      </c>
      <c r="O219" t="s">
        <v>73</v>
      </c>
      <c r="P219" t="s">
        <v>74</v>
      </c>
      <c r="Q219">
        <v>0</v>
      </c>
      <c r="R219" t="s">
        <v>498</v>
      </c>
    </row>
    <row r="220" spans="2:18" x14ac:dyDescent="0.25">
      <c r="B220" t="s">
        <v>499</v>
      </c>
      <c r="C220" t="s">
        <v>500</v>
      </c>
      <c r="D220" t="s">
        <v>497</v>
      </c>
      <c r="E220">
        <v>7030</v>
      </c>
      <c r="F220" t="s">
        <v>74</v>
      </c>
      <c r="G220">
        <v>0</v>
      </c>
      <c r="H220">
        <v>25</v>
      </c>
      <c r="I220">
        <v>4</v>
      </c>
      <c r="J220">
        <v>70</v>
      </c>
      <c r="K220">
        <v>70</v>
      </c>
      <c r="L220" t="s">
        <v>77</v>
      </c>
      <c r="M220" t="s">
        <v>144</v>
      </c>
      <c r="N220" t="s">
        <v>3862</v>
      </c>
      <c r="O220" t="s">
        <v>73</v>
      </c>
      <c r="P220" t="s">
        <v>74</v>
      </c>
      <c r="Q220">
        <v>0</v>
      </c>
      <c r="R220" t="s">
        <v>498</v>
      </c>
    </row>
    <row r="221" spans="2:18" x14ac:dyDescent="0.25">
      <c r="B221" t="s">
        <v>502</v>
      </c>
      <c r="D221" t="s">
        <v>292</v>
      </c>
      <c r="E221">
        <v>0</v>
      </c>
      <c r="F221" t="s">
        <v>74</v>
      </c>
      <c r="G221">
        <v>0</v>
      </c>
      <c r="H221">
        <v>0</v>
      </c>
      <c r="I221">
        <v>0</v>
      </c>
      <c r="J221">
        <v>0</v>
      </c>
      <c r="K221">
        <v>0</v>
      </c>
      <c r="L221" t="s">
        <v>71</v>
      </c>
      <c r="M221" t="s">
        <v>503</v>
      </c>
      <c r="N221" t="s">
        <v>3890</v>
      </c>
      <c r="O221" t="s">
        <v>73</v>
      </c>
      <c r="P221" t="s">
        <v>74</v>
      </c>
      <c r="Q221">
        <v>0</v>
      </c>
      <c r="R221" t="s">
        <v>504</v>
      </c>
    </row>
    <row r="222" spans="2:18" x14ac:dyDescent="0.25">
      <c r="B222" t="s">
        <v>502</v>
      </c>
      <c r="D222" t="s">
        <v>292</v>
      </c>
      <c r="E222">
        <v>0</v>
      </c>
      <c r="F222" t="s">
        <v>74</v>
      </c>
      <c r="G222">
        <v>0</v>
      </c>
      <c r="H222">
        <v>0</v>
      </c>
      <c r="I222">
        <v>0</v>
      </c>
      <c r="J222">
        <v>0</v>
      </c>
      <c r="K222">
        <v>0</v>
      </c>
      <c r="L222" t="s">
        <v>77</v>
      </c>
      <c r="M222" t="s">
        <v>505</v>
      </c>
      <c r="N222" t="s">
        <v>3874</v>
      </c>
      <c r="O222" t="s">
        <v>73</v>
      </c>
      <c r="P222" t="s">
        <v>74</v>
      </c>
      <c r="Q222">
        <v>0</v>
      </c>
      <c r="R222" t="s">
        <v>504</v>
      </c>
    </row>
    <row r="223" spans="2:18" x14ac:dyDescent="0.25">
      <c r="B223" t="s">
        <v>506</v>
      </c>
      <c r="C223" t="s">
        <v>507</v>
      </c>
      <c r="D223" t="s">
        <v>508</v>
      </c>
      <c r="E223">
        <v>7070</v>
      </c>
      <c r="F223" t="s">
        <v>74</v>
      </c>
      <c r="G223">
        <v>0</v>
      </c>
      <c r="H223">
        <v>44</v>
      </c>
      <c r="I223">
        <v>2</v>
      </c>
      <c r="J223">
        <v>75</v>
      </c>
      <c r="K223">
        <v>80</v>
      </c>
      <c r="L223" t="s">
        <v>71</v>
      </c>
      <c r="M223" t="s">
        <v>509</v>
      </c>
      <c r="N223" t="s">
        <v>3874</v>
      </c>
      <c r="O223" t="s">
        <v>239</v>
      </c>
      <c r="P223" t="s">
        <v>74</v>
      </c>
      <c r="Q223">
        <v>1000</v>
      </c>
      <c r="R223" t="s">
        <v>510</v>
      </c>
    </row>
    <row r="224" spans="2:18" x14ac:dyDescent="0.25">
      <c r="B224" t="s">
        <v>506</v>
      </c>
      <c r="C224" t="s">
        <v>507</v>
      </c>
      <c r="D224" t="s">
        <v>508</v>
      </c>
      <c r="E224">
        <v>7070</v>
      </c>
      <c r="F224" t="s">
        <v>74</v>
      </c>
      <c r="G224">
        <v>0</v>
      </c>
      <c r="H224">
        <v>44</v>
      </c>
      <c r="I224">
        <v>2</v>
      </c>
      <c r="J224">
        <v>75</v>
      </c>
      <c r="K224">
        <v>80</v>
      </c>
      <c r="L224" t="s">
        <v>71</v>
      </c>
      <c r="M224" s="7" t="s">
        <v>509</v>
      </c>
      <c r="N224" s="7" t="s">
        <v>3874</v>
      </c>
      <c r="O224" t="s">
        <v>239</v>
      </c>
      <c r="P224" t="s">
        <v>74</v>
      </c>
      <c r="Q224">
        <v>2400</v>
      </c>
      <c r="R224" t="s">
        <v>510</v>
      </c>
    </row>
    <row r="225" spans="2:18" x14ac:dyDescent="0.25">
      <c r="B225" t="s">
        <v>506</v>
      </c>
      <c r="C225" t="s">
        <v>507</v>
      </c>
      <c r="D225" t="s">
        <v>508</v>
      </c>
      <c r="E225">
        <v>7070</v>
      </c>
      <c r="F225" t="s">
        <v>74</v>
      </c>
      <c r="G225">
        <v>0</v>
      </c>
      <c r="H225">
        <v>44</v>
      </c>
      <c r="I225">
        <v>2</v>
      </c>
      <c r="J225">
        <v>75</v>
      </c>
      <c r="K225">
        <v>80</v>
      </c>
      <c r="L225" t="s">
        <v>77</v>
      </c>
      <c r="M225" t="s">
        <v>509</v>
      </c>
      <c r="N225" t="s">
        <v>3874</v>
      </c>
      <c r="O225" t="s">
        <v>239</v>
      </c>
      <c r="P225" t="s">
        <v>74</v>
      </c>
      <c r="Q225">
        <v>2400</v>
      </c>
      <c r="R225" t="s">
        <v>510</v>
      </c>
    </row>
    <row r="226" spans="2:18" x14ac:dyDescent="0.25">
      <c r="B226" t="s">
        <v>506</v>
      </c>
      <c r="C226" t="s">
        <v>507</v>
      </c>
      <c r="D226" t="s">
        <v>508</v>
      </c>
      <c r="E226">
        <v>7070</v>
      </c>
      <c r="F226" t="s">
        <v>74</v>
      </c>
      <c r="G226">
        <v>0</v>
      </c>
      <c r="H226">
        <v>44</v>
      </c>
      <c r="I226">
        <v>2</v>
      </c>
      <c r="J226">
        <v>75</v>
      </c>
      <c r="K226">
        <v>80</v>
      </c>
      <c r="L226" t="s">
        <v>77</v>
      </c>
      <c r="M226" t="s">
        <v>509</v>
      </c>
      <c r="N226" t="s">
        <v>3874</v>
      </c>
      <c r="O226" t="s">
        <v>239</v>
      </c>
      <c r="P226" t="s">
        <v>74</v>
      </c>
      <c r="Q226">
        <v>1000</v>
      </c>
      <c r="R226" t="s">
        <v>510</v>
      </c>
    </row>
    <row r="227" spans="2:18" x14ac:dyDescent="0.25">
      <c r="B227" t="s">
        <v>511</v>
      </c>
      <c r="D227" t="s">
        <v>292</v>
      </c>
      <c r="E227">
        <v>0</v>
      </c>
      <c r="F227" t="s">
        <v>74</v>
      </c>
      <c r="G227">
        <v>0</v>
      </c>
      <c r="H227">
        <v>0</v>
      </c>
      <c r="I227">
        <v>0</v>
      </c>
      <c r="J227">
        <v>0</v>
      </c>
      <c r="K227">
        <v>0</v>
      </c>
      <c r="L227" t="s">
        <v>74</v>
      </c>
      <c r="M227" t="s">
        <v>74</v>
      </c>
      <c r="N227" t="s">
        <v>74</v>
      </c>
      <c r="O227" t="s">
        <v>74</v>
      </c>
      <c r="P227" t="s">
        <v>74</v>
      </c>
      <c r="Q227" t="s">
        <v>74</v>
      </c>
      <c r="R227" t="s">
        <v>512</v>
      </c>
    </row>
    <row r="228" spans="2:18" x14ac:dyDescent="0.25">
      <c r="B228" t="s">
        <v>513</v>
      </c>
      <c r="D228" t="s">
        <v>89</v>
      </c>
      <c r="E228">
        <v>0</v>
      </c>
      <c r="F228" t="s">
        <v>74</v>
      </c>
      <c r="G228">
        <v>0</v>
      </c>
      <c r="H228">
        <v>0</v>
      </c>
      <c r="I228">
        <v>0</v>
      </c>
      <c r="J228">
        <v>0</v>
      </c>
      <c r="K228">
        <v>0</v>
      </c>
      <c r="L228" t="s">
        <v>74</v>
      </c>
      <c r="M228" t="s">
        <v>74</v>
      </c>
      <c r="N228" t="s">
        <v>74</v>
      </c>
      <c r="O228" t="s">
        <v>74</v>
      </c>
      <c r="P228" t="s">
        <v>74</v>
      </c>
      <c r="Q228" t="s">
        <v>74</v>
      </c>
      <c r="R228" t="s">
        <v>514</v>
      </c>
    </row>
    <row r="229" spans="2:18" x14ac:dyDescent="0.25">
      <c r="B229" t="s">
        <v>515</v>
      </c>
      <c r="D229" t="s">
        <v>89</v>
      </c>
      <c r="E229">
        <v>0</v>
      </c>
      <c r="F229" t="s">
        <v>74</v>
      </c>
      <c r="G229">
        <v>0</v>
      </c>
      <c r="H229">
        <v>0</v>
      </c>
      <c r="I229">
        <v>0</v>
      </c>
      <c r="J229">
        <v>0</v>
      </c>
      <c r="K229">
        <v>0</v>
      </c>
      <c r="L229" t="s">
        <v>74</v>
      </c>
      <c r="M229" t="s">
        <v>74</v>
      </c>
      <c r="N229" t="s">
        <v>74</v>
      </c>
      <c r="O229" t="s">
        <v>74</v>
      </c>
      <c r="P229" t="s">
        <v>74</v>
      </c>
      <c r="Q229" t="s">
        <v>74</v>
      </c>
      <c r="R229" t="s">
        <v>516</v>
      </c>
    </row>
    <row r="230" spans="2:18" x14ac:dyDescent="0.25">
      <c r="B230" t="s">
        <v>517</v>
      </c>
      <c r="D230" t="s">
        <v>518</v>
      </c>
      <c r="E230">
        <v>0</v>
      </c>
      <c r="F230" t="s">
        <v>74</v>
      </c>
      <c r="G230">
        <v>0</v>
      </c>
      <c r="H230">
        <v>0</v>
      </c>
      <c r="I230">
        <v>0</v>
      </c>
      <c r="J230">
        <v>0</v>
      </c>
      <c r="K230">
        <v>0</v>
      </c>
      <c r="L230" t="s">
        <v>74</v>
      </c>
      <c r="M230" t="s">
        <v>74</v>
      </c>
      <c r="N230" t="s">
        <v>74</v>
      </c>
      <c r="O230" t="s">
        <v>74</v>
      </c>
      <c r="P230" t="s">
        <v>74</v>
      </c>
      <c r="Q230" t="s">
        <v>74</v>
      </c>
      <c r="R230" t="s">
        <v>519</v>
      </c>
    </row>
    <row r="231" spans="2:18" x14ac:dyDescent="0.25">
      <c r="B231" t="s">
        <v>520</v>
      </c>
      <c r="D231" t="s">
        <v>89</v>
      </c>
      <c r="E231">
        <v>0</v>
      </c>
      <c r="F231" t="s">
        <v>74</v>
      </c>
      <c r="G231">
        <v>0</v>
      </c>
      <c r="H231">
        <v>0</v>
      </c>
      <c r="I231">
        <v>0</v>
      </c>
      <c r="J231">
        <v>0</v>
      </c>
      <c r="K231">
        <v>0</v>
      </c>
      <c r="L231" t="s">
        <v>74</v>
      </c>
      <c r="M231" t="s">
        <v>74</v>
      </c>
      <c r="N231" t="s">
        <v>74</v>
      </c>
      <c r="O231" t="s">
        <v>74</v>
      </c>
      <c r="P231" t="s">
        <v>74</v>
      </c>
      <c r="Q231" t="s">
        <v>74</v>
      </c>
      <c r="R231" t="s">
        <v>521</v>
      </c>
    </row>
    <row r="232" spans="2:18" x14ac:dyDescent="0.25">
      <c r="B232" t="s">
        <v>522</v>
      </c>
      <c r="D232" t="s">
        <v>105</v>
      </c>
      <c r="E232">
        <v>0</v>
      </c>
      <c r="F232" t="s">
        <v>74</v>
      </c>
      <c r="G232">
        <v>0</v>
      </c>
      <c r="H232">
        <v>0</v>
      </c>
      <c r="I232">
        <v>0</v>
      </c>
      <c r="J232">
        <v>0</v>
      </c>
      <c r="K232">
        <v>0</v>
      </c>
      <c r="L232" t="s">
        <v>74</v>
      </c>
      <c r="M232" t="s">
        <v>74</v>
      </c>
      <c r="N232" t="s">
        <v>74</v>
      </c>
      <c r="O232" t="s">
        <v>74</v>
      </c>
      <c r="P232" t="s">
        <v>74</v>
      </c>
      <c r="Q232" t="s">
        <v>74</v>
      </c>
      <c r="R232" t="s">
        <v>523</v>
      </c>
    </row>
    <row r="233" spans="2:18" x14ac:dyDescent="0.25">
      <c r="B233" t="s">
        <v>524</v>
      </c>
      <c r="D233" t="s">
        <v>105</v>
      </c>
      <c r="E233">
        <v>0</v>
      </c>
      <c r="F233" t="s">
        <v>74</v>
      </c>
      <c r="G233">
        <v>0</v>
      </c>
      <c r="H233">
        <v>0</v>
      </c>
      <c r="I233">
        <v>0</v>
      </c>
      <c r="J233">
        <v>0</v>
      </c>
      <c r="K233">
        <v>0</v>
      </c>
      <c r="L233" t="s">
        <v>74</v>
      </c>
      <c r="M233" t="s">
        <v>74</v>
      </c>
      <c r="N233" t="s">
        <v>74</v>
      </c>
      <c r="O233" t="s">
        <v>74</v>
      </c>
      <c r="P233" t="s">
        <v>74</v>
      </c>
      <c r="Q233" t="s">
        <v>74</v>
      </c>
      <c r="R233" t="s">
        <v>525</v>
      </c>
    </row>
    <row r="234" spans="2:18" x14ac:dyDescent="0.25">
      <c r="B234" t="s">
        <v>526</v>
      </c>
      <c r="D234" t="s">
        <v>105</v>
      </c>
      <c r="E234">
        <v>0</v>
      </c>
      <c r="F234" t="s">
        <v>74</v>
      </c>
      <c r="G234">
        <v>0</v>
      </c>
      <c r="H234">
        <v>0</v>
      </c>
      <c r="I234">
        <v>0</v>
      </c>
      <c r="J234">
        <v>0</v>
      </c>
      <c r="K234">
        <v>0</v>
      </c>
      <c r="L234" t="s">
        <v>74</v>
      </c>
      <c r="M234" t="s">
        <v>74</v>
      </c>
      <c r="N234" t="s">
        <v>74</v>
      </c>
      <c r="O234" t="s">
        <v>74</v>
      </c>
      <c r="P234" t="s">
        <v>74</v>
      </c>
      <c r="Q234" t="s">
        <v>74</v>
      </c>
      <c r="R234" t="s">
        <v>527</v>
      </c>
    </row>
    <row r="235" spans="2:18" x14ac:dyDescent="0.25">
      <c r="B235" t="s">
        <v>528</v>
      </c>
      <c r="D235" t="s">
        <v>89</v>
      </c>
      <c r="E235">
        <v>0</v>
      </c>
      <c r="F235" t="s">
        <v>74</v>
      </c>
      <c r="G235">
        <v>0</v>
      </c>
      <c r="H235">
        <v>0</v>
      </c>
      <c r="I235">
        <v>0</v>
      </c>
      <c r="J235">
        <v>0</v>
      </c>
      <c r="K235">
        <v>1</v>
      </c>
      <c r="L235" t="s">
        <v>74</v>
      </c>
      <c r="M235" s="7" t="s">
        <v>74</v>
      </c>
      <c r="N235" s="7" t="s">
        <v>74</v>
      </c>
      <c r="O235" t="s">
        <v>74</v>
      </c>
      <c r="P235" t="s">
        <v>74</v>
      </c>
      <c r="Q235" t="s">
        <v>74</v>
      </c>
      <c r="R235" s="7" t="s">
        <v>529</v>
      </c>
    </row>
    <row r="236" spans="2:18" x14ac:dyDescent="0.25">
      <c r="B236" t="s">
        <v>530</v>
      </c>
      <c r="D236" t="s">
        <v>89</v>
      </c>
      <c r="E236">
        <v>0</v>
      </c>
      <c r="F236" t="s">
        <v>74</v>
      </c>
      <c r="G236">
        <v>0</v>
      </c>
      <c r="H236">
        <v>0</v>
      </c>
      <c r="I236">
        <v>0</v>
      </c>
      <c r="J236">
        <v>0</v>
      </c>
      <c r="K236">
        <v>0</v>
      </c>
      <c r="L236" t="s">
        <v>74</v>
      </c>
      <c r="M236" t="s">
        <v>74</v>
      </c>
      <c r="N236" t="s">
        <v>74</v>
      </c>
      <c r="O236" t="s">
        <v>74</v>
      </c>
      <c r="P236" t="s">
        <v>74</v>
      </c>
      <c r="Q236" t="s">
        <v>74</v>
      </c>
      <c r="R236" t="s">
        <v>531</v>
      </c>
    </row>
    <row r="237" spans="2:18" x14ac:dyDescent="0.25">
      <c r="B237" t="s">
        <v>532</v>
      </c>
      <c r="D237" t="s">
        <v>89</v>
      </c>
      <c r="E237">
        <v>0</v>
      </c>
      <c r="F237" t="s">
        <v>74</v>
      </c>
      <c r="G237">
        <v>0</v>
      </c>
      <c r="H237">
        <v>0</v>
      </c>
      <c r="I237">
        <v>0</v>
      </c>
      <c r="J237">
        <v>0</v>
      </c>
      <c r="K237">
        <v>0</v>
      </c>
      <c r="L237" t="s">
        <v>74</v>
      </c>
      <c r="M237" t="s">
        <v>74</v>
      </c>
      <c r="N237" t="s">
        <v>74</v>
      </c>
      <c r="O237" t="s">
        <v>74</v>
      </c>
      <c r="P237" t="s">
        <v>74</v>
      </c>
      <c r="Q237" t="s">
        <v>74</v>
      </c>
      <c r="R237" t="s">
        <v>533</v>
      </c>
    </row>
    <row r="238" spans="2:18" x14ac:dyDescent="0.25">
      <c r="B238" t="s">
        <v>534</v>
      </c>
      <c r="D238" t="s">
        <v>89</v>
      </c>
      <c r="E238">
        <v>0</v>
      </c>
      <c r="F238" t="s">
        <v>74</v>
      </c>
      <c r="G238">
        <v>0</v>
      </c>
      <c r="H238">
        <v>0</v>
      </c>
      <c r="I238">
        <v>0</v>
      </c>
      <c r="J238">
        <v>0</v>
      </c>
      <c r="K238">
        <v>0</v>
      </c>
      <c r="L238" t="s">
        <v>74</v>
      </c>
      <c r="M238" t="s">
        <v>74</v>
      </c>
      <c r="N238" t="s">
        <v>74</v>
      </c>
      <c r="O238" t="s">
        <v>74</v>
      </c>
      <c r="P238" t="s">
        <v>74</v>
      </c>
      <c r="Q238" t="s">
        <v>74</v>
      </c>
      <c r="R238" t="s">
        <v>535</v>
      </c>
    </row>
    <row r="239" spans="2:18" x14ac:dyDescent="0.25">
      <c r="B239" t="s">
        <v>536</v>
      </c>
      <c r="C239" t="s">
        <v>537</v>
      </c>
      <c r="D239" t="s">
        <v>298</v>
      </c>
      <c r="E239">
        <v>3830</v>
      </c>
      <c r="F239" t="s">
        <v>74</v>
      </c>
      <c r="G239">
        <v>0</v>
      </c>
      <c r="H239">
        <v>25</v>
      </c>
      <c r="I239">
        <v>2</v>
      </c>
      <c r="J239">
        <v>60</v>
      </c>
      <c r="K239">
        <v>76</v>
      </c>
      <c r="L239" t="s">
        <v>71</v>
      </c>
      <c r="M239" t="s">
        <v>201</v>
      </c>
      <c r="N239" t="s">
        <v>3872</v>
      </c>
      <c r="O239" t="s">
        <v>239</v>
      </c>
      <c r="P239" t="s">
        <v>74</v>
      </c>
      <c r="Q239">
        <v>250</v>
      </c>
      <c r="R239" t="s">
        <v>538</v>
      </c>
    </row>
    <row r="240" spans="2:18" x14ac:dyDescent="0.25">
      <c r="B240" t="s">
        <v>536</v>
      </c>
      <c r="C240" t="s">
        <v>537</v>
      </c>
      <c r="D240" t="s">
        <v>298</v>
      </c>
      <c r="E240">
        <v>3830</v>
      </c>
      <c r="F240" t="s">
        <v>74</v>
      </c>
      <c r="G240">
        <v>0</v>
      </c>
      <c r="H240">
        <v>25</v>
      </c>
      <c r="I240">
        <v>2</v>
      </c>
      <c r="J240">
        <v>60</v>
      </c>
      <c r="K240">
        <v>76</v>
      </c>
      <c r="L240" t="s">
        <v>71</v>
      </c>
      <c r="M240" t="s">
        <v>238</v>
      </c>
      <c r="N240" t="s">
        <v>3877</v>
      </c>
      <c r="O240" t="s">
        <v>239</v>
      </c>
      <c r="P240" t="s">
        <v>74</v>
      </c>
      <c r="Q240">
        <v>500</v>
      </c>
      <c r="R240" t="s">
        <v>538</v>
      </c>
    </row>
    <row r="241" spans="2:18" x14ac:dyDescent="0.25">
      <c r="B241" t="s">
        <v>536</v>
      </c>
      <c r="C241" t="s">
        <v>537</v>
      </c>
      <c r="D241" t="s">
        <v>298</v>
      </c>
      <c r="E241">
        <v>3830</v>
      </c>
      <c r="F241" t="s">
        <v>74</v>
      </c>
      <c r="G241">
        <v>0</v>
      </c>
      <c r="H241">
        <v>25</v>
      </c>
      <c r="I241">
        <v>2</v>
      </c>
      <c r="J241">
        <v>60</v>
      </c>
      <c r="K241">
        <v>76</v>
      </c>
      <c r="L241" t="s">
        <v>77</v>
      </c>
      <c r="M241" t="s">
        <v>238</v>
      </c>
      <c r="N241" t="s">
        <v>3877</v>
      </c>
      <c r="O241" t="s">
        <v>239</v>
      </c>
      <c r="P241" t="s">
        <v>74</v>
      </c>
      <c r="Q241">
        <v>500</v>
      </c>
      <c r="R241" t="s">
        <v>538</v>
      </c>
    </row>
    <row r="242" spans="2:18" x14ac:dyDescent="0.25">
      <c r="B242" t="s">
        <v>536</v>
      </c>
      <c r="C242" t="s">
        <v>537</v>
      </c>
      <c r="D242" t="s">
        <v>298</v>
      </c>
      <c r="E242">
        <v>3830</v>
      </c>
      <c r="F242" t="s">
        <v>74</v>
      </c>
      <c r="G242">
        <v>0</v>
      </c>
      <c r="H242">
        <v>25</v>
      </c>
      <c r="I242">
        <v>2</v>
      </c>
      <c r="J242">
        <v>60</v>
      </c>
      <c r="K242">
        <v>76</v>
      </c>
      <c r="L242" t="s">
        <v>77</v>
      </c>
      <c r="M242" t="s">
        <v>201</v>
      </c>
      <c r="N242" t="s">
        <v>3872</v>
      </c>
      <c r="O242" t="s">
        <v>239</v>
      </c>
      <c r="P242" t="s">
        <v>74</v>
      </c>
      <c r="Q242">
        <v>250</v>
      </c>
      <c r="R242" t="s">
        <v>538</v>
      </c>
    </row>
    <row r="243" spans="2:18" x14ac:dyDescent="0.25">
      <c r="B243" t="s">
        <v>539</v>
      </c>
      <c r="C243" t="s">
        <v>540</v>
      </c>
      <c r="D243" t="s">
        <v>541</v>
      </c>
      <c r="E243">
        <v>4950</v>
      </c>
      <c r="F243" t="s">
        <v>74</v>
      </c>
      <c r="G243">
        <v>0</v>
      </c>
      <c r="H243">
        <v>33</v>
      </c>
      <c r="I243">
        <v>3</v>
      </c>
      <c r="J243">
        <v>60</v>
      </c>
      <c r="K243">
        <v>50</v>
      </c>
      <c r="L243" t="s">
        <v>71</v>
      </c>
      <c r="M243" t="s">
        <v>238</v>
      </c>
      <c r="N243" t="s">
        <v>3877</v>
      </c>
      <c r="O243" t="s">
        <v>73</v>
      </c>
      <c r="P243" t="s">
        <v>83</v>
      </c>
      <c r="Q243">
        <v>0</v>
      </c>
      <c r="R243" t="s">
        <v>542</v>
      </c>
    </row>
    <row r="244" spans="2:18" x14ac:dyDescent="0.25">
      <c r="B244" t="s">
        <v>539</v>
      </c>
      <c r="C244" t="s">
        <v>540</v>
      </c>
      <c r="D244" t="s">
        <v>541</v>
      </c>
      <c r="E244">
        <v>4950</v>
      </c>
      <c r="F244" t="s">
        <v>74</v>
      </c>
      <c r="G244">
        <v>0</v>
      </c>
      <c r="H244">
        <v>33</v>
      </c>
      <c r="I244">
        <v>3</v>
      </c>
      <c r="J244">
        <v>60</v>
      </c>
      <c r="K244">
        <v>50</v>
      </c>
      <c r="L244" t="s">
        <v>77</v>
      </c>
      <c r="M244" t="s">
        <v>238</v>
      </c>
      <c r="N244" t="s">
        <v>3877</v>
      </c>
      <c r="O244" t="s">
        <v>83</v>
      </c>
      <c r="P244" t="s">
        <v>73</v>
      </c>
      <c r="Q244">
        <v>1000</v>
      </c>
      <c r="R244" t="s">
        <v>542</v>
      </c>
    </row>
    <row r="245" spans="2:18" x14ac:dyDescent="0.25">
      <c r="B245" t="s">
        <v>543</v>
      </c>
      <c r="C245" t="s">
        <v>544</v>
      </c>
      <c r="D245" t="s">
        <v>545</v>
      </c>
      <c r="E245">
        <v>4950</v>
      </c>
      <c r="F245" t="s">
        <v>74</v>
      </c>
      <c r="G245" t="s">
        <v>74</v>
      </c>
      <c r="H245">
        <v>33</v>
      </c>
      <c r="I245">
        <v>3</v>
      </c>
      <c r="J245">
        <v>66</v>
      </c>
      <c r="K245">
        <v>50</v>
      </c>
      <c r="L245" t="s">
        <v>71</v>
      </c>
      <c r="M245" t="s">
        <v>238</v>
      </c>
      <c r="N245" t="s">
        <v>3877</v>
      </c>
      <c r="O245" t="s">
        <v>73</v>
      </c>
      <c r="P245" t="s">
        <v>83</v>
      </c>
      <c r="Q245">
        <v>0</v>
      </c>
      <c r="R245" t="s">
        <v>546</v>
      </c>
    </row>
    <row r="246" spans="2:18" x14ac:dyDescent="0.25">
      <c r="B246" t="s">
        <v>543</v>
      </c>
      <c r="C246" t="s">
        <v>544</v>
      </c>
      <c r="D246" t="s">
        <v>545</v>
      </c>
      <c r="E246">
        <v>4950</v>
      </c>
      <c r="F246" t="s">
        <v>74</v>
      </c>
      <c r="G246" t="s">
        <v>74</v>
      </c>
      <c r="H246">
        <v>33</v>
      </c>
      <c r="I246">
        <v>3</v>
      </c>
      <c r="J246">
        <v>66</v>
      </c>
      <c r="K246">
        <v>50</v>
      </c>
      <c r="L246" t="s">
        <v>77</v>
      </c>
      <c r="M246" t="s">
        <v>238</v>
      </c>
      <c r="N246" t="s">
        <v>3877</v>
      </c>
      <c r="O246" t="s">
        <v>83</v>
      </c>
      <c r="P246" t="s">
        <v>73</v>
      </c>
      <c r="Q246">
        <v>1000</v>
      </c>
      <c r="R246" t="s">
        <v>546</v>
      </c>
    </row>
    <row r="247" spans="2:18" x14ac:dyDescent="0.25">
      <c r="B247" t="s">
        <v>547</v>
      </c>
      <c r="C247" t="s">
        <v>236</v>
      </c>
      <c r="D247" t="s">
        <v>548</v>
      </c>
      <c r="E247">
        <v>5910</v>
      </c>
      <c r="F247" t="s">
        <v>74</v>
      </c>
      <c r="G247">
        <v>0</v>
      </c>
      <c r="H247">
        <v>28</v>
      </c>
      <c r="I247">
        <v>3</v>
      </c>
      <c r="J247">
        <v>60</v>
      </c>
      <c r="K247">
        <v>70</v>
      </c>
      <c r="L247" t="s">
        <v>71</v>
      </c>
      <c r="M247" t="s">
        <v>238</v>
      </c>
      <c r="N247" t="s">
        <v>3877</v>
      </c>
      <c r="O247" t="s">
        <v>239</v>
      </c>
      <c r="P247" t="s">
        <v>74</v>
      </c>
      <c r="Q247">
        <v>500</v>
      </c>
      <c r="R247" t="s">
        <v>549</v>
      </c>
    </row>
    <row r="248" spans="2:18" x14ac:dyDescent="0.25">
      <c r="B248" t="s">
        <v>547</v>
      </c>
      <c r="C248" t="s">
        <v>236</v>
      </c>
      <c r="D248" t="s">
        <v>548</v>
      </c>
      <c r="E248">
        <v>5910</v>
      </c>
      <c r="F248" t="s">
        <v>74</v>
      </c>
      <c r="G248">
        <v>0</v>
      </c>
      <c r="H248">
        <v>28</v>
      </c>
      <c r="I248">
        <v>3</v>
      </c>
      <c r="J248">
        <v>60</v>
      </c>
      <c r="K248">
        <v>70</v>
      </c>
      <c r="L248" t="s">
        <v>77</v>
      </c>
      <c r="M248" t="s">
        <v>238</v>
      </c>
      <c r="N248" t="s">
        <v>3877</v>
      </c>
      <c r="O248" t="s">
        <v>239</v>
      </c>
      <c r="P248" t="s">
        <v>74</v>
      </c>
      <c r="Q248">
        <v>500</v>
      </c>
      <c r="R248" t="s">
        <v>549</v>
      </c>
    </row>
    <row r="249" spans="2:18" x14ac:dyDescent="0.25">
      <c r="B249" t="s">
        <v>550</v>
      </c>
      <c r="D249" t="s">
        <v>116</v>
      </c>
      <c r="E249">
        <v>0</v>
      </c>
      <c r="F249" t="s">
        <v>74</v>
      </c>
      <c r="G249">
        <v>0</v>
      </c>
      <c r="H249">
        <v>0</v>
      </c>
      <c r="I249">
        <v>0</v>
      </c>
      <c r="J249">
        <v>0</v>
      </c>
      <c r="K249">
        <v>0</v>
      </c>
      <c r="L249" t="s">
        <v>74</v>
      </c>
      <c r="M249" t="s">
        <v>74</v>
      </c>
      <c r="N249" t="s">
        <v>74</v>
      </c>
      <c r="O249" t="s">
        <v>74</v>
      </c>
      <c r="P249" t="s">
        <v>74</v>
      </c>
      <c r="Q249" t="s">
        <v>74</v>
      </c>
      <c r="R249" t="s">
        <v>551</v>
      </c>
    </row>
    <row r="250" spans="2:18" x14ac:dyDescent="0.25">
      <c r="B250" t="s">
        <v>552</v>
      </c>
      <c r="D250" t="s">
        <v>89</v>
      </c>
      <c r="E250">
        <v>0</v>
      </c>
      <c r="F250" t="s">
        <v>74</v>
      </c>
      <c r="G250">
        <v>0</v>
      </c>
      <c r="H250">
        <v>0</v>
      </c>
      <c r="I250">
        <v>0</v>
      </c>
      <c r="J250">
        <v>0</v>
      </c>
      <c r="K250">
        <v>0</v>
      </c>
      <c r="L250" t="s">
        <v>74</v>
      </c>
      <c r="M250" t="s">
        <v>74</v>
      </c>
      <c r="N250" t="s">
        <v>74</v>
      </c>
      <c r="O250" t="s">
        <v>74</v>
      </c>
      <c r="P250" t="s">
        <v>74</v>
      </c>
      <c r="Q250" t="s">
        <v>74</v>
      </c>
      <c r="R250" t="s">
        <v>553</v>
      </c>
    </row>
    <row r="251" spans="2:18" x14ac:dyDescent="0.25">
      <c r="B251" t="s">
        <v>554</v>
      </c>
      <c r="C251" t="s">
        <v>555</v>
      </c>
      <c r="D251" t="s">
        <v>556</v>
      </c>
      <c r="E251">
        <v>7060</v>
      </c>
      <c r="F251" t="s">
        <v>74</v>
      </c>
      <c r="G251">
        <v>0</v>
      </c>
      <c r="H251">
        <v>25</v>
      </c>
      <c r="I251">
        <v>4</v>
      </c>
      <c r="J251">
        <v>48</v>
      </c>
      <c r="K251">
        <v>70</v>
      </c>
      <c r="L251" t="s">
        <v>71</v>
      </c>
      <c r="M251" t="s">
        <v>238</v>
      </c>
      <c r="N251" t="s">
        <v>3877</v>
      </c>
      <c r="O251" t="s">
        <v>73</v>
      </c>
      <c r="P251" t="s">
        <v>74</v>
      </c>
      <c r="Q251">
        <v>0</v>
      </c>
      <c r="R251" t="s">
        <v>557</v>
      </c>
    </row>
    <row r="252" spans="2:18" x14ac:dyDescent="0.25">
      <c r="B252" t="s">
        <v>554</v>
      </c>
      <c r="C252" t="s">
        <v>555</v>
      </c>
      <c r="D252" t="s">
        <v>556</v>
      </c>
      <c r="E252">
        <v>7060</v>
      </c>
      <c r="F252" t="s">
        <v>74</v>
      </c>
      <c r="G252">
        <v>0</v>
      </c>
      <c r="H252">
        <v>25</v>
      </c>
      <c r="I252">
        <v>4</v>
      </c>
      <c r="J252">
        <v>48</v>
      </c>
      <c r="K252">
        <v>70</v>
      </c>
      <c r="L252" t="s">
        <v>77</v>
      </c>
      <c r="M252" t="s">
        <v>451</v>
      </c>
      <c r="N252" t="s">
        <v>3879</v>
      </c>
      <c r="O252" t="s">
        <v>73</v>
      </c>
      <c r="P252" t="s">
        <v>74</v>
      </c>
      <c r="Q252">
        <v>0</v>
      </c>
      <c r="R252" t="s">
        <v>557</v>
      </c>
    </row>
    <row r="253" spans="2:18" x14ac:dyDescent="0.25">
      <c r="B253" t="s">
        <v>558</v>
      </c>
      <c r="D253" t="s">
        <v>559</v>
      </c>
      <c r="E253">
        <v>0</v>
      </c>
      <c r="F253" t="s">
        <v>74</v>
      </c>
      <c r="G253">
        <v>0</v>
      </c>
      <c r="H253">
        <v>0</v>
      </c>
      <c r="I253">
        <v>0</v>
      </c>
      <c r="J253">
        <v>0</v>
      </c>
      <c r="K253">
        <v>0</v>
      </c>
      <c r="L253" t="s">
        <v>74</v>
      </c>
      <c r="M253" t="s">
        <v>74</v>
      </c>
      <c r="N253" t="s">
        <v>74</v>
      </c>
      <c r="O253" t="s">
        <v>74</v>
      </c>
      <c r="P253" t="s">
        <v>74</v>
      </c>
      <c r="Q253" t="s">
        <v>74</v>
      </c>
      <c r="R253" t="s">
        <v>560</v>
      </c>
    </row>
    <row r="254" spans="2:18" x14ac:dyDescent="0.25">
      <c r="B254" t="s">
        <v>561</v>
      </c>
      <c r="C254" t="s">
        <v>562</v>
      </c>
      <c r="D254" t="s">
        <v>563</v>
      </c>
      <c r="E254">
        <v>13836</v>
      </c>
      <c r="F254" t="s">
        <v>74</v>
      </c>
      <c r="G254">
        <v>25</v>
      </c>
      <c r="H254">
        <v>42</v>
      </c>
      <c r="I254">
        <v>5</v>
      </c>
      <c r="J254">
        <v>92</v>
      </c>
      <c r="K254">
        <v>65.599999999999994</v>
      </c>
      <c r="L254" t="s">
        <v>71</v>
      </c>
      <c r="M254" t="s">
        <v>316</v>
      </c>
      <c r="N254" t="s">
        <v>3874</v>
      </c>
      <c r="O254" t="s">
        <v>73</v>
      </c>
      <c r="P254" t="s">
        <v>83</v>
      </c>
      <c r="Q254">
        <v>0</v>
      </c>
      <c r="R254" t="s">
        <v>564</v>
      </c>
    </row>
    <row r="255" spans="2:18" x14ac:dyDescent="0.25">
      <c r="B255" t="s">
        <v>561</v>
      </c>
      <c r="C255" t="s">
        <v>562</v>
      </c>
      <c r="D255" t="s">
        <v>563</v>
      </c>
      <c r="E255">
        <v>13836</v>
      </c>
      <c r="F255" t="s">
        <v>74</v>
      </c>
      <c r="G255">
        <v>25</v>
      </c>
      <c r="H255">
        <v>42</v>
      </c>
      <c r="I255">
        <v>5</v>
      </c>
      <c r="J255">
        <v>92</v>
      </c>
      <c r="K255">
        <v>65.599999999999994</v>
      </c>
      <c r="L255" t="s">
        <v>77</v>
      </c>
      <c r="M255" t="s">
        <v>144</v>
      </c>
      <c r="N255" t="s">
        <v>3862</v>
      </c>
      <c r="O255" t="s">
        <v>83</v>
      </c>
      <c r="P255" t="s">
        <v>73</v>
      </c>
      <c r="Q255">
        <v>1500</v>
      </c>
      <c r="R255" t="s">
        <v>564</v>
      </c>
    </row>
    <row r="256" spans="2:18" x14ac:dyDescent="0.25">
      <c r="B256" t="s">
        <v>565</v>
      </c>
      <c r="C256" t="s">
        <v>566</v>
      </c>
      <c r="D256" t="s">
        <v>567</v>
      </c>
      <c r="E256">
        <v>13836</v>
      </c>
      <c r="F256" t="s">
        <v>74</v>
      </c>
      <c r="G256">
        <v>169</v>
      </c>
      <c r="H256">
        <v>42</v>
      </c>
      <c r="I256">
        <v>5</v>
      </c>
      <c r="J256">
        <v>74</v>
      </c>
      <c r="K256">
        <v>65.599999999999994</v>
      </c>
      <c r="L256" t="s">
        <v>71</v>
      </c>
      <c r="M256" t="s">
        <v>199</v>
      </c>
      <c r="N256" t="s">
        <v>3874</v>
      </c>
      <c r="O256" t="s">
        <v>73</v>
      </c>
      <c r="P256" t="s">
        <v>83</v>
      </c>
      <c r="Q256">
        <v>0</v>
      </c>
      <c r="R256" t="s">
        <v>568</v>
      </c>
    </row>
    <row r="257" spans="2:18" x14ac:dyDescent="0.25">
      <c r="B257" t="s">
        <v>565</v>
      </c>
      <c r="C257" t="s">
        <v>566</v>
      </c>
      <c r="D257" t="s">
        <v>567</v>
      </c>
      <c r="E257">
        <v>13836</v>
      </c>
      <c r="F257" t="s">
        <v>74</v>
      </c>
      <c r="G257">
        <v>169</v>
      </c>
      <c r="H257">
        <v>42</v>
      </c>
      <c r="I257">
        <v>5</v>
      </c>
      <c r="J257">
        <v>74</v>
      </c>
      <c r="K257">
        <v>65.599999999999994</v>
      </c>
      <c r="L257" t="s">
        <v>77</v>
      </c>
      <c r="M257" t="s">
        <v>144</v>
      </c>
      <c r="N257" t="s">
        <v>3862</v>
      </c>
      <c r="O257" t="s">
        <v>83</v>
      </c>
      <c r="P257" t="s">
        <v>73</v>
      </c>
      <c r="Q257">
        <v>1500</v>
      </c>
      <c r="R257" t="s">
        <v>568</v>
      </c>
    </row>
    <row r="258" spans="2:18" x14ac:dyDescent="0.25">
      <c r="B258" t="s">
        <v>569</v>
      </c>
      <c r="C258" t="s">
        <v>562</v>
      </c>
      <c r="D258" t="s">
        <v>570</v>
      </c>
      <c r="E258">
        <v>13836</v>
      </c>
      <c r="F258" t="s">
        <v>74</v>
      </c>
      <c r="G258">
        <v>170</v>
      </c>
      <c r="H258">
        <v>42</v>
      </c>
      <c r="I258">
        <v>5</v>
      </c>
      <c r="J258">
        <v>92</v>
      </c>
      <c r="K258">
        <v>65.599999999999994</v>
      </c>
      <c r="L258" t="s">
        <v>71</v>
      </c>
      <c r="M258" t="s">
        <v>199</v>
      </c>
      <c r="N258" t="s">
        <v>3874</v>
      </c>
      <c r="O258" t="s">
        <v>73</v>
      </c>
      <c r="P258" t="s">
        <v>83</v>
      </c>
      <c r="Q258">
        <v>0</v>
      </c>
      <c r="R258" t="s">
        <v>571</v>
      </c>
    </row>
    <row r="259" spans="2:18" x14ac:dyDescent="0.25">
      <c r="B259" t="s">
        <v>569</v>
      </c>
      <c r="C259" t="s">
        <v>562</v>
      </c>
      <c r="D259" t="s">
        <v>570</v>
      </c>
      <c r="E259">
        <v>13836</v>
      </c>
      <c r="F259" t="s">
        <v>74</v>
      </c>
      <c r="G259">
        <v>170</v>
      </c>
      <c r="H259">
        <v>42</v>
      </c>
      <c r="I259">
        <v>5</v>
      </c>
      <c r="J259">
        <v>92</v>
      </c>
      <c r="K259">
        <v>65.599999999999994</v>
      </c>
      <c r="L259" t="s">
        <v>77</v>
      </c>
      <c r="M259" t="s">
        <v>144</v>
      </c>
      <c r="N259" t="s">
        <v>3862</v>
      </c>
      <c r="O259" t="s">
        <v>83</v>
      </c>
      <c r="P259" t="s">
        <v>73</v>
      </c>
      <c r="Q259">
        <v>1500</v>
      </c>
      <c r="R259" t="s">
        <v>571</v>
      </c>
    </row>
    <row r="260" spans="2:18" x14ac:dyDescent="0.25">
      <c r="B260" t="s">
        <v>572</v>
      </c>
      <c r="C260" t="s">
        <v>562</v>
      </c>
      <c r="D260" t="s">
        <v>573</v>
      </c>
      <c r="E260">
        <v>13836</v>
      </c>
      <c r="F260" t="s">
        <v>74</v>
      </c>
      <c r="G260">
        <v>27</v>
      </c>
      <c r="H260">
        <v>42</v>
      </c>
      <c r="I260">
        <v>5</v>
      </c>
      <c r="J260">
        <v>92</v>
      </c>
      <c r="K260">
        <v>65.599999999999994</v>
      </c>
      <c r="L260" t="s">
        <v>71</v>
      </c>
      <c r="M260" t="s">
        <v>316</v>
      </c>
      <c r="N260" t="s">
        <v>3874</v>
      </c>
      <c r="O260" t="s">
        <v>73</v>
      </c>
      <c r="P260" t="s">
        <v>83</v>
      </c>
      <c r="Q260">
        <v>0</v>
      </c>
      <c r="R260" t="s">
        <v>574</v>
      </c>
    </row>
    <row r="261" spans="2:18" x14ac:dyDescent="0.25">
      <c r="B261" t="s">
        <v>572</v>
      </c>
      <c r="C261" t="s">
        <v>562</v>
      </c>
      <c r="D261" t="s">
        <v>573</v>
      </c>
      <c r="E261">
        <v>13836</v>
      </c>
      <c r="F261" t="s">
        <v>74</v>
      </c>
      <c r="G261">
        <v>27</v>
      </c>
      <c r="H261">
        <v>42</v>
      </c>
      <c r="I261">
        <v>5</v>
      </c>
      <c r="J261">
        <v>92</v>
      </c>
      <c r="K261">
        <v>65.599999999999994</v>
      </c>
      <c r="L261" t="s">
        <v>77</v>
      </c>
      <c r="M261" t="s">
        <v>144</v>
      </c>
      <c r="N261" t="s">
        <v>3862</v>
      </c>
      <c r="O261" t="s">
        <v>83</v>
      </c>
      <c r="P261" t="s">
        <v>73</v>
      </c>
      <c r="Q261">
        <v>0</v>
      </c>
      <c r="R261" t="s">
        <v>574</v>
      </c>
    </row>
    <row r="262" spans="2:18" x14ac:dyDescent="0.25">
      <c r="B262" t="s">
        <v>575</v>
      </c>
      <c r="C262" t="s">
        <v>576</v>
      </c>
      <c r="D262" t="s">
        <v>577</v>
      </c>
      <c r="E262">
        <v>6426</v>
      </c>
      <c r="F262">
        <v>6426</v>
      </c>
      <c r="G262" t="s">
        <v>74</v>
      </c>
      <c r="H262">
        <v>42</v>
      </c>
      <c r="I262">
        <v>3</v>
      </c>
      <c r="J262">
        <v>66</v>
      </c>
      <c r="K262">
        <v>51</v>
      </c>
      <c r="L262" t="s">
        <v>71</v>
      </c>
      <c r="M262" t="s">
        <v>158</v>
      </c>
      <c r="N262" t="s">
        <v>3866</v>
      </c>
      <c r="O262" t="s">
        <v>73</v>
      </c>
      <c r="P262" t="s">
        <v>83</v>
      </c>
      <c r="Q262" t="s">
        <v>74</v>
      </c>
      <c r="R262" t="s">
        <v>578</v>
      </c>
    </row>
    <row r="263" spans="2:18" x14ac:dyDescent="0.25">
      <c r="B263" t="s">
        <v>575</v>
      </c>
      <c r="C263" t="s">
        <v>576</v>
      </c>
      <c r="D263" t="s">
        <v>577</v>
      </c>
      <c r="E263">
        <v>6426</v>
      </c>
      <c r="F263">
        <v>6426</v>
      </c>
      <c r="G263" t="s">
        <v>74</v>
      </c>
      <c r="H263">
        <v>42</v>
      </c>
      <c r="I263">
        <v>3</v>
      </c>
      <c r="J263">
        <v>66</v>
      </c>
      <c r="K263">
        <v>51</v>
      </c>
      <c r="L263" t="s">
        <v>77</v>
      </c>
      <c r="M263" t="s">
        <v>144</v>
      </c>
      <c r="N263" t="s">
        <v>3862</v>
      </c>
      <c r="O263" t="s">
        <v>239</v>
      </c>
      <c r="P263" t="s">
        <v>73</v>
      </c>
      <c r="Q263">
        <v>0</v>
      </c>
      <c r="R263" t="s">
        <v>578</v>
      </c>
    </row>
    <row r="264" spans="2:18" x14ac:dyDescent="0.25">
      <c r="B264" t="s">
        <v>579</v>
      </c>
      <c r="C264" t="s">
        <v>576</v>
      </c>
      <c r="D264" t="s">
        <v>580</v>
      </c>
      <c r="E264">
        <v>6426</v>
      </c>
      <c r="F264">
        <v>6426</v>
      </c>
      <c r="G264">
        <v>146</v>
      </c>
      <c r="H264">
        <v>42</v>
      </c>
      <c r="I264">
        <v>3</v>
      </c>
      <c r="J264">
        <v>66</v>
      </c>
      <c r="K264">
        <v>51</v>
      </c>
      <c r="L264" t="s">
        <v>71</v>
      </c>
      <c r="M264" t="s">
        <v>158</v>
      </c>
      <c r="N264" t="s">
        <v>3866</v>
      </c>
      <c r="O264" t="s">
        <v>73</v>
      </c>
      <c r="P264" t="s">
        <v>83</v>
      </c>
      <c r="Q264" t="s">
        <v>74</v>
      </c>
      <c r="R264" t="s">
        <v>581</v>
      </c>
    </row>
    <row r="265" spans="2:18" x14ac:dyDescent="0.25">
      <c r="B265" t="s">
        <v>579</v>
      </c>
      <c r="C265" t="s">
        <v>576</v>
      </c>
      <c r="D265" t="s">
        <v>580</v>
      </c>
      <c r="E265">
        <v>6426</v>
      </c>
      <c r="F265">
        <v>6426</v>
      </c>
      <c r="G265">
        <v>146</v>
      </c>
      <c r="H265">
        <v>42</v>
      </c>
      <c r="I265">
        <v>3</v>
      </c>
      <c r="J265">
        <v>66</v>
      </c>
      <c r="K265">
        <v>51</v>
      </c>
      <c r="L265" t="s">
        <v>77</v>
      </c>
      <c r="M265" t="s">
        <v>144</v>
      </c>
      <c r="N265" t="s">
        <v>3862</v>
      </c>
      <c r="O265" t="s">
        <v>239</v>
      </c>
      <c r="P265" t="s">
        <v>73</v>
      </c>
      <c r="Q265">
        <v>0</v>
      </c>
      <c r="R265" t="s">
        <v>581</v>
      </c>
    </row>
    <row r="266" spans="2:18" x14ac:dyDescent="0.25">
      <c r="B266" t="s">
        <v>582</v>
      </c>
      <c r="C266" t="s">
        <v>576</v>
      </c>
      <c r="D266" t="s">
        <v>583</v>
      </c>
      <c r="E266">
        <v>6426</v>
      </c>
      <c r="F266" t="s">
        <v>74</v>
      </c>
      <c r="G266" t="s">
        <v>74</v>
      </c>
      <c r="H266">
        <v>42</v>
      </c>
      <c r="I266">
        <v>3</v>
      </c>
      <c r="J266">
        <v>66</v>
      </c>
      <c r="K266">
        <v>51</v>
      </c>
      <c r="L266" t="s">
        <v>71</v>
      </c>
      <c r="M266" t="s">
        <v>132</v>
      </c>
      <c r="N266" t="s">
        <v>3864</v>
      </c>
      <c r="O266" t="s">
        <v>73</v>
      </c>
      <c r="P266" t="s">
        <v>83</v>
      </c>
      <c r="Q266">
        <v>0</v>
      </c>
      <c r="R266" t="s">
        <v>584</v>
      </c>
    </row>
    <row r="267" spans="2:18" x14ac:dyDescent="0.25">
      <c r="B267" t="s">
        <v>582</v>
      </c>
      <c r="C267" t="s">
        <v>576</v>
      </c>
      <c r="D267" t="s">
        <v>583</v>
      </c>
      <c r="E267">
        <v>6426</v>
      </c>
      <c r="F267" t="s">
        <v>74</v>
      </c>
      <c r="G267" t="s">
        <v>74</v>
      </c>
      <c r="H267">
        <v>42</v>
      </c>
      <c r="I267">
        <v>3</v>
      </c>
      <c r="J267">
        <v>66</v>
      </c>
      <c r="K267">
        <v>51</v>
      </c>
      <c r="L267" t="s">
        <v>77</v>
      </c>
      <c r="M267" t="s">
        <v>144</v>
      </c>
      <c r="N267" t="s">
        <v>3862</v>
      </c>
      <c r="O267" t="s">
        <v>83</v>
      </c>
      <c r="P267" t="s">
        <v>73</v>
      </c>
      <c r="Q267">
        <v>1200</v>
      </c>
      <c r="R267" t="s">
        <v>584</v>
      </c>
    </row>
    <row r="268" spans="2:18" x14ac:dyDescent="0.25">
      <c r="B268" t="s">
        <v>585</v>
      </c>
      <c r="C268" t="s">
        <v>576</v>
      </c>
      <c r="D268" t="s">
        <v>586</v>
      </c>
      <c r="E268">
        <v>6426</v>
      </c>
      <c r="F268">
        <v>6426</v>
      </c>
      <c r="G268">
        <v>163</v>
      </c>
      <c r="H268">
        <v>42</v>
      </c>
      <c r="I268">
        <v>3</v>
      </c>
      <c r="J268">
        <v>66</v>
      </c>
      <c r="K268">
        <v>51</v>
      </c>
      <c r="L268" t="s">
        <v>71</v>
      </c>
      <c r="M268" t="s">
        <v>158</v>
      </c>
      <c r="N268" t="s">
        <v>3866</v>
      </c>
      <c r="O268" t="s">
        <v>73</v>
      </c>
      <c r="P268" t="s">
        <v>83</v>
      </c>
      <c r="Q268" t="s">
        <v>74</v>
      </c>
      <c r="R268" t="s">
        <v>587</v>
      </c>
    </row>
    <row r="269" spans="2:18" x14ac:dyDescent="0.25">
      <c r="B269" t="s">
        <v>585</v>
      </c>
      <c r="C269" t="s">
        <v>576</v>
      </c>
      <c r="D269" t="s">
        <v>586</v>
      </c>
      <c r="E269">
        <v>6426</v>
      </c>
      <c r="F269">
        <v>6426</v>
      </c>
      <c r="G269">
        <v>163</v>
      </c>
      <c r="H269">
        <v>42</v>
      </c>
      <c r="I269">
        <v>3</v>
      </c>
      <c r="J269">
        <v>66</v>
      </c>
      <c r="K269">
        <v>51</v>
      </c>
      <c r="L269" t="s">
        <v>77</v>
      </c>
      <c r="M269" t="s">
        <v>144</v>
      </c>
      <c r="N269" t="s">
        <v>3862</v>
      </c>
      <c r="O269" t="s">
        <v>239</v>
      </c>
      <c r="P269" t="s">
        <v>73</v>
      </c>
      <c r="Q269">
        <v>0</v>
      </c>
      <c r="R269" t="s">
        <v>587</v>
      </c>
    </row>
    <row r="270" spans="2:18" x14ac:dyDescent="0.25">
      <c r="B270" t="s">
        <v>588</v>
      </c>
      <c r="C270" t="s">
        <v>576</v>
      </c>
      <c r="D270" t="s">
        <v>589</v>
      </c>
      <c r="E270">
        <v>6426</v>
      </c>
      <c r="F270" t="s">
        <v>74</v>
      </c>
      <c r="G270" t="s">
        <v>74</v>
      </c>
      <c r="H270">
        <v>42</v>
      </c>
      <c r="I270">
        <v>3</v>
      </c>
      <c r="J270">
        <v>66</v>
      </c>
      <c r="K270">
        <v>51</v>
      </c>
      <c r="L270" t="s">
        <v>71</v>
      </c>
      <c r="M270" t="s">
        <v>132</v>
      </c>
      <c r="N270" t="s">
        <v>3864</v>
      </c>
      <c r="O270" t="s">
        <v>73</v>
      </c>
      <c r="P270" t="s">
        <v>83</v>
      </c>
      <c r="Q270">
        <v>0</v>
      </c>
      <c r="R270" t="s">
        <v>590</v>
      </c>
    </row>
    <row r="271" spans="2:18" x14ac:dyDescent="0.25">
      <c r="B271" t="s">
        <v>588</v>
      </c>
      <c r="C271" t="s">
        <v>576</v>
      </c>
      <c r="D271" t="s">
        <v>589</v>
      </c>
      <c r="E271">
        <v>6426</v>
      </c>
      <c r="F271" t="s">
        <v>74</v>
      </c>
      <c r="G271" t="s">
        <v>74</v>
      </c>
      <c r="H271">
        <v>42</v>
      </c>
      <c r="I271">
        <v>3</v>
      </c>
      <c r="J271">
        <v>66</v>
      </c>
      <c r="K271">
        <v>51</v>
      </c>
      <c r="L271" t="s">
        <v>77</v>
      </c>
      <c r="M271" t="s">
        <v>144</v>
      </c>
      <c r="N271" t="s">
        <v>3862</v>
      </c>
      <c r="O271" t="s">
        <v>83</v>
      </c>
      <c r="P271" t="s">
        <v>73</v>
      </c>
      <c r="Q271">
        <v>1200</v>
      </c>
      <c r="R271" t="s">
        <v>590</v>
      </c>
    </row>
    <row r="272" spans="2:18" x14ac:dyDescent="0.25">
      <c r="B272" t="s">
        <v>591</v>
      </c>
      <c r="C272" t="s">
        <v>592</v>
      </c>
      <c r="D272" t="s">
        <v>593</v>
      </c>
      <c r="E272">
        <v>11558</v>
      </c>
      <c r="F272" t="s">
        <v>74</v>
      </c>
      <c r="G272">
        <v>93</v>
      </c>
      <c r="H272">
        <v>44</v>
      </c>
      <c r="I272">
        <v>4</v>
      </c>
      <c r="J272">
        <v>75</v>
      </c>
      <c r="K272">
        <v>65.5</v>
      </c>
      <c r="L272" t="s">
        <v>71</v>
      </c>
      <c r="M272" t="s">
        <v>199</v>
      </c>
      <c r="N272" t="s">
        <v>3874</v>
      </c>
      <c r="O272" t="s">
        <v>73</v>
      </c>
      <c r="P272" t="s">
        <v>83</v>
      </c>
      <c r="Q272">
        <v>0</v>
      </c>
      <c r="R272" t="s">
        <v>594</v>
      </c>
    </row>
    <row r="273" spans="2:18" x14ac:dyDescent="0.25">
      <c r="B273" t="s">
        <v>591</v>
      </c>
      <c r="C273" t="s">
        <v>592</v>
      </c>
      <c r="D273" t="s">
        <v>593</v>
      </c>
      <c r="E273">
        <v>11558</v>
      </c>
      <c r="F273" t="s">
        <v>74</v>
      </c>
      <c r="G273">
        <v>93</v>
      </c>
      <c r="H273">
        <v>44</v>
      </c>
      <c r="I273">
        <v>4</v>
      </c>
      <c r="J273">
        <v>75</v>
      </c>
      <c r="K273">
        <v>65.5</v>
      </c>
      <c r="L273" t="s">
        <v>77</v>
      </c>
      <c r="M273" t="s">
        <v>201</v>
      </c>
      <c r="N273" t="s">
        <v>3872</v>
      </c>
      <c r="O273" t="s">
        <v>83</v>
      </c>
      <c r="P273" t="s">
        <v>73</v>
      </c>
      <c r="Q273">
        <v>1600</v>
      </c>
      <c r="R273" t="s">
        <v>594</v>
      </c>
    </row>
    <row r="274" spans="2:18" x14ac:dyDescent="0.25">
      <c r="B274" t="s">
        <v>595</v>
      </c>
      <c r="C274" t="s">
        <v>596</v>
      </c>
      <c r="D274" t="s">
        <v>597</v>
      </c>
      <c r="E274">
        <v>11558</v>
      </c>
      <c r="F274">
        <v>11558</v>
      </c>
      <c r="G274">
        <v>36</v>
      </c>
      <c r="H274">
        <v>44</v>
      </c>
      <c r="I274">
        <v>4</v>
      </c>
      <c r="J274">
        <v>84</v>
      </c>
      <c r="K274">
        <v>65.5</v>
      </c>
      <c r="L274" t="s">
        <v>71</v>
      </c>
      <c r="M274" t="s">
        <v>199</v>
      </c>
      <c r="N274" t="s">
        <v>3874</v>
      </c>
      <c r="O274" t="s">
        <v>73</v>
      </c>
      <c r="P274" t="s">
        <v>83</v>
      </c>
      <c r="Q274">
        <v>0</v>
      </c>
      <c r="R274" t="s">
        <v>598</v>
      </c>
    </row>
    <row r="275" spans="2:18" x14ac:dyDescent="0.25">
      <c r="B275" t="s">
        <v>595</v>
      </c>
      <c r="C275" t="s">
        <v>596</v>
      </c>
      <c r="D275" t="s">
        <v>597</v>
      </c>
      <c r="E275">
        <v>11558</v>
      </c>
      <c r="F275">
        <v>11558</v>
      </c>
      <c r="G275">
        <v>36</v>
      </c>
      <c r="H275">
        <v>44</v>
      </c>
      <c r="I275">
        <v>4</v>
      </c>
      <c r="J275">
        <v>84</v>
      </c>
      <c r="K275">
        <v>65.5</v>
      </c>
      <c r="L275" t="s">
        <v>77</v>
      </c>
      <c r="M275" t="s">
        <v>201</v>
      </c>
      <c r="N275" t="s">
        <v>3872</v>
      </c>
      <c r="O275" t="s">
        <v>83</v>
      </c>
      <c r="P275" t="s">
        <v>73</v>
      </c>
      <c r="Q275">
        <v>1600</v>
      </c>
      <c r="R275" t="s">
        <v>598</v>
      </c>
    </row>
    <row r="276" spans="2:18" x14ac:dyDescent="0.25">
      <c r="B276" t="s">
        <v>599</v>
      </c>
      <c r="C276" t="s">
        <v>600</v>
      </c>
      <c r="D276" t="s">
        <v>278</v>
      </c>
      <c r="E276">
        <v>0</v>
      </c>
      <c r="F276" t="s">
        <v>74</v>
      </c>
      <c r="G276">
        <v>0</v>
      </c>
      <c r="H276">
        <v>0</v>
      </c>
      <c r="I276">
        <v>0</v>
      </c>
      <c r="J276">
        <v>0</v>
      </c>
      <c r="K276">
        <v>0</v>
      </c>
      <c r="L276" t="s">
        <v>74</v>
      </c>
      <c r="M276" t="s">
        <v>74</v>
      </c>
      <c r="N276" t="s">
        <v>74</v>
      </c>
      <c r="O276" t="s">
        <v>74</v>
      </c>
      <c r="P276" t="s">
        <v>74</v>
      </c>
      <c r="Q276" t="s">
        <v>74</v>
      </c>
      <c r="R276" t="s">
        <v>601</v>
      </c>
    </row>
    <row r="277" spans="2:18" x14ac:dyDescent="0.25">
      <c r="B277" t="s">
        <v>602</v>
      </c>
      <c r="C277" t="s">
        <v>603</v>
      </c>
      <c r="D277" t="s">
        <v>604</v>
      </c>
      <c r="E277">
        <v>10670</v>
      </c>
      <c r="F277" t="s">
        <v>74</v>
      </c>
      <c r="G277">
        <v>237</v>
      </c>
      <c r="H277">
        <v>28</v>
      </c>
      <c r="I277">
        <v>5</v>
      </c>
      <c r="J277">
        <v>98</v>
      </c>
      <c r="K277">
        <v>76</v>
      </c>
      <c r="L277" t="s">
        <v>71</v>
      </c>
      <c r="M277" t="s">
        <v>144</v>
      </c>
      <c r="N277" t="s">
        <v>3862</v>
      </c>
      <c r="O277" t="s">
        <v>83</v>
      </c>
      <c r="P277" t="s">
        <v>73</v>
      </c>
      <c r="Q277">
        <v>1500</v>
      </c>
      <c r="R277" t="s">
        <v>605</v>
      </c>
    </row>
    <row r="278" spans="2:18" x14ac:dyDescent="0.25">
      <c r="B278" t="s">
        <v>602</v>
      </c>
      <c r="C278" t="s">
        <v>603</v>
      </c>
      <c r="D278" t="s">
        <v>604</v>
      </c>
      <c r="E278">
        <v>10670</v>
      </c>
      <c r="F278" t="s">
        <v>74</v>
      </c>
      <c r="G278">
        <v>237</v>
      </c>
      <c r="H278">
        <v>28</v>
      </c>
      <c r="I278">
        <v>5</v>
      </c>
      <c r="J278">
        <v>98</v>
      </c>
      <c r="K278">
        <v>76</v>
      </c>
      <c r="L278" t="s">
        <v>77</v>
      </c>
      <c r="M278" t="s">
        <v>144</v>
      </c>
      <c r="N278" t="s">
        <v>3862</v>
      </c>
      <c r="O278" t="s">
        <v>83</v>
      </c>
      <c r="P278" t="s">
        <v>73</v>
      </c>
      <c r="Q278">
        <v>1500</v>
      </c>
      <c r="R278" t="s">
        <v>605</v>
      </c>
    </row>
    <row r="279" spans="2:18" x14ac:dyDescent="0.25">
      <c r="B279" t="s">
        <v>606</v>
      </c>
      <c r="D279" t="s">
        <v>89</v>
      </c>
      <c r="E279">
        <v>0</v>
      </c>
      <c r="F279" t="s">
        <v>74</v>
      </c>
      <c r="G279">
        <v>0</v>
      </c>
      <c r="H279" s="8">
        <v>0</v>
      </c>
      <c r="I279" s="8">
        <v>0</v>
      </c>
      <c r="J279">
        <v>0</v>
      </c>
      <c r="K279">
        <v>180</v>
      </c>
      <c r="L279" t="s">
        <v>74</v>
      </c>
      <c r="M279" t="s">
        <v>74</v>
      </c>
      <c r="N279" t="s">
        <v>74</v>
      </c>
      <c r="O279" t="s">
        <v>74</v>
      </c>
      <c r="P279" t="s">
        <v>74</v>
      </c>
      <c r="Q279" t="s">
        <v>74</v>
      </c>
      <c r="R279" t="s">
        <v>607</v>
      </c>
    </row>
    <row r="280" spans="2:18" x14ac:dyDescent="0.25">
      <c r="B280" t="s">
        <v>608</v>
      </c>
      <c r="D280" t="s">
        <v>89</v>
      </c>
      <c r="E280">
        <v>0</v>
      </c>
      <c r="F280" t="s">
        <v>74</v>
      </c>
      <c r="G280">
        <v>0</v>
      </c>
      <c r="H280">
        <v>0</v>
      </c>
      <c r="I280">
        <v>0</v>
      </c>
      <c r="J280">
        <v>0</v>
      </c>
      <c r="K280">
        <v>160</v>
      </c>
      <c r="L280" t="s">
        <v>74</v>
      </c>
      <c r="M280" t="s">
        <v>74</v>
      </c>
      <c r="N280" t="s">
        <v>74</v>
      </c>
      <c r="O280" t="s">
        <v>74</v>
      </c>
      <c r="P280" t="s">
        <v>74</v>
      </c>
      <c r="Q280" t="s">
        <v>74</v>
      </c>
      <c r="R280" t="s">
        <v>609</v>
      </c>
    </row>
    <row r="281" spans="2:18" x14ac:dyDescent="0.25">
      <c r="B281" t="s">
        <v>610</v>
      </c>
      <c r="C281" t="s">
        <v>600</v>
      </c>
      <c r="D281" t="s">
        <v>278</v>
      </c>
      <c r="E281">
        <v>0</v>
      </c>
      <c r="F281" t="s">
        <v>74</v>
      </c>
      <c r="G281">
        <v>0</v>
      </c>
      <c r="H281" s="8">
        <v>0</v>
      </c>
      <c r="I281" s="8">
        <v>0</v>
      </c>
      <c r="J281">
        <v>0</v>
      </c>
      <c r="K281">
        <v>0</v>
      </c>
      <c r="L281" t="s">
        <v>74</v>
      </c>
      <c r="M281" t="s">
        <v>74</v>
      </c>
      <c r="N281" t="s">
        <v>74</v>
      </c>
      <c r="O281" t="s">
        <v>74</v>
      </c>
      <c r="P281" t="s">
        <v>74</v>
      </c>
      <c r="Q281" t="s">
        <v>74</v>
      </c>
      <c r="R281" t="s">
        <v>611</v>
      </c>
    </row>
    <row r="282" spans="2:18" x14ac:dyDescent="0.25">
      <c r="B282" t="s">
        <v>612</v>
      </c>
      <c r="D282" t="s">
        <v>613</v>
      </c>
      <c r="E282">
        <v>0</v>
      </c>
      <c r="F282" t="s">
        <v>74</v>
      </c>
      <c r="G282">
        <v>0</v>
      </c>
      <c r="H282">
        <v>0</v>
      </c>
      <c r="I282">
        <v>0</v>
      </c>
      <c r="J282">
        <v>0</v>
      </c>
      <c r="K282">
        <v>0</v>
      </c>
      <c r="L282" t="s">
        <v>74</v>
      </c>
      <c r="M282" t="s">
        <v>74</v>
      </c>
      <c r="N282" t="s">
        <v>74</v>
      </c>
      <c r="O282" t="s">
        <v>74</v>
      </c>
      <c r="P282" t="s">
        <v>74</v>
      </c>
      <c r="Q282" t="s">
        <v>74</v>
      </c>
      <c r="R282" t="s">
        <v>614</v>
      </c>
    </row>
    <row r="283" spans="2:18" x14ac:dyDescent="0.25">
      <c r="B283" t="s">
        <v>615</v>
      </c>
      <c r="D283" t="s">
        <v>281</v>
      </c>
      <c r="E283">
        <v>0</v>
      </c>
      <c r="F283" t="s">
        <v>74</v>
      </c>
      <c r="G283">
        <v>0</v>
      </c>
      <c r="H283">
        <v>0</v>
      </c>
      <c r="I283">
        <v>0</v>
      </c>
      <c r="J283">
        <v>0</v>
      </c>
      <c r="K283">
        <v>0</v>
      </c>
      <c r="L283" t="s">
        <v>74</v>
      </c>
      <c r="M283" t="s">
        <v>74</v>
      </c>
      <c r="N283" t="s">
        <v>74</v>
      </c>
      <c r="O283" t="s">
        <v>74</v>
      </c>
      <c r="P283" t="s">
        <v>74</v>
      </c>
      <c r="Q283" t="s">
        <v>74</v>
      </c>
      <c r="R283" t="s">
        <v>616</v>
      </c>
    </row>
    <row r="284" spans="2:18" x14ac:dyDescent="0.25">
      <c r="B284" t="s">
        <v>617</v>
      </c>
      <c r="C284" t="s">
        <v>600</v>
      </c>
      <c r="D284" t="s">
        <v>278</v>
      </c>
      <c r="E284">
        <v>0</v>
      </c>
      <c r="F284" t="s">
        <v>74</v>
      </c>
      <c r="G284">
        <v>0</v>
      </c>
      <c r="H284">
        <v>0</v>
      </c>
      <c r="I284">
        <v>0</v>
      </c>
      <c r="J284">
        <v>0</v>
      </c>
      <c r="K284">
        <v>0</v>
      </c>
      <c r="L284" t="s">
        <v>74</v>
      </c>
      <c r="M284" t="s">
        <v>74</v>
      </c>
      <c r="N284" t="s">
        <v>74</v>
      </c>
      <c r="O284" t="s">
        <v>74</v>
      </c>
      <c r="P284" t="s">
        <v>74</v>
      </c>
      <c r="Q284" t="s">
        <v>74</v>
      </c>
      <c r="R284" t="s">
        <v>618</v>
      </c>
    </row>
    <row r="285" spans="2:18" x14ac:dyDescent="0.25">
      <c r="B285" t="s">
        <v>619</v>
      </c>
      <c r="D285" t="s">
        <v>278</v>
      </c>
      <c r="E285">
        <v>0</v>
      </c>
      <c r="F285" t="s">
        <v>74</v>
      </c>
      <c r="G285">
        <v>0</v>
      </c>
      <c r="H285">
        <v>0</v>
      </c>
      <c r="I285">
        <v>0</v>
      </c>
      <c r="J285">
        <v>0</v>
      </c>
      <c r="K285">
        <v>0</v>
      </c>
      <c r="L285" t="s">
        <v>74</v>
      </c>
      <c r="M285" t="s">
        <v>74</v>
      </c>
      <c r="N285" t="s">
        <v>74</v>
      </c>
      <c r="O285" t="s">
        <v>74</v>
      </c>
      <c r="P285" t="s">
        <v>74</v>
      </c>
      <c r="Q285" t="s">
        <v>74</v>
      </c>
      <c r="R285" t="s">
        <v>620</v>
      </c>
    </row>
    <row r="286" spans="2:18" x14ac:dyDescent="0.25">
      <c r="B286" t="s">
        <v>621</v>
      </c>
      <c r="D286" t="s">
        <v>622</v>
      </c>
      <c r="E286">
        <v>0</v>
      </c>
      <c r="F286" t="s">
        <v>74</v>
      </c>
      <c r="G286">
        <v>0</v>
      </c>
      <c r="H286">
        <v>0</v>
      </c>
      <c r="I286">
        <v>0</v>
      </c>
      <c r="J286">
        <v>0</v>
      </c>
      <c r="K286">
        <v>0</v>
      </c>
      <c r="L286" t="s">
        <v>71</v>
      </c>
      <c r="M286" t="s">
        <v>623</v>
      </c>
      <c r="N286" t="s">
        <v>3891</v>
      </c>
      <c r="O286" t="s">
        <v>624</v>
      </c>
      <c r="P286" t="s">
        <v>74</v>
      </c>
      <c r="Q286">
        <v>5</v>
      </c>
      <c r="R286" t="s">
        <v>625</v>
      </c>
    </row>
    <row r="287" spans="2:18" x14ac:dyDescent="0.25">
      <c r="B287" t="s">
        <v>621</v>
      </c>
      <c r="D287" t="s">
        <v>622</v>
      </c>
      <c r="E287">
        <v>0</v>
      </c>
      <c r="F287" t="s">
        <v>74</v>
      </c>
      <c r="G287">
        <v>0</v>
      </c>
      <c r="H287">
        <v>0</v>
      </c>
      <c r="I287">
        <v>0</v>
      </c>
      <c r="J287">
        <v>0</v>
      </c>
      <c r="K287">
        <v>0</v>
      </c>
      <c r="L287" t="s">
        <v>77</v>
      </c>
      <c r="M287" t="s">
        <v>626</v>
      </c>
      <c r="N287" t="s">
        <v>3892</v>
      </c>
      <c r="O287" t="s">
        <v>627</v>
      </c>
      <c r="P287" t="s">
        <v>74</v>
      </c>
      <c r="Q287">
        <v>5</v>
      </c>
      <c r="R287" t="s">
        <v>625</v>
      </c>
    </row>
    <row r="288" spans="2:18" x14ac:dyDescent="0.25">
      <c r="B288" t="s">
        <v>628</v>
      </c>
      <c r="C288" t="s">
        <v>600</v>
      </c>
      <c r="D288" t="s">
        <v>629</v>
      </c>
      <c r="E288">
        <v>0</v>
      </c>
      <c r="F288" t="s">
        <v>74</v>
      </c>
      <c r="G288">
        <v>0</v>
      </c>
      <c r="H288">
        <v>0</v>
      </c>
      <c r="I288">
        <v>0</v>
      </c>
      <c r="J288">
        <v>0</v>
      </c>
      <c r="K288">
        <v>0</v>
      </c>
      <c r="L288" t="s">
        <v>74</v>
      </c>
      <c r="M288" t="s">
        <v>74</v>
      </c>
      <c r="N288" t="s">
        <v>74</v>
      </c>
      <c r="O288" t="s">
        <v>74</v>
      </c>
      <c r="P288" t="s">
        <v>74</v>
      </c>
      <c r="Q288" t="s">
        <v>74</v>
      </c>
      <c r="R288" t="s">
        <v>630</v>
      </c>
    </row>
    <row r="289" spans="2:18" x14ac:dyDescent="0.25">
      <c r="B289" t="s">
        <v>631</v>
      </c>
      <c r="C289" t="s">
        <v>632</v>
      </c>
      <c r="D289" t="s">
        <v>633</v>
      </c>
      <c r="E289">
        <v>4700</v>
      </c>
      <c r="F289" t="s">
        <v>74</v>
      </c>
      <c r="G289" t="s">
        <v>74</v>
      </c>
      <c r="H289">
        <v>46</v>
      </c>
      <c r="I289">
        <v>2</v>
      </c>
      <c r="J289">
        <v>40</v>
      </c>
      <c r="K289">
        <v>51</v>
      </c>
      <c r="L289" t="s">
        <v>71</v>
      </c>
      <c r="M289" t="s">
        <v>238</v>
      </c>
      <c r="N289" t="s">
        <v>3877</v>
      </c>
      <c r="O289" t="s">
        <v>73</v>
      </c>
      <c r="P289" t="s">
        <v>83</v>
      </c>
      <c r="Q289">
        <v>0</v>
      </c>
      <c r="R289" t="s">
        <v>634</v>
      </c>
    </row>
    <row r="290" spans="2:18" x14ac:dyDescent="0.25">
      <c r="B290" t="s">
        <v>631</v>
      </c>
      <c r="C290" t="s">
        <v>632</v>
      </c>
      <c r="D290" t="s">
        <v>633</v>
      </c>
      <c r="E290">
        <v>4700</v>
      </c>
      <c r="F290" t="s">
        <v>74</v>
      </c>
      <c r="G290" t="s">
        <v>74</v>
      </c>
      <c r="H290" s="8">
        <v>46</v>
      </c>
      <c r="I290" s="8">
        <v>2</v>
      </c>
      <c r="J290">
        <v>40</v>
      </c>
      <c r="K290">
        <v>51</v>
      </c>
      <c r="L290" t="s">
        <v>77</v>
      </c>
      <c r="M290" t="s">
        <v>635</v>
      </c>
      <c r="N290" t="s">
        <v>3893</v>
      </c>
      <c r="O290" t="s">
        <v>83</v>
      </c>
      <c r="P290" t="s">
        <v>83</v>
      </c>
      <c r="Q290">
        <v>0</v>
      </c>
      <c r="R290" t="s">
        <v>634</v>
      </c>
    </row>
    <row r="291" spans="2:18" x14ac:dyDescent="0.25">
      <c r="B291" t="s">
        <v>636</v>
      </c>
      <c r="C291" t="s">
        <v>637</v>
      </c>
      <c r="D291" t="s">
        <v>638</v>
      </c>
      <c r="E291">
        <v>6330</v>
      </c>
      <c r="F291" t="s">
        <v>74</v>
      </c>
      <c r="G291" t="s">
        <v>74</v>
      </c>
      <c r="H291">
        <v>42</v>
      </c>
      <c r="I291">
        <v>3</v>
      </c>
      <c r="J291">
        <v>54</v>
      </c>
      <c r="K291">
        <v>50</v>
      </c>
      <c r="L291" t="s">
        <v>71</v>
      </c>
      <c r="M291" t="s">
        <v>199</v>
      </c>
      <c r="N291" t="s">
        <v>3874</v>
      </c>
      <c r="O291" t="s">
        <v>73</v>
      </c>
      <c r="P291" t="s">
        <v>83</v>
      </c>
      <c r="Q291">
        <v>0</v>
      </c>
      <c r="R291" t="s">
        <v>639</v>
      </c>
    </row>
    <row r="292" spans="2:18" x14ac:dyDescent="0.25">
      <c r="B292" t="s">
        <v>636</v>
      </c>
      <c r="C292" t="s">
        <v>637</v>
      </c>
      <c r="D292" t="s">
        <v>638</v>
      </c>
      <c r="E292" s="6">
        <v>6330</v>
      </c>
      <c r="F292" t="s">
        <v>74</v>
      </c>
      <c r="G292" s="6" t="s">
        <v>74</v>
      </c>
      <c r="H292" s="8">
        <v>42</v>
      </c>
      <c r="I292" s="8">
        <v>3</v>
      </c>
      <c r="J292">
        <v>54</v>
      </c>
      <c r="K292">
        <v>50</v>
      </c>
      <c r="L292" t="s">
        <v>77</v>
      </c>
      <c r="M292" t="s">
        <v>220</v>
      </c>
      <c r="N292" t="s">
        <v>3876</v>
      </c>
      <c r="O292" t="s">
        <v>83</v>
      </c>
      <c r="P292" t="s">
        <v>83</v>
      </c>
      <c r="Q292">
        <v>0</v>
      </c>
      <c r="R292" s="7" t="s">
        <v>639</v>
      </c>
    </row>
    <row r="293" spans="2:18" x14ac:dyDescent="0.25">
      <c r="B293" t="s">
        <v>636</v>
      </c>
      <c r="C293" t="s">
        <v>637</v>
      </c>
      <c r="D293" t="s">
        <v>638</v>
      </c>
      <c r="E293">
        <v>6330</v>
      </c>
      <c r="F293" t="s">
        <v>74</v>
      </c>
      <c r="G293" t="s">
        <v>74</v>
      </c>
      <c r="H293">
        <v>42</v>
      </c>
      <c r="I293">
        <v>3</v>
      </c>
      <c r="J293">
        <v>54</v>
      </c>
      <c r="K293">
        <v>50</v>
      </c>
      <c r="L293" t="s">
        <v>77</v>
      </c>
      <c r="M293" s="7" t="s">
        <v>158</v>
      </c>
      <c r="N293" s="7" t="s">
        <v>3866</v>
      </c>
      <c r="O293" t="s">
        <v>83</v>
      </c>
      <c r="P293" t="s">
        <v>73</v>
      </c>
      <c r="Q293">
        <v>1500</v>
      </c>
      <c r="R293" t="s">
        <v>639</v>
      </c>
    </row>
    <row r="294" spans="2:18" x14ac:dyDescent="0.25">
      <c r="B294" t="s">
        <v>640</v>
      </c>
      <c r="C294" t="s">
        <v>641</v>
      </c>
      <c r="D294" t="s">
        <v>642</v>
      </c>
      <c r="E294">
        <v>5800</v>
      </c>
      <c r="F294" t="s">
        <v>74</v>
      </c>
      <c r="G294" t="s">
        <v>74</v>
      </c>
      <c r="H294">
        <v>46.7</v>
      </c>
      <c r="I294">
        <v>2</v>
      </c>
      <c r="J294">
        <v>60</v>
      </c>
      <c r="K294">
        <v>62</v>
      </c>
      <c r="L294" t="s">
        <v>71</v>
      </c>
      <c r="M294" t="s">
        <v>643</v>
      </c>
      <c r="N294" t="s">
        <v>3873</v>
      </c>
      <c r="O294" t="s">
        <v>83</v>
      </c>
      <c r="P294" t="s">
        <v>83</v>
      </c>
      <c r="Q294">
        <v>0</v>
      </c>
      <c r="R294" t="s">
        <v>644</v>
      </c>
    </row>
    <row r="295" spans="2:18" x14ac:dyDescent="0.25">
      <c r="B295" t="s">
        <v>640</v>
      </c>
      <c r="C295" t="s">
        <v>641</v>
      </c>
      <c r="D295" t="s">
        <v>642</v>
      </c>
      <c r="E295">
        <v>5800</v>
      </c>
      <c r="F295" t="s">
        <v>74</v>
      </c>
      <c r="G295" t="s">
        <v>74</v>
      </c>
      <c r="H295">
        <v>46.7</v>
      </c>
      <c r="I295">
        <v>2</v>
      </c>
      <c r="J295">
        <v>60</v>
      </c>
      <c r="K295">
        <v>62</v>
      </c>
      <c r="L295" t="s">
        <v>77</v>
      </c>
      <c r="M295" t="s">
        <v>643</v>
      </c>
      <c r="N295" t="s">
        <v>3873</v>
      </c>
      <c r="O295" t="s">
        <v>83</v>
      </c>
      <c r="P295" t="s">
        <v>83</v>
      </c>
      <c r="Q295">
        <v>0</v>
      </c>
      <c r="R295" t="s">
        <v>644</v>
      </c>
    </row>
    <row r="296" spans="2:18" x14ac:dyDescent="0.25">
      <c r="B296" t="s">
        <v>645</v>
      </c>
      <c r="C296" t="s">
        <v>646</v>
      </c>
      <c r="D296" t="s">
        <v>647</v>
      </c>
      <c r="E296">
        <v>5880</v>
      </c>
      <c r="F296">
        <v>5880</v>
      </c>
      <c r="G296">
        <v>0</v>
      </c>
      <c r="H296">
        <v>46.7</v>
      </c>
      <c r="I296">
        <v>2</v>
      </c>
      <c r="J296">
        <v>60</v>
      </c>
      <c r="K296">
        <v>62</v>
      </c>
      <c r="L296" t="s">
        <v>71</v>
      </c>
      <c r="M296" t="s">
        <v>648</v>
      </c>
      <c r="N296" t="s">
        <v>3873</v>
      </c>
      <c r="O296" t="s">
        <v>73</v>
      </c>
      <c r="P296" t="s">
        <v>83</v>
      </c>
      <c r="Q296" t="s">
        <v>74</v>
      </c>
      <c r="R296" t="s">
        <v>649</v>
      </c>
    </row>
    <row r="297" spans="2:18" x14ac:dyDescent="0.25">
      <c r="B297" t="s">
        <v>645</v>
      </c>
      <c r="C297" t="s">
        <v>646</v>
      </c>
      <c r="D297" t="s">
        <v>647</v>
      </c>
      <c r="E297">
        <v>5880</v>
      </c>
      <c r="F297">
        <v>5880</v>
      </c>
      <c r="G297">
        <v>0</v>
      </c>
      <c r="H297">
        <v>46.7</v>
      </c>
      <c r="I297">
        <v>2</v>
      </c>
      <c r="J297">
        <v>60</v>
      </c>
      <c r="K297">
        <v>62</v>
      </c>
      <c r="L297" t="s">
        <v>77</v>
      </c>
      <c r="M297" t="s">
        <v>648</v>
      </c>
      <c r="N297" t="s">
        <v>3873</v>
      </c>
      <c r="O297" t="s">
        <v>73</v>
      </c>
      <c r="P297" t="s">
        <v>83</v>
      </c>
      <c r="Q297" t="s">
        <v>74</v>
      </c>
      <c r="R297" t="s">
        <v>649</v>
      </c>
    </row>
    <row r="298" spans="2:18" ht="15" customHeight="1" x14ac:dyDescent="0.25">
      <c r="B298" t="s">
        <v>650</v>
      </c>
      <c r="C298" t="s">
        <v>651</v>
      </c>
      <c r="D298" t="s">
        <v>652</v>
      </c>
      <c r="E298" s="6">
        <v>12570</v>
      </c>
      <c r="F298" t="s">
        <v>74</v>
      </c>
      <c r="G298">
        <v>35</v>
      </c>
      <c r="H298">
        <v>38</v>
      </c>
      <c r="I298">
        <v>5</v>
      </c>
      <c r="J298">
        <v>80</v>
      </c>
      <c r="K298">
        <v>66</v>
      </c>
      <c r="L298" t="s">
        <v>71</v>
      </c>
      <c r="M298" t="s">
        <v>509</v>
      </c>
      <c r="N298" t="s">
        <v>3874</v>
      </c>
      <c r="O298" t="s">
        <v>73</v>
      </c>
      <c r="P298" t="s">
        <v>83</v>
      </c>
      <c r="Q298">
        <v>0</v>
      </c>
      <c r="R298" t="s">
        <v>653</v>
      </c>
    </row>
    <row r="299" spans="2:18" x14ac:dyDescent="0.25">
      <c r="B299" t="s">
        <v>650</v>
      </c>
      <c r="C299" t="s">
        <v>651</v>
      </c>
      <c r="D299" t="s">
        <v>652</v>
      </c>
      <c r="E299">
        <v>12570</v>
      </c>
      <c r="F299" t="s">
        <v>74</v>
      </c>
      <c r="G299">
        <v>35</v>
      </c>
      <c r="H299">
        <v>38</v>
      </c>
      <c r="I299">
        <v>5</v>
      </c>
      <c r="J299">
        <v>80</v>
      </c>
      <c r="K299">
        <v>66</v>
      </c>
      <c r="L299" t="s">
        <v>77</v>
      </c>
      <c r="M299" t="s">
        <v>144</v>
      </c>
      <c r="N299" t="s">
        <v>3862</v>
      </c>
      <c r="O299" t="s">
        <v>83</v>
      </c>
      <c r="P299" t="s">
        <v>73</v>
      </c>
      <c r="Q299">
        <v>1500</v>
      </c>
      <c r="R299" t="s">
        <v>653</v>
      </c>
    </row>
    <row r="300" spans="2:18" x14ac:dyDescent="0.25">
      <c r="B300" t="s">
        <v>654</v>
      </c>
      <c r="C300" t="s">
        <v>228</v>
      </c>
      <c r="D300" t="s">
        <v>655</v>
      </c>
      <c r="E300">
        <v>12570</v>
      </c>
      <c r="F300" t="s">
        <v>74</v>
      </c>
      <c r="G300">
        <v>134</v>
      </c>
      <c r="H300">
        <v>38</v>
      </c>
      <c r="I300">
        <v>5</v>
      </c>
      <c r="J300">
        <v>80</v>
      </c>
      <c r="K300">
        <v>66</v>
      </c>
      <c r="L300" t="s">
        <v>71</v>
      </c>
      <c r="M300" t="s">
        <v>144</v>
      </c>
      <c r="N300" t="s">
        <v>3862</v>
      </c>
      <c r="O300" t="s">
        <v>83</v>
      </c>
      <c r="P300" t="s">
        <v>73</v>
      </c>
      <c r="Q300">
        <v>1200</v>
      </c>
      <c r="R300" t="s">
        <v>656</v>
      </c>
    </row>
    <row r="301" spans="2:18" x14ac:dyDescent="0.25">
      <c r="B301" t="s">
        <v>654</v>
      </c>
      <c r="C301" t="s">
        <v>228</v>
      </c>
      <c r="D301" t="s">
        <v>655</v>
      </c>
      <c r="E301">
        <v>12570</v>
      </c>
      <c r="F301" t="s">
        <v>74</v>
      </c>
      <c r="G301">
        <v>134</v>
      </c>
      <c r="H301">
        <v>38</v>
      </c>
      <c r="I301">
        <v>5</v>
      </c>
      <c r="J301">
        <v>80</v>
      </c>
      <c r="K301">
        <v>66</v>
      </c>
      <c r="L301" t="s">
        <v>71</v>
      </c>
      <c r="M301" t="s">
        <v>132</v>
      </c>
      <c r="N301" t="s">
        <v>3864</v>
      </c>
      <c r="O301" t="s">
        <v>83</v>
      </c>
      <c r="P301" t="s">
        <v>73</v>
      </c>
      <c r="Q301">
        <v>1200</v>
      </c>
      <c r="R301" t="s">
        <v>656</v>
      </c>
    </row>
    <row r="302" spans="2:18" x14ac:dyDescent="0.25">
      <c r="B302" t="s">
        <v>654</v>
      </c>
      <c r="C302" t="s">
        <v>228</v>
      </c>
      <c r="D302" t="s">
        <v>655</v>
      </c>
      <c r="E302">
        <v>12570</v>
      </c>
      <c r="F302" t="s">
        <v>74</v>
      </c>
      <c r="G302">
        <v>134</v>
      </c>
      <c r="H302">
        <v>38</v>
      </c>
      <c r="I302">
        <v>5</v>
      </c>
      <c r="J302">
        <v>80</v>
      </c>
      <c r="K302">
        <v>66</v>
      </c>
      <c r="L302" t="s">
        <v>77</v>
      </c>
      <c r="M302" t="s">
        <v>144</v>
      </c>
      <c r="N302" t="s">
        <v>3862</v>
      </c>
      <c r="O302" t="s">
        <v>83</v>
      </c>
      <c r="P302" t="s">
        <v>73</v>
      </c>
      <c r="Q302">
        <v>1850</v>
      </c>
      <c r="R302" t="s">
        <v>656</v>
      </c>
    </row>
    <row r="303" spans="2:18" x14ac:dyDescent="0.25">
      <c r="B303" t="s">
        <v>657</v>
      </c>
      <c r="C303" t="s">
        <v>658</v>
      </c>
      <c r="D303" t="s">
        <v>659</v>
      </c>
      <c r="E303">
        <v>9270</v>
      </c>
      <c r="F303" t="s">
        <v>74</v>
      </c>
      <c r="G303">
        <v>0</v>
      </c>
      <c r="H303">
        <v>35</v>
      </c>
      <c r="I303">
        <v>4</v>
      </c>
      <c r="J303">
        <v>80</v>
      </c>
      <c r="K303">
        <v>66</v>
      </c>
      <c r="L303" t="s">
        <v>71</v>
      </c>
      <c r="M303" t="s">
        <v>199</v>
      </c>
      <c r="N303" t="s">
        <v>3874</v>
      </c>
      <c r="O303" t="s">
        <v>73</v>
      </c>
      <c r="P303" t="s">
        <v>74</v>
      </c>
      <c r="Q303">
        <v>0</v>
      </c>
      <c r="R303" t="s">
        <v>3759</v>
      </c>
    </row>
    <row r="304" spans="2:18" x14ac:dyDescent="0.25">
      <c r="B304" t="s">
        <v>657</v>
      </c>
      <c r="C304" t="s">
        <v>658</v>
      </c>
      <c r="D304" t="s">
        <v>659</v>
      </c>
      <c r="E304">
        <v>9270</v>
      </c>
      <c r="F304" t="s">
        <v>74</v>
      </c>
      <c r="G304">
        <v>0</v>
      </c>
      <c r="H304">
        <v>35</v>
      </c>
      <c r="I304">
        <v>4</v>
      </c>
      <c r="J304">
        <v>80</v>
      </c>
      <c r="K304">
        <v>66</v>
      </c>
      <c r="L304" t="s">
        <v>77</v>
      </c>
      <c r="M304" s="7" t="s">
        <v>201</v>
      </c>
      <c r="N304" s="7" t="s">
        <v>3872</v>
      </c>
      <c r="O304" t="s">
        <v>239</v>
      </c>
      <c r="P304" t="s">
        <v>74</v>
      </c>
      <c r="Q304">
        <v>1600</v>
      </c>
      <c r="R304" t="s">
        <v>3759</v>
      </c>
    </row>
    <row r="305" spans="2:18" x14ac:dyDescent="0.25">
      <c r="B305" t="s">
        <v>662</v>
      </c>
      <c r="C305" t="s">
        <v>446</v>
      </c>
      <c r="D305" t="s">
        <v>660</v>
      </c>
      <c r="E305">
        <v>5910</v>
      </c>
      <c r="F305" t="s">
        <v>74</v>
      </c>
      <c r="G305">
        <v>0</v>
      </c>
      <c r="H305">
        <v>28</v>
      </c>
      <c r="I305">
        <v>3</v>
      </c>
      <c r="J305">
        <v>65</v>
      </c>
      <c r="K305">
        <v>70</v>
      </c>
      <c r="L305" t="s">
        <v>71</v>
      </c>
      <c r="M305" s="7" t="s">
        <v>238</v>
      </c>
      <c r="N305" s="7" t="s">
        <v>3877</v>
      </c>
      <c r="O305" t="s">
        <v>239</v>
      </c>
      <c r="P305" t="s">
        <v>74</v>
      </c>
      <c r="Q305">
        <v>500</v>
      </c>
      <c r="R305" s="7" t="s">
        <v>661</v>
      </c>
    </row>
    <row r="306" spans="2:18" x14ac:dyDescent="0.25">
      <c r="B306" t="s">
        <v>662</v>
      </c>
      <c r="C306" t="s">
        <v>446</v>
      </c>
      <c r="D306" t="s">
        <v>660</v>
      </c>
      <c r="E306">
        <v>5910</v>
      </c>
      <c r="F306" t="s">
        <v>74</v>
      </c>
      <c r="G306">
        <v>0</v>
      </c>
      <c r="H306">
        <v>28</v>
      </c>
      <c r="I306">
        <v>3</v>
      </c>
      <c r="J306">
        <v>65</v>
      </c>
      <c r="K306">
        <v>70</v>
      </c>
      <c r="L306" t="s">
        <v>77</v>
      </c>
      <c r="M306" s="7" t="s">
        <v>238</v>
      </c>
      <c r="N306" s="7" t="s">
        <v>3877</v>
      </c>
      <c r="O306" t="s">
        <v>239</v>
      </c>
      <c r="P306" t="s">
        <v>74</v>
      </c>
      <c r="Q306">
        <v>500</v>
      </c>
      <c r="R306" s="7" t="s">
        <v>661</v>
      </c>
    </row>
    <row r="307" spans="2:18" x14ac:dyDescent="0.25">
      <c r="B307" t="s">
        <v>663</v>
      </c>
      <c r="C307" t="s">
        <v>664</v>
      </c>
      <c r="D307" t="s">
        <v>665</v>
      </c>
      <c r="E307">
        <v>2970</v>
      </c>
      <c r="F307" t="s">
        <v>74</v>
      </c>
      <c r="G307">
        <v>0</v>
      </c>
      <c r="H307">
        <v>42</v>
      </c>
      <c r="I307">
        <v>1</v>
      </c>
      <c r="J307">
        <v>36</v>
      </c>
      <c r="K307">
        <v>70</v>
      </c>
      <c r="L307" t="s">
        <v>71</v>
      </c>
      <c r="M307" t="s">
        <v>300</v>
      </c>
      <c r="N307" t="s">
        <v>3880</v>
      </c>
      <c r="O307" t="s">
        <v>73</v>
      </c>
      <c r="P307" t="s">
        <v>74</v>
      </c>
      <c r="Q307">
        <v>0</v>
      </c>
      <c r="R307" t="s">
        <v>666</v>
      </c>
    </row>
    <row r="308" spans="2:18" x14ac:dyDescent="0.25">
      <c r="B308" t="s">
        <v>663</v>
      </c>
      <c r="C308" t="s">
        <v>664</v>
      </c>
      <c r="D308" t="s">
        <v>665</v>
      </c>
      <c r="E308">
        <v>2970</v>
      </c>
      <c r="F308" t="s">
        <v>74</v>
      </c>
      <c r="G308">
        <v>0</v>
      </c>
      <c r="H308">
        <v>42</v>
      </c>
      <c r="I308">
        <v>1</v>
      </c>
      <c r="J308">
        <v>36</v>
      </c>
      <c r="K308">
        <v>70</v>
      </c>
      <c r="L308" t="s">
        <v>77</v>
      </c>
      <c r="M308" t="s">
        <v>300</v>
      </c>
      <c r="N308" t="s">
        <v>3880</v>
      </c>
      <c r="O308" t="s">
        <v>73</v>
      </c>
      <c r="P308" t="s">
        <v>74</v>
      </c>
      <c r="Q308">
        <v>0</v>
      </c>
      <c r="R308" t="s">
        <v>666</v>
      </c>
    </row>
    <row r="309" spans="2:18" x14ac:dyDescent="0.25">
      <c r="B309" t="s">
        <v>667</v>
      </c>
      <c r="C309" t="s">
        <v>668</v>
      </c>
      <c r="D309" t="s">
        <v>669</v>
      </c>
      <c r="E309">
        <v>8990</v>
      </c>
      <c r="F309" t="s">
        <v>74</v>
      </c>
      <c r="G309">
        <v>0</v>
      </c>
      <c r="H309">
        <v>32</v>
      </c>
      <c r="I309">
        <v>4</v>
      </c>
      <c r="J309">
        <v>58</v>
      </c>
      <c r="K309">
        <v>70</v>
      </c>
      <c r="L309" t="s">
        <v>71</v>
      </c>
      <c r="M309" t="s">
        <v>509</v>
      </c>
      <c r="N309" t="s">
        <v>3874</v>
      </c>
      <c r="O309" t="s">
        <v>271</v>
      </c>
      <c r="P309" t="s">
        <v>74</v>
      </c>
      <c r="Q309">
        <v>0</v>
      </c>
      <c r="R309" t="s">
        <v>670</v>
      </c>
    </row>
    <row r="310" spans="2:18" x14ac:dyDescent="0.25">
      <c r="B310" t="s">
        <v>667</v>
      </c>
      <c r="C310" t="s">
        <v>668</v>
      </c>
      <c r="D310" t="s">
        <v>669</v>
      </c>
      <c r="E310">
        <v>8990</v>
      </c>
      <c r="F310" t="s">
        <v>74</v>
      </c>
      <c r="G310">
        <v>0</v>
      </c>
      <c r="H310">
        <v>32</v>
      </c>
      <c r="I310">
        <v>4</v>
      </c>
      <c r="J310">
        <v>58</v>
      </c>
      <c r="K310">
        <v>70</v>
      </c>
      <c r="L310" t="s">
        <v>77</v>
      </c>
      <c r="M310" t="s">
        <v>144</v>
      </c>
      <c r="N310" t="s">
        <v>3862</v>
      </c>
      <c r="O310" t="s">
        <v>239</v>
      </c>
      <c r="P310" t="s">
        <v>74</v>
      </c>
      <c r="Q310">
        <v>0</v>
      </c>
      <c r="R310" t="s">
        <v>670</v>
      </c>
    </row>
    <row r="311" spans="2:18" x14ac:dyDescent="0.25">
      <c r="B311" t="s">
        <v>671</v>
      </c>
      <c r="D311" t="s">
        <v>672</v>
      </c>
      <c r="E311">
        <v>0</v>
      </c>
      <c r="F311" t="s">
        <v>74</v>
      </c>
      <c r="G311" t="s">
        <v>74</v>
      </c>
      <c r="H311">
        <v>0</v>
      </c>
      <c r="I311">
        <v>0</v>
      </c>
      <c r="J311">
        <v>0</v>
      </c>
      <c r="K311">
        <v>0</v>
      </c>
      <c r="L311" t="s">
        <v>71</v>
      </c>
      <c r="M311" t="s">
        <v>673</v>
      </c>
      <c r="N311" t="s">
        <v>3894</v>
      </c>
      <c r="O311" t="s">
        <v>73</v>
      </c>
      <c r="P311" t="s">
        <v>83</v>
      </c>
      <c r="Q311">
        <v>55</v>
      </c>
      <c r="R311" t="s">
        <v>674</v>
      </c>
    </row>
    <row r="312" spans="2:18" x14ac:dyDescent="0.25">
      <c r="B312" t="s">
        <v>671</v>
      </c>
      <c r="D312" t="s">
        <v>672</v>
      </c>
      <c r="E312">
        <v>0</v>
      </c>
      <c r="F312" t="s">
        <v>74</v>
      </c>
      <c r="G312" t="s">
        <v>74</v>
      </c>
      <c r="H312">
        <v>0</v>
      </c>
      <c r="I312">
        <v>0</v>
      </c>
      <c r="J312">
        <v>0</v>
      </c>
      <c r="K312">
        <v>0</v>
      </c>
      <c r="L312" t="s">
        <v>77</v>
      </c>
      <c r="M312" t="s">
        <v>673</v>
      </c>
      <c r="N312" t="s">
        <v>3894</v>
      </c>
      <c r="O312" t="s">
        <v>73</v>
      </c>
      <c r="P312" t="s">
        <v>83</v>
      </c>
      <c r="Q312">
        <v>66</v>
      </c>
      <c r="R312" t="s">
        <v>674</v>
      </c>
    </row>
    <row r="313" spans="2:18" x14ac:dyDescent="0.25">
      <c r="B313" t="s">
        <v>675</v>
      </c>
      <c r="D313" t="s">
        <v>278</v>
      </c>
      <c r="E313">
        <v>0</v>
      </c>
      <c r="F313" t="s">
        <v>74</v>
      </c>
      <c r="G313">
        <v>0</v>
      </c>
      <c r="H313">
        <v>0</v>
      </c>
      <c r="I313">
        <v>0</v>
      </c>
      <c r="J313">
        <v>0</v>
      </c>
      <c r="K313">
        <v>0</v>
      </c>
      <c r="L313" t="s">
        <v>74</v>
      </c>
      <c r="M313" t="s">
        <v>74</v>
      </c>
      <c r="N313" t="s">
        <v>74</v>
      </c>
      <c r="O313" t="s">
        <v>74</v>
      </c>
      <c r="P313" t="s">
        <v>74</v>
      </c>
      <c r="Q313" t="s">
        <v>74</v>
      </c>
      <c r="R313" t="s">
        <v>676</v>
      </c>
    </row>
    <row r="314" spans="2:18" x14ac:dyDescent="0.25">
      <c r="B314" t="s">
        <v>677</v>
      </c>
      <c r="C314" t="s">
        <v>236</v>
      </c>
      <c r="D314" t="s">
        <v>237</v>
      </c>
      <c r="E314" s="6">
        <v>5910</v>
      </c>
      <c r="F314" t="s">
        <v>74</v>
      </c>
      <c r="G314" s="6">
        <v>0</v>
      </c>
      <c r="H314">
        <v>28</v>
      </c>
      <c r="I314">
        <v>3</v>
      </c>
      <c r="J314">
        <v>60</v>
      </c>
      <c r="K314">
        <v>70</v>
      </c>
      <c r="L314" t="s">
        <v>71</v>
      </c>
      <c r="M314" t="s">
        <v>238</v>
      </c>
      <c r="N314" t="s">
        <v>3877</v>
      </c>
      <c r="O314" t="s">
        <v>73</v>
      </c>
      <c r="P314" t="s">
        <v>74</v>
      </c>
      <c r="Q314">
        <v>500</v>
      </c>
      <c r="R314" t="s">
        <v>678</v>
      </c>
    </row>
    <row r="315" spans="2:18" x14ac:dyDescent="0.25">
      <c r="B315" t="s">
        <v>677</v>
      </c>
      <c r="C315" t="s">
        <v>236</v>
      </c>
      <c r="D315" t="s">
        <v>237</v>
      </c>
      <c r="E315">
        <v>5910</v>
      </c>
      <c r="F315" t="s">
        <v>74</v>
      </c>
      <c r="G315">
        <v>0</v>
      </c>
      <c r="H315">
        <v>28</v>
      </c>
      <c r="I315">
        <v>3</v>
      </c>
      <c r="J315">
        <v>60</v>
      </c>
      <c r="K315">
        <v>70</v>
      </c>
      <c r="L315" t="s">
        <v>77</v>
      </c>
      <c r="M315" t="s">
        <v>238</v>
      </c>
      <c r="N315" t="s">
        <v>3877</v>
      </c>
      <c r="O315" t="s">
        <v>239</v>
      </c>
      <c r="P315" t="s">
        <v>74</v>
      </c>
      <c r="Q315">
        <v>500</v>
      </c>
      <c r="R315" t="s">
        <v>678</v>
      </c>
    </row>
    <row r="316" spans="2:18" x14ac:dyDescent="0.25">
      <c r="B316" t="s">
        <v>679</v>
      </c>
      <c r="D316" t="s">
        <v>680</v>
      </c>
      <c r="E316">
        <v>0</v>
      </c>
      <c r="F316" t="s">
        <v>74</v>
      </c>
      <c r="G316" t="s">
        <v>74</v>
      </c>
      <c r="H316">
        <v>0</v>
      </c>
      <c r="I316">
        <v>0</v>
      </c>
      <c r="J316">
        <v>0</v>
      </c>
      <c r="K316">
        <v>0</v>
      </c>
      <c r="L316" t="s">
        <v>74</v>
      </c>
      <c r="M316" t="s">
        <v>74</v>
      </c>
      <c r="N316" t="s">
        <v>74</v>
      </c>
      <c r="O316" t="s">
        <v>74</v>
      </c>
      <c r="P316" t="s">
        <v>74</v>
      </c>
      <c r="Q316" t="s">
        <v>74</v>
      </c>
      <c r="R316" t="s">
        <v>681</v>
      </c>
    </row>
    <row r="317" spans="2:18" x14ac:dyDescent="0.25">
      <c r="B317" t="s">
        <v>682</v>
      </c>
      <c r="C317" t="s">
        <v>683</v>
      </c>
      <c r="D317" t="s">
        <v>684</v>
      </c>
      <c r="E317">
        <v>8710</v>
      </c>
      <c r="F317">
        <v>8710</v>
      </c>
      <c r="G317" t="s">
        <v>74</v>
      </c>
      <c r="H317">
        <v>35</v>
      </c>
      <c r="I317">
        <v>4</v>
      </c>
      <c r="J317">
        <v>34</v>
      </c>
      <c r="K317">
        <v>62</v>
      </c>
      <c r="L317" t="s">
        <v>71</v>
      </c>
      <c r="M317" s="7" t="s">
        <v>685</v>
      </c>
      <c r="N317" s="7" t="s">
        <v>3862</v>
      </c>
      <c r="O317" t="s">
        <v>83</v>
      </c>
      <c r="P317" t="s">
        <v>83</v>
      </c>
      <c r="Q317">
        <v>0</v>
      </c>
      <c r="R317" s="7" t="s">
        <v>686</v>
      </c>
    </row>
    <row r="318" spans="2:18" x14ac:dyDescent="0.25">
      <c r="B318" t="s">
        <v>682</v>
      </c>
      <c r="C318" t="s">
        <v>683</v>
      </c>
      <c r="D318" t="s">
        <v>684</v>
      </c>
      <c r="E318">
        <v>8710</v>
      </c>
      <c r="F318">
        <v>8710</v>
      </c>
      <c r="G318" t="s">
        <v>74</v>
      </c>
      <c r="H318">
        <v>35</v>
      </c>
      <c r="I318">
        <v>4</v>
      </c>
      <c r="J318">
        <v>34</v>
      </c>
      <c r="K318">
        <v>62</v>
      </c>
      <c r="L318" t="s">
        <v>77</v>
      </c>
      <c r="M318" s="7" t="s">
        <v>160</v>
      </c>
      <c r="N318" s="7" t="s">
        <v>3867</v>
      </c>
      <c r="O318" t="s">
        <v>83</v>
      </c>
      <c r="P318" t="s">
        <v>83</v>
      </c>
      <c r="Q318">
        <v>0</v>
      </c>
      <c r="R318" s="7" t="s">
        <v>686</v>
      </c>
    </row>
    <row r="319" spans="2:18" x14ac:dyDescent="0.25">
      <c r="B319" t="s">
        <v>687</v>
      </c>
      <c r="D319" t="s">
        <v>688</v>
      </c>
      <c r="E319">
        <v>0</v>
      </c>
      <c r="F319" t="s">
        <v>74</v>
      </c>
      <c r="G319">
        <v>0</v>
      </c>
      <c r="H319">
        <v>0</v>
      </c>
      <c r="I319">
        <v>0</v>
      </c>
      <c r="J319">
        <v>0</v>
      </c>
      <c r="K319">
        <v>0</v>
      </c>
      <c r="L319" t="s">
        <v>74</v>
      </c>
      <c r="M319" t="s">
        <v>74</v>
      </c>
      <c r="N319" t="s">
        <v>74</v>
      </c>
      <c r="O319" t="s">
        <v>74</v>
      </c>
      <c r="P319" t="s">
        <v>74</v>
      </c>
      <c r="Q319" t="s">
        <v>74</v>
      </c>
      <c r="R319" t="s">
        <v>689</v>
      </c>
    </row>
    <row r="320" spans="2:18" x14ac:dyDescent="0.25">
      <c r="B320" t="s">
        <v>690</v>
      </c>
      <c r="C320" t="s">
        <v>691</v>
      </c>
      <c r="D320" t="s">
        <v>692</v>
      </c>
      <c r="E320">
        <v>11558</v>
      </c>
      <c r="F320">
        <v>11558</v>
      </c>
      <c r="G320" t="s">
        <v>74</v>
      </c>
      <c r="H320">
        <v>44</v>
      </c>
      <c r="I320">
        <v>4</v>
      </c>
      <c r="J320">
        <v>85</v>
      </c>
      <c r="K320">
        <v>65.5</v>
      </c>
      <c r="L320" t="s">
        <v>71</v>
      </c>
      <c r="M320" t="s">
        <v>199</v>
      </c>
      <c r="N320" t="s">
        <v>3874</v>
      </c>
      <c r="O320" t="s">
        <v>73</v>
      </c>
      <c r="P320" t="s">
        <v>83</v>
      </c>
      <c r="Q320">
        <v>0</v>
      </c>
      <c r="R320" t="s">
        <v>693</v>
      </c>
    </row>
    <row r="321" spans="2:18" ht="15" customHeight="1" x14ac:dyDescent="0.25">
      <c r="B321" t="s">
        <v>690</v>
      </c>
      <c r="C321" t="s">
        <v>691</v>
      </c>
      <c r="D321" t="s">
        <v>692</v>
      </c>
      <c r="E321" s="6">
        <v>11558</v>
      </c>
      <c r="F321">
        <v>11558</v>
      </c>
      <c r="G321" t="s">
        <v>74</v>
      </c>
      <c r="H321">
        <v>44</v>
      </c>
      <c r="I321">
        <v>4</v>
      </c>
      <c r="J321">
        <v>85</v>
      </c>
      <c r="K321">
        <v>65.5</v>
      </c>
      <c r="L321" t="s">
        <v>77</v>
      </c>
      <c r="M321" t="s">
        <v>201</v>
      </c>
      <c r="N321" t="s">
        <v>3872</v>
      </c>
      <c r="O321" t="s">
        <v>83</v>
      </c>
      <c r="P321" t="s">
        <v>73</v>
      </c>
      <c r="Q321">
        <v>0</v>
      </c>
      <c r="R321" t="s">
        <v>693</v>
      </c>
    </row>
    <row r="322" spans="2:18" x14ac:dyDescent="0.25">
      <c r="B322" t="s">
        <v>694</v>
      </c>
      <c r="D322" t="s">
        <v>307</v>
      </c>
      <c r="E322">
        <v>0</v>
      </c>
      <c r="F322" t="s">
        <v>74</v>
      </c>
      <c r="G322">
        <v>0</v>
      </c>
      <c r="H322">
        <v>0</v>
      </c>
      <c r="I322">
        <v>0</v>
      </c>
      <c r="J322">
        <v>0</v>
      </c>
      <c r="K322">
        <v>0</v>
      </c>
      <c r="L322" t="s">
        <v>74</v>
      </c>
      <c r="M322" t="s">
        <v>74</v>
      </c>
      <c r="N322" t="s">
        <v>74</v>
      </c>
      <c r="O322" t="s">
        <v>74</v>
      </c>
      <c r="P322" t="s">
        <v>74</v>
      </c>
      <c r="Q322" t="s">
        <v>74</v>
      </c>
      <c r="R322" t="s">
        <v>695</v>
      </c>
    </row>
    <row r="323" spans="2:18" x14ac:dyDescent="0.25">
      <c r="B323" t="s">
        <v>696</v>
      </c>
      <c r="D323" t="s">
        <v>307</v>
      </c>
      <c r="E323">
        <v>0</v>
      </c>
      <c r="F323" t="s">
        <v>74</v>
      </c>
      <c r="G323">
        <v>0</v>
      </c>
      <c r="H323">
        <v>0</v>
      </c>
      <c r="I323">
        <v>0</v>
      </c>
      <c r="J323">
        <v>0</v>
      </c>
      <c r="K323">
        <v>0</v>
      </c>
      <c r="L323" t="s">
        <v>74</v>
      </c>
      <c r="M323" t="s">
        <v>74</v>
      </c>
      <c r="N323" t="s">
        <v>74</v>
      </c>
      <c r="O323" t="s">
        <v>74</v>
      </c>
      <c r="P323" t="s">
        <v>74</v>
      </c>
      <c r="Q323" t="s">
        <v>74</v>
      </c>
      <c r="R323" t="s">
        <v>697</v>
      </c>
    </row>
    <row r="324" spans="2:18" x14ac:dyDescent="0.25">
      <c r="B324" t="s">
        <v>698</v>
      </c>
      <c r="D324" t="s">
        <v>108</v>
      </c>
      <c r="E324">
        <v>0</v>
      </c>
      <c r="F324" t="s">
        <v>74</v>
      </c>
      <c r="G324">
        <v>0</v>
      </c>
      <c r="H324">
        <v>0</v>
      </c>
      <c r="I324">
        <v>0</v>
      </c>
      <c r="J324">
        <v>0</v>
      </c>
      <c r="K324">
        <v>0</v>
      </c>
      <c r="L324" t="s">
        <v>74</v>
      </c>
      <c r="M324" t="s">
        <v>74</v>
      </c>
      <c r="N324" t="s">
        <v>74</v>
      </c>
      <c r="O324" t="s">
        <v>74</v>
      </c>
      <c r="P324" t="s">
        <v>74</v>
      </c>
      <c r="Q324" t="s">
        <v>74</v>
      </c>
      <c r="R324" t="s">
        <v>699</v>
      </c>
    </row>
    <row r="325" spans="2:18" x14ac:dyDescent="0.25">
      <c r="B325" t="s">
        <v>700</v>
      </c>
      <c r="C325" t="s">
        <v>701</v>
      </c>
      <c r="D325" t="s">
        <v>702</v>
      </c>
      <c r="E325">
        <v>4930</v>
      </c>
      <c r="F325" t="s">
        <v>74</v>
      </c>
      <c r="G325">
        <v>222</v>
      </c>
      <c r="H325">
        <v>35</v>
      </c>
      <c r="I325">
        <v>2</v>
      </c>
      <c r="J325">
        <v>66</v>
      </c>
      <c r="K325">
        <v>70</v>
      </c>
      <c r="L325" t="s">
        <v>71</v>
      </c>
      <c r="M325" t="s">
        <v>195</v>
      </c>
      <c r="N325" t="s">
        <v>3873</v>
      </c>
      <c r="O325" t="s">
        <v>83</v>
      </c>
      <c r="P325" t="s">
        <v>83</v>
      </c>
      <c r="Q325">
        <v>0</v>
      </c>
      <c r="R325" t="s">
        <v>703</v>
      </c>
    </row>
    <row r="326" spans="2:18" x14ac:dyDescent="0.25">
      <c r="B326" t="s">
        <v>700</v>
      </c>
      <c r="C326" t="s">
        <v>701</v>
      </c>
      <c r="D326" t="s">
        <v>702</v>
      </c>
      <c r="E326">
        <v>4930</v>
      </c>
      <c r="F326" t="s">
        <v>74</v>
      </c>
      <c r="G326">
        <v>222</v>
      </c>
      <c r="H326">
        <v>35</v>
      </c>
      <c r="I326">
        <v>2</v>
      </c>
      <c r="J326">
        <v>66</v>
      </c>
      <c r="K326">
        <v>70</v>
      </c>
      <c r="L326" t="s">
        <v>77</v>
      </c>
      <c r="M326" t="s">
        <v>195</v>
      </c>
      <c r="N326" t="s">
        <v>3873</v>
      </c>
      <c r="O326" t="s">
        <v>83</v>
      </c>
      <c r="P326" t="s">
        <v>83</v>
      </c>
      <c r="Q326">
        <v>0</v>
      </c>
      <c r="R326" t="s">
        <v>703</v>
      </c>
    </row>
    <row r="327" spans="2:18" x14ac:dyDescent="0.25">
      <c r="B327" t="s">
        <v>704</v>
      </c>
      <c r="C327" t="s">
        <v>705</v>
      </c>
      <c r="D327" t="s">
        <v>706</v>
      </c>
      <c r="E327">
        <v>5910</v>
      </c>
      <c r="F327" t="s">
        <v>74</v>
      </c>
      <c r="G327">
        <v>0</v>
      </c>
      <c r="H327">
        <v>28</v>
      </c>
      <c r="I327">
        <v>3</v>
      </c>
      <c r="J327">
        <v>56</v>
      </c>
      <c r="K327">
        <v>70</v>
      </c>
      <c r="L327" t="s">
        <v>71</v>
      </c>
      <c r="M327" t="s">
        <v>238</v>
      </c>
      <c r="N327" t="s">
        <v>3877</v>
      </c>
      <c r="O327" t="s">
        <v>239</v>
      </c>
      <c r="P327" t="s">
        <v>74</v>
      </c>
      <c r="Q327">
        <v>500</v>
      </c>
      <c r="R327" t="s">
        <v>3760</v>
      </c>
    </row>
    <row r="328" spans="2:18" x14ac:dyDescent="0.25">
      <c r="B328" t="s">
        <v>704</v>
      </c>
      <c r="C328" t="s">
        <v>705</v>
      </c>
      <c r="D328" t="s">
        <v>706</v>
      </c>
      <c r="E328">
        <v>5910</v>
      </c>
      <c r="F328" t="s">
        <v>74</v>
      </c>
      <c r="G328">
        <v>0</v>
      </c>
      <c r="H328">
        <v>28</v>
      </c>
      <c r="I328">
        <v>3</v>
      </c>
      <c r="J328">
        <v>56</v>
      </c>
      <c r="K328">
        <v>70</v>
      </c>
      <c r="L328" t="s">
        <v>77</v>
      </c>
      <c r="M328" t="s">
        <v>238</v>
      </c>
      <c r="N328" t="s">
        <v>3877</v>
      </c>
      <c r="O328" t="s">
        <v>239</v>
      </c>
      <c r="P328" t="s">
        <v>74</v>
      </c>
      <c r="Q328">
        <v>500</v>
      </c>
      <c r="R328" t="s">
        <v>3760</v>
      </c>
    </row>
    <row r="329" spans="2:18" x14ac:dyDescent="0.25">
      <c r="B329" t="s">
        <v>3712</v>
      </c>
      <c r="C329" t="s">
        <v>113</v>
      </c>
      <c r="D329" t="s">
        <v>89</v>
      </c>
      <c r="E329">
        <v>0</v>
      </c>
      <c r="F329" t="s">
        <v>74</v>
      </c>
      <c r="G329">
        <v>0</v>
      </c>
      <c r="H329">
        <v>0</v>
      </c>
      <c r="I329">
        <v>0</v>
      </c>
      <c r="J329">
        <v>0</v>
      </c>
      <c r="K329">
        <v>0</v>
      </c>
      <c r="L329" t="s">
        <v>74</v>
      </c>
      <c r="M329" t="s">
        <v>74</v>
      </c>
      <c r="N329" t="s">
        <v>74</v>
      </c>
      <c r="O329" t="s">
        <v>74</v>
      </c>
      <c r="P329" t="s">
        <v>74</v>
      </c>
      <c r="Q329" t="s">
        <v>74</v>
      </c>
      <c r="R329" t="s">
        <v>3761</v>
      </c>
    </row>
    <row r="330" spans="2:18" x14ac:dyDescent="0.25">
      <c r="B330" t="s">
        <v>3713</v>
      </c>
      <c r="D330" t="s">
        <v>116</v>
      </c>
      <c r="E330">
        <v>0</v>
      </c>
      <c r="F330" t="s">
        <v>74</v>
      </c>
      <c r="G330">
        <v>0</v>
      </c>
      <c r="H330">
        <v>0</v>
      </c>
      <c r="I330">
        <v>0</v>
      </c>
      <c r="J330">
        <v>0</v>
      </c>
      <c r="K330">
        <v>0</v>
      </c>
      <c r="L330" t="s">
        <v>74</v>
      </c>
      <c r="M330" t="s">
        <v>74</v>
      </c>
      <c r="N330" t="s">
        <v>74</v>
      </c>
      <c r="O330" t="s">
        <v>74</v>
      </c>
      <c r="P330" t="s">
        <v>74</v>
      </c>
      <c r="Q330" t="s">
        <v>74</v>
      </c>
      <c r="R330" t="s">
        <v>3762</v>
      </c>
    </row>
    <row r="331" spans="2:18" x14ac:dyDescent="0.25">
      <c r="B331" t="s">
        <v>3714</v>
      </c>
      <c r="D331" t="s">
        <v>116</v>
      </c>
      <c r="E331">
        <v>0</v>
      </c>
      <c r="F331" t="s">
        <v>74</v>
      </c>
      <c r="G331">
        <v>0</v>
      </c>
      <c r="H331">
        <v>0</v>
      </c>
      <c r="I331">
        <v>0</v>
      </c>
      <c r="J331">
        <v>0</v>
      </c>
      <c r="K331">
        <v>0</v>
      </c>
      <c r="L331" t="s">
        <v>74</v>
      </c>
      <c r="M331" s="7" t="s">
        <v>74</v>
      </c>
      <c r="N331" s="7" t="s">
        <v>74</v>
      </c>
      <c r="O331" t="s">
        <v>74</v>
      </c>
      <c r="P331" t="s">
        <v>74</v>
      </c>
      <c r="Q331" t="s">
        <v>74</v>
      </c>
      <c r="R331" t="s">
        <v>3763</v>
      </c>
    </row>
    <row r="332" spans="2:18" x14ac:dyDescent="0.25">
      <c r="B332" t="s">
        <v>3715</v>
      </c>
      <c r="D332" t="s">
        <v>89</v>
      </c>
      <c r="E332">
        <v>0</v>
      </c>
      <c r="F332" t="s">
        <v>74</v>
      </c>
      <c r="G332">
        <v>0</v>
      </c>
      <c r="H332">
        <v>0</v>
      </c>
      <c r="I332">
        <v>0</v>
      </c>
      <c r="J332">
        <v>0</v>
      </c>
      <c r="K332">
        <v>0</v>
      </c>
      <c r="L332" t="s">
        <v>74</v>
      </c>
      <c r="M332" t="s">
        <v>74</v>
      </c>
      <c r="N332" t="s">
        <v>74</v>
      </c>
      <c r="O332" t="s">
        <v>74</v>
      </c>
      <c r="P332" t="s">
        <v>74</v>
      </c>
      <c r="Q332" t="s">
        <v>74</v>
      </c>
      <c r="R332" t="s">
        <v>3764</v>
      </c>
    </row>
    <row r="333" spans="2:18" x14ac:dyDescent="0.25">
      <c r="B333" t="s">
        <v>3716</v>
      </c>
      <c r="D333" t="s">
        <v>89</v>
      </c>
      <c r="E333">
        <v>0</v>
      </c>
      <c r="F333" t="s">
        <v>74</v>
      </c>
      <c r="G333">
        <v>0</v>
      </c>
      <c r="H333">
        <v>0</v>
      </c>
      <c r="I333">
        <v>0</v>
      </c>
      <c r="J333">
        <v>0</v>
      </c>
      <c r="K333">
        <v>0</v>
      </c>
      <c r="L333" t="s">
        <v>74</v>
      </c>
      <c r="M333" t="s">
        <v>74</v>
      </c>
      <c r="N333" t="s">
        <v>74</v>
      </c>
      <c r="O333" t="s">
        <v>74</v>
      </c>
      <c r="P333" t="s">
        <v>74</v>
      </c>
      <c r="Q333" t="s">
        <v>74</v>
      </c>
      <c r="R333" t="s">
        <v>3765</v>
      </c>
    </row>
    <row r="334" spans="2:18" x14ac:dyDescent="0.25">
      <c r="B334" t="s">
        <v>3717</v>
      </c>
      <c r="D334" t="s">
        <v>89</v>
      </c>
      <c r="E334">
        <v>0</v>
      </c>
      <c r="F334" t="s">
        <v>74</v>
      </c>
      <c r="G334">
        <v>0</v>
      </c>
      <c r="H334">
        <v>0</v>
      </c>
      <c r="I334">
        <v>0</v>
      </c>
      <c r="J334">
        <v>0</v>
      </c>
      <c r="K334">
        <v>0</v>
      </c>
      <c r="L334" t="s">
        <v>74</v>
      </c>
      <c r="M334" s="7" t="s">
        <v>74</v>
      </c>
      <c r="N334" s="7" t="s">
        <v>74</v>
      </c>
      <c r="O334" t="s">
        <v>74</v>
      </c>
      <c r="P334" t="s">
        <v>74</v>
      </c>
      <c r="Q334" t="s">
        <v>74</v>
      </c>
      <c r="R334" s="7" t="s">
        <v>3766</v>
      </c>
    </row>
    <row r="335" spans="2:18" x14ac:dyDescent="0.25">
      <c r="B335" t="s">
        <v>3718</v>
      </c>
      <c r="D335" t="s">
        <v>89</v>
      </c>
      <c r="E335">
        <v>0</v>
      </c>
      <c r="F335" t="s">
        <v>74</v>
      </c>
      <c r="G335">
        <v>0</v>
      </c>
      <c r="H335">
        <v>0</v>
      </c>
      <c r="I335">
        <v>0</v>
      </c>
      <c r="J335">
        <v>0</v>
      </c>
      <c r="K335">
        <v>0</v>
      </c>
      <c r="L335" t="s">
        <v>74</v>
      </c>
      <c r="M335" t="s">
        <v>74</v>
      </c>
      <c r="N335" t="s">
        <v>74</v>
      </c>
      <c r="O335" t="s">
        <v>74</v>
      </c>
      <c r="P335" t="s">
        <v>74</v>
      </c>
      <c r="Q335" t="s">
        <v>74</v>
      </c>
      <c r="R335" t="s">
        <v>3767</v>
      </c>
    </row>
    <row r="336" spans="2:18" x14ac:dyDescent="0.25">
      <c r="B336" t="s">
        <v>709</v>
      </c>
      <c r="C336" t="s">
        <v>242</v>
      </c>
      <c r="D336" t="s">
        <v>707</v>
      </c>
      <c r="E336">
        <v>7800</v>
      </c>
      <c r="F336">
        <v>7800</v>
      </c>
      <c r="G336" t="s">
        <v>74</v>
      </c>
      <c r="H336">
        <v>39</v>
      </c>
      <c r="I336">
        <v>4</v>
      </c>
      <c r="J336">
        <v>66</v>
      </c>
      <c r="K336">
        <v>50</v>
      </c>
      <c r="L336" t="s">
        <v>71</v>
      </c>
      <c r="M336" t="s">
        <v>193</v>
      </c>
      <c r="N336" t="s">
        <v>3872</v>
      </c>
      <c r="O336" t="s">
        <v>83</v>
      </c>
      <c r="P336" t="s">
        <v>83</v>
      </c>
      <c r="Q336">
        <v>0</v>
      </c>
      <c r="R336" t="s">
        <v>708</v>
      </c>
    </row>
    <row r="337" spans="2:18" x14ac:dyDescent="0.25">
      <c r="B337" t="s">
        <v>709</v>
      </c>
      <c r="C337" t="s">
        <v>242</v>
      </c>
      <c r="D337" t="s">
        <v>707</v>
      </c>
      <c r="E337">
        <v>7800</v>
      </c>
      <c r="F337">
        <v>7800</v>
      </c>
      <c r="G337" t="s">
        <v>74</v>
      </c>
      <c r="H337">
        <v>39</v>
      </c>
      <c r="I337">
        <v>4</v>
      </c>
      <c r="J337">
        <v>66</v>
      </c>
      <c r="K337">
        <v>50</v>
      </c>
      <c r="L337" t="s">
        <v>77</v>
      </c>
      <c r="M337" t="s">
        <v>144</v>
      </c>
      <c r="N337" t="s">
        <v>3862</v>
      </c>
      <c r="O337" t="s">
        <v>83</v>
      </c>
      <c r="P337" t="s">
        <v>73</v>
      </c>
      <c r="Q337" t="s">
        <v>74</v>
      </c>
      <c r="R337" t="s">
        <v>708</v>
      </c>
    </row>
    <row r="338" spans="2:18" x14ac:dyDescent="0.25">
      <c r="B338" t="s">
        <v>710</v>
      </c>
      <c r="C338" t="s">
        <v>711</v>
      </c>
      <c r="D338" t="s">
        <v>712</v>
      </c>
      <c r="E338">
        <v>10590</v>
      </c>
      <c r="F338" t="s">
        <v>74</v>
      </c>
      <c r="G338">
        <v>199</v>
      </c>
      <c r="H338">
        <v>32</v>
      </c>
      <c r="I338">
        <v>5</v>
      </c>
      <c r="J338">
        <v>68</v>
      </c>
      <c r="K338">
        <v>66</v>
      </c>
      <c r="L338" t="s">
        <v>71</v>
      </c>
      <c r="M338" t="s">
        <v>713</v>
      </c>
      <c r="N338" t="s">
        <v>3895</v>
      </c>
      <c r="O338" t="s">
        <v>73</v>
      </c>
      <c r="P338" t="s">
        <v>83</v>
      </c>
      <c r="Q338">
        <v>0</v>
      </c>
      <c r="R338" t="s">
        <v>714</v>
      </c>
    </row>
    <row r="339" spans="2:18" x14ac:dyDescent="0.25">
      <c r="B339" t="s">
        <v>710</v>
      </c>
      <c r="C339" t="s">
        <v>711</v>
      </c>
      <c r="D339" t="s">
        <v>712</v>
      </c>
      <c r="E339">
        <v>10590</v>
      </c>
      <c r="F339" t="s">
        <v>74</v>
      </c>
      <c r="G339">
        <v>199</v>
      </c>
      <c r="H339">
        <v>32</v>
      </c>
      <c r="I339">
        <v>5</v>
      </c>
      <c r="J339">
        <v>68</v>
      </c>
      <c r="K339">
        <v>66</v>
      </c>
      <c r="L339" t="s">
        <v>77</v>
      </c>
      <c r="M339" t="s">
        <v>201</v>
      </c>
      <c r="N339" t="s">
        <v>3872</v>
      </c>
      <c r="O339" t="s">
        <v>83</v>
      </c>
      <c r="P339" t="s">
        <v>73</v>
      </c>
      <c r="Q339">
        <v>1600</v>
      </c>
      <c r="R339" t="s">
        <v>714</v>
      </c>
    </row>
    <row r="340" spans="2:18" x14ac:dyDescent="0.25">
      <c r="B340" t="s">
        <v>715</v>
      </c>
      <c r="C340" t="s">
        <v>250</v>
      </c>
      <c r="D340" t="s">
        <v>716</v>
      </c>
      <c r="E340">
        <v>8350</v>
      </c>
      <c r="F340" t="s">
        <v>74</v>
      </c>
      <c r="G340">
        <v>0</v>
      </c>
      <c r="H340">
        <v>38</v>
      </c>
      <c r="I340">
        <v>4</v>
      </c>
      <c r="J340">
        <v>70</v>
      </c>
      <c r="K340">
        <v>65</v>
      </c>
      <c r="L340" t="s">
        <v>71</v>
      </c>
      <c r="M340" t="s">
        <v>158</v>
      </c>
      <c r="N340" t="s">
        <v>3866</v>
      </c>
      <c r="O340" t="s">
        <v>73</v>
      </c>
      <c r="P340" t="s">
        <v>83</v>
      </c>
      <c r="Q340">
        <v>0</v>
      </c>
      <c r="R340" t="s">
        <v>717</v>
      </c>
    </row>
    <row r="341" spans="2:18" x14ac:dyDescent="0.25">
      <c r="B341" t="s">
        <v>715</v>
      </c>
      <c r="C341" t="s">
        <v>250</v>
      </c>
      <c r="D341" t="s">
        <v>716</v>
      </c>
      <c r="E341">
        <v>8350</v>
      </c>
      <c r="F341" t="s">
        <v>74</v>
      </c>
      <c r="G341">
        <v>0</v>
      </c>
      <c r="H341">
        <v>38</v>
      </c>
      <c r="I341">
        <v>4</v>
      </c>
      <c r="J341">
        <v>70</v>
      </c>
      <c r="K341">
        <v>65</v>
      </c>
      <c r="L341" t="s">
        <v>77</v>
      </c>
      <c r="M341" t="s">
        <v>158</v>
      </c>
      <c r="N341" t="s">
        <v>3866</v>
      </c>
      <c r="O341" t="s">
        <v>83</v>
      </c>
      <c r="P341" t="s">
        <v>73</v>
      </c>
      <c r="Q341">
        <v>1500</v>
      </c>
      <c r="R341" t="s">
        <v>717</v>
      </c>
    </row>
    <row r="342" spans="2:18" x14ac:dyDescent="0.25">
      <c r="B342" t="s">
        <v>718</v>
      </c>
      <c r="D342" t="s">
        <v>116</v>
      </c>
      <c r="E342">
        <v>0</v>
      </c>
      <c r="F342" t="s">
        <v>74</v>
      </c>
      <c r="G342">
        <v>0</v>
      </c>
      <c r="H342">
        <v>0</v>
      </c>
      <c r="I342">
        <v>0</v>
      </c>
      <c r="J342">
        <v>0</v>
      </c>
      <c r="K342">
        <v>0</v>
      </c>
      <c r="L342" t="s">
        <v>74</v>
      </c>
      <c r="M342" t="s">
        <v>74</v>
      </c>
      <c r="N342" t="s">
        <v>74</v>
      </c>
      <c r="O342" t="s">
        <v>74</v>
      </c>
      <c r="P342" t="s">
        <v>74</v>
      </c>
      <c r="Q342" t="s">
        <v>74</v>
      </c>
      <c r="R342" t="s">
        <v>719</v>
      </c>
    </row>
    <row r="343" spans="2:18" x14ac:dyDescent="0.25">
      <c r="B343" t="s">
        <v>720</v>
      </c>
      <c r="C343" t="s">
        <v>721</v>
      </c>
      <c r="D343" t="s">
        <v>722</v>
      </c>
      <c r="E343">
        <v>6366</v>
      </c>
      <c r="F343">
        <v>6366</v>
      </c>
      <c r="G343" t="s">
        <v>74</v>
      </c>
      <c r="H343">
        <v>32</v>
      </c>
      <c r="I343">
        <v>3</v>
      </c>
      <c r="J343">
        <v>62</v>
      </c>
      <c r="K343">
        <v>66</v>
      </c>
      <c r="L343" t="s">
        <v>71</v>
      </c>
      <c r="M343" t="s">
        <v>186</v>
      </c>
      <c r="N343" t="s">
        <v>3870</v>
      </c>
      <c r="O343" t="s">
        <v>239</v>
      </c>
      <c r="P343" t="s">
        <v>73</v>
      </c>
      <c r="Q343">
        <v>0</v>
      </c>
      <c r="R343" t="s">
        <v>723</v>
      </c>
    </row>
    <row r="344" spans="2:18" x14ac:dyDescent="0.25">
      <c r="B344" t="s">
        <v>720</v>
      </c>
      <c r="C344" t="s">
        <v>721</v>
      </c>
      <c r="D344" t="s">
        <v>722</v>
      </c>
      <c r="E344">
        <v>6366</v>
      </c>
      <c r="F344">
        <v>6366</v>
      </c>
      <c r="G344" t="s">
        <v>74</v>
      </c>
      <c r="H344">
        <v>32</v>
      </c>
      <c r="I344">
        <v>3</v>
      </c>
      <c r="J344">
        <v>62</v>
      </c>
      <c r="K344">
        <v>66</v>
      </c>
      <c r="L344" t="s">
        <v>77</v>
      </c>
      <c r="M344" t="s">
        <v>186</v>
      </c>
      <c r="N344" t="s">
        <v>3870</v>
      </c>
      <c r="O344" t="s">
        <v>239</v>
      </c>
      <c r="P344" t="s">
        <v>73</v>
      </c>
      <c r="Q344">
        <v>0</v>
      </c>
      <c r="R344" t="s">
        <v>723</v>
      </c>
    </row>
    <row r="345" spans="2:18" x14ac:dyDescent="0.25">
      <c r="B345" t="s">
        <v>724</v>
      </c>
      <c r="C345" t="s">
        <v>725</v>
      </c>
      <c r="D345" t="s">
        <v>726</v>
      </c>
      <c r="E345">
        <v>6366</v>
      </c>
      <c r="F345">
        <v>6366</v>
      </c>
      <c r="G345" t="s">
        <v>74</v>
      </c>
      <c r="H345">
        <v>32</v>
      </c>
      <c r="I345">
        <v>3</v>
      </c>
      <c r="J345">
        <v>70</v>
      </c>
      <c r="K345">
        <v>66</v>
      </c>
      <c r="L345" t="s">
        <v>71</v>
      </c>
      <c r="M345" t="s">
        <v>186</v>
      </c>
      <c r="N345" t="s">
        <v>3870</v>
      </c>
      <c r="O345" t="s">
        <v>83</v>
      </c>
      <c r="P345" t="s">
        <v>73</v>
      </c>
      <c r="Q345">
        <v>2600</v>
      </c>
      <c r="R345" t="s">
        <v>727</v>
      </c>
    </row>
    <row r="346" spans="2:18" x14ac:dyDescent="0.25">
      <c r="B346" t="s">
        <v>724</v>
      </c>
      <c r="C346" t="s">
        <v>725</v>
      </c>
      <c r="D346" t="s">
        <v>726</v>
      </c>
      <c r="E346">
        <v>6366</v>
      </c>
      <c r="F346">
        <v>6366</v>
      </c>
      <c r="G346" t="s">
        <v>74</v>
      </c>
      <c r="H346">
        <v>32</v>
      </c>
      <c r="I346">
        <v>3</v>
      </c>
      <c r="J346">
        <v>70</v>
      </c>
      <c r="K346">
        <v>66</v>
      </c>
      <c r="L346" t="s">
        <v>77</v>
      </c>
      <c r="M346" t="s">
        <v>186</v>
      </c>
      <c r="N346" t="s">
        <v>3870</v>
      </c>
      <c r="O346" t="s">
        <v>83</v>
      </c>
      <c r="P346" t="s">
        <v>73</v>
      </c>
      <c r="Q346">
        <v>2600</v>
      </c>
      <c r="R346" t="s">
        <v>727</v>
      </c>
    </row>
    <row r="347" spans="2:18" x14ac:dyDescent="0.25">
      <c r="B347" t="s">
        <v>728</v>
      </c>
      <c r="D347" t="s">
        <v>116</v>
      </c>
      <c r="E347">
        <v>0</v>
      </c>
      <c r="F347" t="s">
        <v>74</v>
      </c>
      <c r="G347">
        <v>0</v>
      </c>
      <c r="H347">
        <v>0</v>
      </c>
      <c r="I347">
        <v>0</v>
      </c>
      <c r="J347">
        <v>0</v>
      </c>
      <c r="K347">
        <v>0</v>
      </c>
      <c r="L347" t="s">
        <v>74</v>
      </c>
      <c r="M347" t="s">
        <v>74</v>
      </c>
      <c r="N347" t="s">
        <v>74</v>
      </c>
      <c r="O347" t="s">
        <v>74</v>
      </c>
      <c r="P347" t="s">
        <v>74</v>
      </c>
      <c r="Q347" t="s">
        <v>74</v>
      </c>
      <c r="R347" t="s">
        <v>729</v>
      </c>
    </row>
    <row r="348" spans="2:18" x14ac:dyDescent="0.25">
      <c r="B348" t="s">
        <v>730</v>
      </c>
      <c r="D348" t="s">
        <v>116</v>
      </c>
      <c r="E348">
        <v>0</v>
      </c>
      <c r="F348" t="s">
        <v>74</v>
      </c>
      <c r="G348">
        <v>0</v>
      </c>
      <c r="H348">
        <v>0</v>
      </c>
      <c r="I348">
        <v>0</v>
      </c>
      <c r="J348">
        <v>0</v>
      </c>
      <c r="K348">
        <v>0</v>
      </c>
      <c r="L348" t="s">
        <v>74</v>
      </c>
      <c r="M348" t="s">
        <v>74</v>
      </c>
      <c r="N348" t="s">
        <v>74</v>
      </c>
      <c r="O348" t="s">
        <v>74</v>
      </c>
      <c r="P348" t="s">
        <v>74</v>
      </c>
      <c r="Q348" t="s">
        <v>74</v>
      </c>
      <c r="R348" t="s">
        <v>731</v>
      </c>
    </row>
    <row r="349" spans="2:18" x14ac:dyDescent="0.25">
      <c r="B349" t="s">
        <v>732</v>
      </c>
      <c r="D349" t="s">
        <v>116</v>
      </c>
      <c r="E349">
        <v>0</v>
      </c>
      <c r="F349" t="s">
        <v>74</v>
      </c>
      <c r="G349">
        <v>0</v>
      </c>
      <c r="H349">
        <v>0</v>
      </c>
      <c r="I349">
        <v>0</v>
      </c>
      <c r="J349">
        <v>0</v>
      </c>
      <c r="K349">
        <v>0</v>
      </c>
      <c r="L349" t="s">
        <v>74</v>
      </c>
      <c r="M349" t="s">
        <v>74</v>
      </c>
      <c r="N349" t="s">
        <v>74</v>
      </c>
      <c r="O349" t="s">
        <v>74</v>
      </c>
      <c r="P349" t="s">
        <v>74</v>
      </c>
      <c r="Q349" t="s">
        <v>74</v>
      </c>
      <c r="R349" t="s">
        <v>733</v>
      </c>
    </row>
    <row r="350" spans="2:18" x14ac:dyDescent="0.25">
      <c r="B350" t="s">
        <v>734</v>
      </c>
      <c r="D350" t="s">
        <v>116</v>
      </c>
      <c r="E350">
        <v>0</v>
      </c>
      <c r="F350" t="s">
        <v>74</v>
      </c>
      <c r="G350">
        <v>0</v>
      </c>
      <c r="H350">
        <v>0</v>
      </c>
      <c r="I350">
        <v>0</v>
      </c>
      <c r="J350">
        <v>0</v>
      </c>
      <c r="K350">
        <v>0</v>
      </c>
      <c r="L350" t="s">
        <v>74</v>
      </c>
      <c r="M350" t="s">
        <v>74</v>
      </c>
      <c r="N350" t="s">
        <v>74</v>
      </c>
      <c r="O350" t="s">
        <v>74</v>
      </c>
      <c r="P350" t="s">
        <v>74</v>
      </c>
      <c r="Q350" t="s">
        <v>74</v>
      </c>
      <c r="R350" t="s">
        <v>735</v>
      </c>
    </row>
    <row r="351" spans="2:18" x14ac:dyDescent="0.25">
      <c r="B351" t="s">
        <v>736</v>
      </c>
      <c r="D351" t="s">
        <v>116</v>
      </c>
      <c r="E351">
        <v>0</v>
      </c>
      <c r="F351" t="s">
        <v>74</v>
      </c>
      <c r="G351">
        <v>0</v>
      </c>
      <c r="H351">
        <v>0</v>
      </c>
      <c r="I351">
        <v>0</v>
      </c>
      <c r="J351">
        <v>0</v>
      </c>
      <c r="K351">
        <v>0</v>
      </c>
      <c r="L351" t="s">
        <v>74</v>
      </c>
      <c r="M351" t="s">
        <v>74</v>
      </c>
      <c r="N351" t="s">
        <v>74</v>
      </c>
      <c r="O351" t="s">
        <v>74</v>
      </c>
      <c r="P351" t="s">
        <v>74</v>
      </c>
      <c r="Q351" t="s">
        <v>74</v>
      </c>
      <c r="R351" t="s">
        <v>737</v>
      </c>
    </row>
    <row r="352" spans="2:18" x14ac:dyDescent="0.25">
      <c r="B352" t="s">
        <v>738</v>
      </c>
      <c r="D352" t="s">
        <v>89</v>
      </c>
      <c r="E352">
        <v>0</v>
      </c>
      <c r="F352" t="s">
        <v>74</v>
      </c>
      <c r="G352">
        <v>0</v>
      </c>
      <c r="H352">
        <v>0</v>
      </c>
      <c r="I352">
        <v>0</v>
      </c>
      <c r="J352">
        <v>0</v>
      </c>
      <c r="K352">
        <v>0</v>
      </c>
      <c r="L352" t="s">
        <v>74</v>
      </c>
      <c r="M352" t="s">
        <v>74</v>
      </c>
      <c r="N352" t="s">
        <v>74</v>
      </c>
      <c r="O352" t="s">
        <v>74</v>
      </c>
      <c r="P352" t="s">
        <v>74</v>
      </c>
      <c r="Q352" t="s">
        <v>74</v>
      </c>
      <c r="R352" t="s">
        <v>739</v>
      </c>
    </row>
    <row r="353" spans="2:22" x14ac:dyDescent="0.25">
      <c r="B353" t="s">
        <v>740</v>
      </c>
      <c r="D353" t="s">
        <v>116</v>
      </c>
      <c r="E353">
        <v>0</v>
      </c>
      <c r="F353" t="s">
        <v>74</v>
      </c>
      <c r="G353">
        <v>0</v>
      </c>
      <c r="H353">
        <v>0</v>
      </c>
      <c r="I353">
        <v>0</v>
      </c>
      <c r="J353">
        <v>0</v>
      </c>
      <c r="K353">
        <v>0</v>
      </c>
      <c r="L353" t="s">
        <v>74</v>
      </c>
      <c r="M353" s="7" t="s">
        <v>74</v>
      </c>
      <c r="N353" s="7" t="s">
        <v>74</v>
      </c>
      <c r="O353" t="s">
        <v>74</v>
      </c>
      <c r="P353" t="s">
        <v>74</v>
      </c>
      <c r="Q353" t="s">
        <v>74</v>
      </c>
      <c r="R353" s="7" t="s">
        <v>741</v>
      </c>
    </row>
    <row r="354" spans="2:22" x14ac:dyDescent="0.25">
      <c r="B354" t="s">
        <v>742</v>
      </c>
      <c r="D354" t="s">
        <v>116</v>
      </c>
      <c r="E354">
        <v>0</v>
      </c>
      <c r="F354" t="s">
        <v>74</v>
      </c>
      <c r="G354">
        <v>0</v>
      </c>
      <c r="H354">
        <v>0</v>
      </c>
      <c r="I354">
        <v>0</v>
      </c>
      <c r="J354">
        <v>0</v>
      </c>
      <c r="K354">
        <v>0</v>
      </c>
      <c r="L354" t="s">
        <v>74</v>
      </c>
      <c r="M354" t="s">
        <v>74</v>
      </c>
      <c r="N354" t="s">
        <v>74</v>
      </c>
      <c r="O354" t="s">
        <v>74</v>
      </c>
      <c r="P354" t="s">
        <v>74</v>
      </c>
      <c r="Q354" t="s">
        <v>74</v>
      </c>
      <c r="R354" t="s">
        <v>743</v>
      </c>
    </row>
    <row r="355" spans="2:22" x14ac:dyDescent="0.25">
      <c r="B355" t="s">
        <v>744</v>
      </c>
      <c r="D355" t="s">
        <v>116</v>
      </c>
      <c r="E355">
        <v>0</v>
      </c>
      <c r="F355" t="s">
        <v>74</v>
      </c>
      <c r="G355">
        <v>0</v>
      </c>
      <c r="H355">
        <v>0</v>
      </c>
      <c r="I355">
        <v>0</v>
      </c>
      <c r="J355">
        <v>0</v>
      </c>
      <c r="K355">
        <v>0</v>
      </c>
      <c r="L355" t="s">
        <v>74</v>
      </c>
      <c r="M355" t="s">
        <v>74</v>
      </c>
      <c r="N355" t="s">
        <v>74</v>
      </c>
      <c r="O355" t="s">
        <v>74</v>
      </c>
      <c r="P355" t="s">
        <v>74</v>
      </c>
      <c r="Q355" t="s">
        <v>74</v>
      </c>
      <c r="R355" t="s">
        <v>745</v>
      </c>
    </row>
    <row r="356" spans="2:22" x14ac:dyDescent="0.25">
      <c r="B356" t="s">
        <v>746</v>
      </c>
      <c r="D356" t="s">
        <v>116</v>
      </c>
      <c r="E356">
        <v>0</v>
      </c>
      <c r="F356" t="s">
        <v>74</v>
      </c>
      <c r="G356">
        <v>0</v>
      </c>
      <c r="H356">
        <v>0</v>
      </c>
      <c r="I356">
        <v>0</v>
      </c>
      <c r="J356">
        <v>0</v>
      </c>
      <c r="K356">
        <v>0</v>
      </c>
      <c r="L356" t="s">
        <v>74</v>
      </c>
      <c r="M356" t="s">
        <v>74</v>
      </c>
      <c r="N356" t="s">
        <v>74</v>
      </c>
      <c r="O356" t="s">
        <v>74</v>
      </c>
      <c r="P356" t="s">
        <v>74</v>
      </c>
      <c r="Q356" t="s">
        <v>74</v>
      </c>
      <c r="R356" t="s">
        <v>747</v>
      </c>
    </row>
    <row r="357" spans="2:22" x14ac:dyDescent="0.25">
      <c r="B357" t="s">
        <v>748</v>
      </c>
      <c r="D357" t="s">
        <v>116</v>
      </c>
      <c r="E357">
        <v>0</v>
      </c>
      <c r="F357" t="s">
        <v>74</v>
      </c>
      <c r="G357">
        <v>0</v>
      </c>
      <c r="H357">
        <v>0</v>
      </c>
      <c r="I357">
        <v>0</v>
      </c>
      <c r="J357">
        <v>0</v>
      </c>
      <c r="K357">
        <v>0</v>
      </c>
      <c r="L357" t="s">
        <v>74</v>
      </c>
      <c r="M357" t="s">
        <v>74</v>
      </c>
      <c r="N357" t="s">
        <v>74</v>
      </c>
      <c r="O357" t="s">
        <v>74</v>
      </c>
      <c r="P357" t="s">
        <v>74</v>
      </c>
      <c r="Q357" t="s">
        <v>74</v>
      </c>
      <c r="R357" t="s">
        <v>749</v>
      </c>
    </row>
    <row r="358" spans="2:22" x14ac:dyDescent="0.25">
      <c r="B358" t="s">
        <v>750</v>
      </c>
      <c r="D358" t="s">
        <v>116</v>
      </c>
      <c r="E358">
        <v>0</v>
      </c>
      <c r="F358" t="s">
        <v>74</v>
      </c>
      <c r="G358">
        <v>0</v>
      </c>
      <c r="H358">
        <v>0</v>
      </c>
      <c r="I358">
        <v>0</v>
      </c>
      <c r="J358">
        <v>0</v>
      </c>
      <c r="K358">
        <v>0</v>
      </c>
      <c r="L358" t="s">
        <v>74</v>
      </c>
      <c r="M358" t="s">
        <v>74</v>
      </c>
      <c r="N358" t="s">
        <v>74</v>
      </c>
      <c r="O358" t="s">
        <v>74</v>
      </c>
      <c r="P358" t="s">
        <v>74</v>
      </c>
      <c r="Q358" t="s">
        <v>74</v>
      </c>
      <c r="R358" t="s">
        <v>751</v>
      </c>
    </row>
    <row r="359" spans="2:22" x14ac:dyDescent="0.25">
      <c r="B359" t="s">
        <v>752</v>
      </c>
      <c r="D359" t="s">
        <v>89</v>
      </c>
      <c r="E359">
        <v>0</v>
      </c>
      <c r="F359" t="s">
        <v>74</v>
      </c>
      <c r="G359">
        <v>0</v>
      </c>
      <c r="H359">
        <v>0</v>
      </c>
      <c r="I359">
        <v>0</v>
      </c>
      <c r="J359">
        <v>0</v>
      </c>
      <c r="K359">
        <v>0</v>
      </c>
      <c r="L359" t="s">
        <v>74</v>
      </c>
      <c r="M359" t="s">
        <v>74</v>
      </c>
      <c r="N359" t="s">
        <v>74</v>
      </c>
      <c r="O359" t="s">
        <v>74</v>
      </c>
      <c r="P359" t="s">
        <v>74</v>
      </c>
      <c r="Q359" t="s">
        <v>74</v>
      </c>
      <c r="R359" t="s">
        <v>753</v>
      </c>
    </row>
    <row r="360" spans="2:22" x14ac:dyDescent="0.25">
      <c r="B360" t="s">
        <v>754</v>
      </c>
      <c r="D360" t="s">
        <v>116</v>
      </c>
      <c r="E360">
        <v>0</v>
      </c>
      <c r="F360" t="s">
        <v>74</v>
      </c>
      <c r="G360">
        <v>0</v>
      </c>
      <c r="H360">
        <v>0</v>
      </c>
      <c r="I360">
        <v>0</v>
      </c>
      <c r="J360">
        <v>0</v>
      </c>
      <c r="K360">
        <v>0</v>
      </c>
      <c r="L360" t="s">
        <v>74</v>
      </c>
      <c r="M360" t="s">
        <v>74</v>
      </c>
      <c r="N360" t="s">
        <v>74</v>
      </c>
      <c r="O360" t="s">
        <v>74</v>
      </c>
      <c r="P360" t="s">
        <v>74</v>
      </c>
      <c r="Q360" t="s">
        <v>74</v>
      </c>
      <c r="R360" t="s">
        <v>755</v>
      </c>
    </row>
    <row r="361" spans="2:22" x14ac:dyDescent="0.25">
      <c r="B361" t="s">
        <v>756</v>
      </c>
      <c r="D361" t="s">
        <v>116</v>
      </c>
      <c r="E361">
        <v>0</v>
      </c>
      <c r="F361" t="s">
        <v>74</v>
      </c>
      <c r="G361">
        <v>0</v>
      </c>
      <c r="H361">
        <v>0</v>
      </c>
      <c r="I361">
        <v>0</v>
      </c>
      <c r="J361">
        <v>0</v>
      </c>
      <c r="K361">
        <v>0</v>
      </c>
      <c r="L361" t="s">
        <v>74</v>
      </c>
      <c r="M361" t="s">
        <v>74</v>
      </c>
      <c r="N361" t="s">
        <v>74</v>
      </c>
      <c r="O361" t="s">
        <v>74</v>
      </c>
      <c r="P361" t="s">
        <v>74</v>
      </c>
      <c r="Q361" t="s">
        <v>74</v>
      </c>
      <c r="R361" t="s">
        <v>757</v>
      </c>
    </row>
    <row r="362" spans="2:22" x14ac:dyDescent="0.25">
      <c r="B362" t="s">
        <v>758</v>
      </c>
      <c r="D362" t="s">
        <v>116</v>
      </c>
      <c r="E362" s="6">
        <v>0</v>
      </c>
      <c r="F362" t="s">
        <v>74</v>
      </c>
      <c r="G362">
        <v>0</v>
      </c>
      <c r="H362" s="6">
        <v>0</v>
      </c>
      <c r="I362">
        <v>0</v>
      </c>
      <c r="J362">
        <v>0</v>
      </c>
      <c r="K362" s="6">
        <v>0</v>
      </c>
      <c r="L362" t="s">
        <v>74</v>
      </c>
      <c r="M362" t="s">
        <v>74</v>
      </c>
      <c r="N362" t="s">
        <v>74</v>
      </c>
      <c r="O362" t="s">
        <v>74</v>
      </c>
      <c r="P362" t="s">
        <v>74</v>
      </c>
      <c r="Q362" t="s">
        <v>74</v>
      </c>
      <c r="R362" t="s">
        <v>759</v>
      </c>
      <c r="S362" t="s">
        <v>73</v>
      </c>
      <c r="T362" t="s">
        <v>74</v>
      </c>
      <c r="U362">
        <v>0</v>
      </c>
      <c r="V362" t="s">
        <v>806</v>
      </c>
    </row>
    <row r="363" spans="2:22" x14ac:dyDescent="0.25">
      <c r="B363" t="s">
        <v>760</v>
      </c>
      <c r="D363" t="s">
        <v>116</v>
      </c>
      <c r="E363">
        <v>0</v>
      </c>
      <c r="F363" t="s">
        <v>74</v>
      </c>
      <c r="G363">
        <v>0</v>
      </c>
      <c r="H363">
        <v>0</v>
      </c>
      <c r="I363">
        <v>0</v>
      </c>
      <c r="J363">
        <v>0</v>
      </c>
      <c r="K363">
        <v>0</v>
      </c>
      <c r="L363" t="s">
        <v>74</v>
      </c>
      <c r="M363" t="s">
        <v>74</v>
      </c>
      <c r="N363" t="s">
        <v>74</v>
      </c>
      <c r="O363" t="s">
        <v>74</v>
      </c>
      <c r="P363" t="s">
        <v>74</v>
      </c>
      <c r="Q363" t="s">
        <v>74</v>
      </c>
      <c r="R363" t="s">
        <v>761</v>
      </c>
    </row>
    <row r="364" spans="2:22" x14ac:dyDescent="0.25">
      <c r="B364" t="s">
        <v>762</v>
      </c>
      <c r="D364" t="s">
        <v>105</v>
      </c>
      <c r="E364">
        <v>0</v>
      </c>
      <c r="F364" t="s">
        <v>74</v>
      </c>
      <c r="G364">
        <v>0</v>
      </c>
      <c r="H364">
        <v>0</v>
      </c>
      <c r="I364">
        <v>0</v>
      </c>
      <c r="J364">
        <v>0</v>
      </c>
      <c r="K364">
        <v>0</v>
      </c>
      <c r="L364" t="s">
        <v>74</v>
      </c>
      <c r="M364" t="s">
        <v>74</v>
      </c>
      <c r="N364" t="s">
        <v>74</v>
      </c>
      <c r="O364" t="s">
        <v>74</v>
      </c>
      <c r="P364" t="s">
        <v>74</v>
      </c>
      <c r="Q364" t="s">
        <v>74</v>
      </c>
      <c r="R364" t="s">
        <v>763</v>
      </c>
    </row>
    <row r="365" spans="2:22" x14ac:dyDescent="0.25">
      <c r="B365" t="s">
        <v>764</v>
      </c>
      <c r="D365" t="s">
        <v>116</v>
      </c>
      <c r="E365">
        <v>0</v>
      </c>
      <c r="F365" t="s">
        <v>74</v>
      </c>
      <c r="G365">
        <v>0</v>
      </c>
      <c r="H365">
        <v>0</v>
      </c>
      <c r="I365">
        <v>0</v>
      </c>
      <c r="J365">
        <v>0</v>
      </c>
      <c r="K365">
        <v>0</v>
      </c>
      <c r="L365" t="s">
        <v>74</v>
      </c>
      <c r="M365" t="s">
        <v>74</v>
      </c>
      <c r="N365" t="s">
        <v>74</v>
      </c>
      <c r="O365" t="s">
        <v>74</v>
      </c>
      <c r="P365" t="s">
        <v>74</v>
      </c>
      <c r="Q365" t="s">
        <v>74</v>
      </c>
      <c r="R365" t="s">
        <v>765</v>
      </c>
    </row>
    <row r="366" spans="2:22" x14ac:dyDescent="0.25">
      <c r="B366" t="s">
        <v>766</v>
      </c>
      <c r="D366" t="s">
        <v>116</v>
      </c>
      <c r="E366">
        <v>0</v>
      </c>
      <c r="F366" t="s">
        <v>74</v>
      </c>
      <c r="G366">
        <v>0</v>
      </c>
      <c r="H366">
        <v>0</v>
      </c>
      <c r="I366">
        <v>0</v>
      </c>
      <c r="J366">
        <v>0</v>
      </c>
      <c r="K366">
        <v>0</v>
      </c>
      <c r="L366" t="s">
        <v>74</v>
      </c>
      <c r="M366" t="s">
        <v>74</v>
      </c>
      <c r="N366" t="s">
        <v>74</v>
      </c>
      <c r="O366" t="s">
        <v>74</v>
      </c>
      <c r="P366" t="s">
        <v>74</v>
      </c>
      <c r="Q366" t="s">
        <v>74</v>
      </c>
      <c r="R366" t="s">
        <v>767</v>
      </c>
    </row>
    <row r="367" spans="2:22" x14ac:dyDescent="0.25">
      <c r="B367" t="s">
        <v>768</v>
      </c>
      <c r="D367" t="s">
        <v>116</v>
      </c>
      <c r="E367">
        <v>0</v>
      </c>
      <c r="F367" t="s">
        <v>74</v>
      </c>
      <c r="G367">
        <v>0</v>
      </c>
      <c r="H367">
        <v>0</v>
      </c>
      <c r="I367">
        <v>0</v>
      </c>
      <c r="J367">
        <v>0</v>
      </c>
      <c r="K367">
        <v>0</v>
      </c>
      <c r="L367" t="s">
        <v>74</v>
      </c>
      <c r="M367" t="s">
        <v>74</v>
      </c>
      <c r="N367" t="s">
        <v>74</v>
      </c>
      <c r="O367" t="s">
        <v>74</v>
      </c>
      <c r="P367" t="s">
        <v>74</v>
      </c>
      <c r="Q367" t="s">
        <v>74</v>
      </c>
      <c r="R367" t="s">
        <v>769</v>
      </c>
    </row>
    <row r="368" spans="2:22" x14ac:dyDescent="0.25">
      <c r="B368" t="s">
        <v>770</v>
      </c>
      <c r="D368" t="s">
        <v>116</v>
      </c>
      <c r="E368">
        <v>0</v>
      </c>
      <c r="F368" t="s">
        <v>74</v>
      </c>
      <c r="G368">
        <v>0</v>
      </c>
      <c r="H368">
        <v>0</v>
      </c>
      <c r="I368">
        <v>0</v>
      </c>
      <c r="J368">
        <v>0</v>
      </c>
      <c r="K368">
        <v>0</v>
      </c>
      <c r="L368" t="s">
        <v>74</v>
      </c>
      <c r="M368" t="s">
        <v>74</v>
      </c>
      <c r="N368" t="s">
        <v>74</v>
      </c>
      <c r="O368" t="s">
        <v>74</v>
      </c>
      <c r="P368" t="s">
        <v>74</v>
      </c>
      <c r="Q368" t="s">
        <v>74</v>
      </c>
      <c r="R368" t="s">
        <v>771</v>
      </c>
    </row>
    <row r="369" spans="2:18" x14ac:dyDescent="0.25">
      <c r="B369" t="s">
        <v>772</v>
      </c>
      <c r="D369" t="s">
        <v>116</v>
      </c>
      <c r="E369">
        <v>0</v>
      </c>
      <c r="F369" t="s">
        <v>74</v>
      </c>
      <c r="G369">
        <v>0</v>
      </c>
      <c r="H369">
        <v>0</v>
      </c>
      <c r="I369">
        <v>0</v>
      </c>
      <c r="J369">
        <v>0</v>
      </c>
      <c r="K369">
        <v>0</v>
      </c>
      <c r="L369" t="s">
        <v>74</v>
      </c>
      <c r="M369" t="s">
        <v>74</v>
      </c>
      <c r="N369" t="s">
        <v>74</v>
      </c>
      <c r="O369" t="s">
        <v>74</v>
      </c>
      <c r="P369" t="s">
        <v>74</v>
      </c>
      <c r="Q369" t="s">
        <v>74</v>
      </c>
      <c r="R369" t="s">
        <v>773</v>
      </c>
    </row>
    <row r="370" spans="2:18" x14ac:dyDescent="0.25">
      <c r="B370" t="s">
        <v>774</v>
      </c>
      <c r="D370" t="s">
        <v>116</v>
      </c>
      <c r="E370">
        <v>0</v>
      </c>
      <c r="F370" t="s">
        <v>74</v>
      </c>
      <c r="G370">
        <v>0</v>
      </c>
      <c r="H370">
        <v>0</v>
      </c>
      <c r="I370">
        <v>0</v>
      </c>
      <c r="J370">
        <v>0</v>
      </c>
      <c r="K370">
        <v>0</v>
      </c>
      <c r="L370" t="s">
        <v>74</v>
      </c>
      <c r="M370" t="s">
        <v>74</v>
      </c>
      <c r="N370" t="s">
        <v>74</v>
      </c>
      <c r="O370" t="s">
        <v>74</v>
      </c>
      <c r="P370" t="s">
        <v>74</v>
      </c>
      <c r="Q370" t="s">
        <v>74</v>
      </c>
      <c r="R370" t="s">
        <v>775</v>
      </c>
    </row>
    <row r="371" spans="2:18" x14ac:dyDescent="0.25">
      <c r="B371" t="s">
        <v>776</v>
      </c>
      <c r="D371" t="s">
        <v>116</v>
      </c>
      <c r="E371">
        <v>0</v>
      </c>
      <c r="F371" t="s">
        <v>74</v>
      </c>
      <c r="G371">
        <v>0</v>
      </c>
      <c r="H371">
        <v>0</v>
      </c>
      <c r="I371">
        <v>0</v>
      </c>
      <c r="J371">
        <v>0</v>
      </c>
      <c r="K371">
        <v>0</v>
      </c>
      <c r="L371" t="s">
        <v>74</v>
      </c>
      <c r="M371" t="s">
        <v>74</v>
      </c>
      <c r="N371" t="s">
        <v>74</v>
      </c>
      <c r="O371" t="s">
        <v>74</v>
      </c>
      <c r="P371" t="s">
        <v>74</v>
      </c>
      <c r="Q371" t="s">
        <v>74</v>
      </c>
      <c r="R371" t="s">
        <v>777</v>
      </c>
    </row>
    <row r="372" spans="2:18" x14ac:dyDescent="0.25">
      <c r="B372" t="s">
        <v>778</v>
      </c>
      <c r="D372" t="s">
        <v>779</v>
      </c>
      <c r="E372">
        <v>0</v>
      </c>
      <c r="F372" t="s">
        <v>74</v>
      </c>
      <c r="G372">
        <v>0</v>
      </c>
      <c r="H372">
        <v>0</v>
      </c>
      <c r="I372">
        <v>0</v>
      </c>
      <c r="J372">
        <v>0</v>
      </c>
      <c r="K372">
        <v>0</v>
      </c>
      <c r="L372" t="s">
        <v>74</v>
      </c>
      <c r="M372" t="s">
        <v>74</v>
      </c>
      <c r="N372" t="s">
        <v>74</v>
      </c>
      <c r="O372" t="s">
        <v>74</v>
      </c>
      <c r="P372" t="s">
        <v>74</v>
      </c>
      <c r="Q372" t="s">
        <v>74</v>
      </c>
      <c r="R372" t="s">
        <v>780</v>
      </c>
    </row>
    <row r="373" spans="2:18" x14ac:dyDescent="0.25">
      <c r="B373" t="s">
        <v>781</v>
      </c>
      <c r="D373" t="s">
        <v>116</v>
      </c>
      <c r="E373">
        <v>0</v>
      </c>
      <c r="F373" t="s">
        <v>74</v>
      </c>
      <c r="G373">
        <v>0</v>
      </c>
      <c r="H373">
        <v>0</v>
      </c>
      <c r="I373">
        <v>0</v>
      </c>
      <c r="J373">
        <v>0</v>
      </c>
      <c r="K373">
        <v>0</v>
      </c>
      <c r="L373" t="s">
        <v>74</v>
      </c>
      <c r="M373" t="s">
        <v>74</v>
      </c>
      <c r="N373" t="s">
        <v>74</v>
      </c>
      <c r="O373" t="s">
        <v>74</v>
      </c>
      <c r="P373" t="s">
        <v>74</v>
      </c>
      <c r="Q373" t="s">
        <v>74</v>
      </c>
      <c r="R373" t="s">
        <v>782</v>
      </c>
    </row>
    <row r="374" spans="2:18" x14ac:dyDescent="0.25">
      <c r="B374" t="s">
        <v>783</v>
      </c>
      <c r="D374" t="s">
        <v>116</v>
      </c>
      <c r="E374">
        <v>0</v>
      </c>
      <c r="F374" t="s">
        <v>74</v>
      </c>
      <c r="G374">
        <v>0</v>
      </c>
      <c r="H374">
        <v>0</v>
      </c>
      <c r="I374">
        <v>0</v>
      </c>
      <c r="J374">
        <v>0</v>
      </c>
      <c r="K374">
        <v>0</v>
      </c>
      <c r="L374" t="s">
        <v>74</v>
      </c>
      <c r="M374" t="s">
        <v>74</v>
      </c>
      <c r="N374" t="s">
        <v>74</v>
      </c>
      <c r="O374" t="s">
        <v>74</v>
      </c>
      <c r="P374" t="s">
        <v>74</v>
      </c>
      <c r="Q374" t="s">
        <v>74</v>
      </c>
      <c r="R374" t="s">
        <v>784</v>
      </c>
    </row>
    <row r="375" spans="2:18" x14ac:dyDescent="0.25">
      <c r="B375" t="s">
        <v>785</v>
      </c>
      <c r="D375" t="s">
        <v>116</v>
      </c>
      <c r="E375">
        <v>0</v>
      </c>
      <c r="F375" t="s">
        <v>74</v>
      </c>
      <c r="G375">
        <v>0</v>
      </c>
      <c r="H375">
        <v>0</v>
      </c>
      <c r="I375">
        <v>0</v>
      </c>
      <c r="J375">
        <v>0</v>
      </c>
      <c r="K375">
        <v>0</v>
      </c>
      <c r="L375" t="s">
        <v>74</v>
      </c>
      <c r="M375" t="s">
        <v>74</v>
      </c>
      <c r="N375" t="s">
        <v>74</v>
      </c>
      <c r="O375" t="s">
        <v>74</v>
      </c>
      <c r="P375" t="s">
        <v>74</v>
      </c>
      <c r="Q375" t="s">
        <v>74</v>
      </c>
      <c r="R375" t="s">
        <v>786</v>
      </c>
    </row>
    <row r="376" spans="2:18" x14ac:dyDescent="0.25">
      <c r="B376" t="s">
        <v>787</v>
      </c>
      <c r="D376" t="s">
        <v>116</v>
      </c>
      <c r="E376">
        <v>0</v>
      </c>
      <c r="F376" t="s">
        <v>74</v>
      </c>
      <c r="G376">
        <v>0</v>
      </c>
      <c r="H376">
        <v>0</v>
      </c>
      <c r="I376">
        <v>0</v>
      </c>
      <c r="J376">
        <v>0</v>
      </c>
      <c r="K376">
        <v>0</v>
      </c>
      <c r="L376" t="s">
        <v>74</v>
      </c>
      <c r="M376" t="s">
        <v>74</v>
      </c>
      <c r="N376" t="s">
        <v>74</v>
      </c>
      <c r="O376" t="s">
        <v>74</v>
      </c>
      <c r="P376" t="s">
        <v>74</v>
      </c>
      <c r="Q376" t="s">
        <v>74</v>
      </c>
      <c r="R376" t="s">
        <v>788</v>
      </c>
    </row>
    <row r="377" spans="2:18" ht="15" customHeight="1" x14ac:dyDescent="0.25">
      <c r="B377" t="s">
        <v>789</v>
      </c>
      <c r="D377" t="s">
        <v>116</v>
      </c>
      <c r="E377" s="6">
        <v>0</v>
      </c>
      <c r="F377" t="s">
        <v>74</v>
      </c>
      <c r="G377">
        <v>0</v>
      </c>
      <c r="H377">
        <v>0</v>
      </c>
      <c r="I377">
        <v>0</v>
      </c>
      <c r="J377">
        <v>0</v>
      </c>
      <c r="K377">
        <v>0</v>
      </c>
      <c r="L377" t="s">
        <v>74</v>
      </c>
      <c r="M377" t="s">
        <v>74</v>
      </c>
      <c r="N377" t="s">
        <v>74</v>
      </c>
      <c r="O377" t="s">
        <v>74</v>
      </c>
      <c r="P377" t="s">
        <v>74</v>
      </c>
      <c r="Q377" t="s">
        <v>74</v>
      </c>
      <c r="R377" t="s">
        <v>790</v>
      </c>
    </row>
    <row r="378" spans="2:18" ht="15" customHeight="1" x14ac:dyDescent="0.25">
      <c r="B378" t="s">
        <v>791</v>
      </c>
      <c r="D378" t="s">
        <v>116</v>
      </c>
      <c r="E378" s="6">
        <v>0</v>
      </c>
      <c r="F378" t="s">
        <v>74</v>
      </c>
      <c r="G378">
        <v>0</v>
      </c>
      <c r="H378">
        <v>0</v>
      </c>
      <c r="I378">
        <v>0</v>
      </c>
      <c r="J378">
        <v>0</v>
      </c>
      <c r="K378">
        <v>0</v>
      </c>
      <c r="L378" t="s">
        <v>74</v>
      </c>
      <c r="M378" t="s">
        <v>74</v>
      </c>
      <c r="N378" t="s">
        <v>74</v>
      </c>
      <c r="O378" t="s">
        <v>74</v>
      </c>
      <c r="P378" t="s">
        <v>74</v>
      </c>
      <c r="Q378" t="s">
        <v>74</v>
      </c>
      <c r="R378" t="s">
        <v>792</v>
      </c>
    </row>
    <row r="379" spans="2:18" ht="15" customHeight="1" x14ac:dyDescent="0.25">
      <c r="B379" t="s">
        <v>793</v>
      </c>
      <c r="D379" t="s">
        <v>116</v>
      </c>
      <c r="E379" s="6">
        <v>0</v>
      </c>
      <c r="F379" t="s">
        <v>74</v>
      </c>
      <c r="G379">
        <v>0</v>
      </c>
      <c r="H379">
        <v>0</v>
      </c>
      <c r="I379">
        <v>0</v>
      </c>
      <c r="J379">
        <v>0</v>
      </c>
      <c r="K379">
        <v>0</v>
      </c>
      <c r="L379" t="s">
        <v>74</v>
      </c>
      <c r="M379" t="s">
        <v>74</v>
      </c>
      <c r="N379" t="s">
        <v>74</v>
      </c>
      <c r="O379" t="s">
        <v>74</v>
      </c>
      <c r="P379" t="s">
        <v>74</v>
      </c>
      <c r="Q379" t="s">
        <v>74</v>
      </c>
      <c r="R379" t="s">
        <v>794</v>
      </c>
    </row>
    <row r="380" spans="2:18" ht="15" customHeight="1" x14ac:dyDescent="0.25">
      <c r="B380" t="s">
        <v>795</v>
      </c>
      <c r="D380" t="s">
        <v>116</v>
      </c>
      <c r="E380" s="6">
        <v>0</v>
      </c>
      <c r="F380" t="s">
        <v>74</v>
      </c>
      <c r="G380">
        <v>0</v>
      </c>
      <c r="H380">
        <v>0</v>
      </c>
      <c r="I380">
        <v>0</v>
      </c>
      <c r="J380">
        <v>0</v>
      </c>
      <c r="K380">
        <v>0</v>
      </c>
      <c r="L380" t="s">
        <v>74</v>
      </c>
      <c r="M380" t="s">
        <v>74</v>
      </c>
      <c r="N380" t="s">
        <v>74</v>
      </c>
      <c r="O380" t="s">
        <v>74</v>
      </c>
      <c r="P380" t="s">
        <v>74</v>
      </c>
      <c r="Q380" t="s">
        <v>74</v>
      </c>
      <c r="R380" t="s">
        <v>796</v>
      </c>
    </row>
    <row r="381" spans="2:18" ht="15" customHeight="1" x14ac:dyDescent="0.25">
      <c r="B381" t="s">
        <v>797</v>
      </c>
      <c r="D381" t="s">
        <v>116</v>
      </c>
      <c r="E381" s="6">
        <v>0</v>
      </c>
      <c r="F381" t="s">
        <v>74</v>
      </c>
      <c r="G381">
        <v>0</v>
      </c>
      <c r="H381">
        <v>0</v>
      </c>
      <c r="I381">
        <v>0</v>
      </c>
      <c r="J381">
        <v>0</v>
      </c>
      <c r="K381">
        <v>0</v>
      </c>
      <c r="L381" t="s">
        <v>74</v>
      </c>
      <c r="M381" t="s">
        <v>74</v>
      </c>
      <c r="N381" t="s">
        <v>74</v>
      </c>
      <c r="O381" t="s">
        <v>74</v>
      </c>
      <c r="P381" t="s">
        <v>74</v>
      </c>
      <c r="Q381" t="s">
        <v>74</v>
      </c>
      <c r="R381" t="s">
        <v>798</v>
      </c>
    </row>
    <row r="382" spans="2:18" ht="15" customHeight="1" x14ac:dyDescent="0.25">
      <c r="B382" t="s">
        <v>799</v>
      </c>
      <c r="D382" t="s">
        <v>116</v>
      </c>
      <c r="E382" s="6">
        <v>0</v>
      </c>
      <c r="F382" t="s">
        <v>74</v>
      </c>
      <c r="G382">
        <v>0</v>
      </c>
      <c r="H382">
        <v>0</v>
      </c>
      <c r="I382">
        <v>0</v>
      </c>
      <c r="J382">
        <v>0</v>
      </c>
      <c r="K382">
        <v>0</v>
      </c>
      <c r="L382" t="s">
        <v>74</v>
      </c>
      <c r="M382" t="s">
        <v>74</v>
      </c>
      <c r="N382" t="s">
        <v>74</v>
      </c>
      <c r="O382" t="s">
        <v>74</v>
      </c>
      <c r="P382" t="s">
        <v>74</v>
      </c>
      <c r="Q382" t="s">
        <v>74</v>
      </c>
      <c r="R382" t="s">
        <v>800</v>
      </c>
    </row>
    <row r="383" spans="2:18" ht="15" customHeight="1" x14ac:dyDescent="0.25">
      <c r="B383" t="s">
        <v>801</v>
      </c>
      <c r="D383" t="s">
        <v>89</v>
      </c>
      <c r="E383" s="6">
        <v>0</v>
      </c>
      <c r="F383" t="s">
        <v>74</v>
      </c>
      <c r="G383">
        <v>0</v>
      </c>
      <c r="H383">
        <v>0</v>
      </c>
      <c r="I383">
        <v>0</v>
      </c>
      <c r="J383">
        <v>0</v>
      </c>
      <c r="K383">
        <v>0</v>
      </c>
      <c r="L383" t="s">
        <v>74</v>
      </c>
      <c r="M383" t="s">
        <v>74</v>
      </c>
      <c r="N383" t="s">
        <v>74</v>
      </c>
      <c r="O383" t="s">
        <v>74</v>
      </c>
      <c r="P383" t="s">
        <v>74</v>
      </c>
      <c r="Q383" t="s">
        <v>74</v>
      </c>
      <c r="R383" t="s">
        <v>802</v>
      </c>
    </row>
    <row r="384" spans="2:18" ht="15" customHeight="1" x14ac:dyDescent="0.25">
      <c r="B384" t="s">
        <v>803</v>
      </c>
      <c r="C384" t="s">
        <v>804</v>
      </c>
      <c r="D384" t="s">
        <v>805</v>
      </c>
      <c r="E384" s="6">
        <v>20000</v>
      </c>
      <c r="F384" t="s">
        <v>74</v>
      </c>
      <c r="G384">
        <v>21</v>
      </c>
      <c r="H384">
        <v>42.75</v>
      </c>
      <c r="I384">
        <v>7</v>
      </c>
      <c r="J384">
        <v>102</v>
      </c>
      <c r="K384">
        <v>66.83</v>
      </c>
      <c r="L384" t="s">
        <v>71</v>
      </c>
      <c r="M384" t="s">
        <v>933</v>
      </c>
      <c r="N384" t="s">
        <v>3874</v>
      </c>
      <c r="O384" t="s">
        <v>73</v>
      </c>
      <c r="P384" t="s">
        <v>74</v>
      </c>
      <c r="Q384">
        <v>0</v>
      </c>
      <c r="R384" t="s">
        <v>3768</v>
      </c>
    </row>
    <row r="385" spans="2:18" ht="15" customHeight="1" x14ac:dyDescent="0.25">
      <c r="B385" t="s">
        <v>803</v>
      </c>
      <c r="C385" t="s">
        <v>804</v>
      </c>
      <c r="D385" t="s">
        <v>805</v>
      </c>
      <c r="E385" s="6">
        <v>20000</v>
      </c>
      <c r="F385" t="s">
        <v>74</v>
      </c>
      <c r="G385">
        <v>21</v>
      </c>
      <c r="H385">
        <v>42.75</v>
      </c>
      <c r="I385">
        <v>7</v>
      </c>
      <c r="J385">
        <v>102</v>
      </c>
      <c r="K385">
        <v>66.83</v>
      </c>
      <c r="L385" t="s">
        <v>77</v>
      </c>
      <c r="M385" t="s">
        <v>338</v>
      </c>
      <c r="N385" t="s">
        <v>3873</v>
      </c>
      <c r="O385" t="s">
        <v>73</v>
      </c>
      <c r="P385" t="s">
        <v>74</v>
      </c>
      <c r="Q385">
        <v>0</v>
      </c>
      <c r="R385" t="s">
        <v>3768</v>
      </c>
    </row>
    <row r="386" spans="2:18" x14ac:dyDescent="0.25">
      <c r="B386" t="s">
        <v>803</v>
      </c>
      <c r="C386" t="s">
        <v>804</v>
      </c>
      <c r="D386" t="s">
        <v>805</v>
      </c>
      <c r="E386">
        <v>20000</v>
      </c>
      <c r="F386" t="s">
        <v>74</v>
      </c>
      <c r="G386">
        <v>21</v>
      </c>
      <c r="H386">
        <v>42.75</v>
      </c>
      <c r="I386">
        <v>7</v>
      </c>
      <c r="J386">
        <v>102</v>
      </c>
      <c r="K386">
        <v>66.83</v>
      </c>
      <c r="L386" t="s">
        <v>77</v>
      </c>
      <c r="M386" t="s">
        <v>319</v>
      </c>
      <c r="N386" t="s">
        <v>3881</v>
      </c>
      <c r="O386" t="s">
        <v>73</v>
      </c>
      <c r="P386" t="s">
        <v>74</v>
      </c>
      <c r="Q386">
        <v>0</v>
      </c>
      <c r="R386" t="s">
        <v>3768</v>
      </c>
    </row>
    <row r="387" spans="2:18" x14ac:dyDescent="0.25">
      <c r="B387" t="s">
        <v>807</v>
      </c>
      <c r="C387" t="s">
        <v>808</v>
      </c>
      <c r="D387" t="s">
        <v>70</v>
      </c>
      <c r="E387">
        <v>20000</v>
      </c>
      <c r="F387" t="s">
        <v>74</v>
      </c>
      <c r="G387">
        <v>21</v>
      </c>
      <c r="H387">
        <v>42.75</v>
      </c>
      <c r="I387">
        <v>7</v>
      </c>
      <c r="J387">
        <v>102</v>
      </c>
      <c r="K387">
        <v>66.83</v>
      </c>
      <c r="L387" t="s">
        <v>71</v>
      </c>
      <c r="M387" t="s">
        <v>509</v>
      </c>
      <c r="N387" t="s">
        <v>3874</v>
      </c>
      <c r="O387" t="s">
        <v>73</v>
      </c>
      <c r="P387" t="s">
        <v>74</v>
      </c>
      <c r="Q387">
        <v>0</v>
      </c>
      <c r="R387" t="s">
        <v>806</v>
      </c>
    </row>
    <row r="388" spans="2:18" x14ac:dyDescent="0.25">
      <c r="B388" t="s">
        <v>807</v>
      </c>
      <c r="C388" t="s">
        <v>808</v>
      </c>
      <c r="D388" t="s">
        <v>70</v>
      </c>
      <c r="E388">
        <v>20000</v>
      </c>
      <c r="F388" t="s">
        <v>74</v>
      </c>
      <c r="G388">
        <v>21</v>
      </c>
      <c r="H388">
        <v>42.75</v>
      </c>
      <c r="I388">
        <v>7</v>
      </c>
      <c r="J388">
        <v>102</v>
      </c>
      <c r="K388">
        <v>66.83</v>
      </c>
      <c r="L388" t="s">
        <v>77</v>
      </c>
      <c r="M388" t="s">
        <v>338</v>
      </c>
      <c r="N388" t="s">
        <v>3873</v>
      </c>
      <c r="O388" t="s">
        <v>73</v>
      </c>
      <c r="P388" t="s">
        <v>74</v>
      </c>
      <c r="Q388">
        <v>0</v>
      </c>
      <c r="R388" t="s">
        <v>806</v>
      </c>
    </row>
    <row r="389" spans="2:18" x14ac:dyDescent="0.25">
      <c r="B389" t="s">
        <v>807</v>
      </c>
      <c r="C389" t="s">
        <v>808</v>
      </c>
      <c r="D389" t="s">
        <v>70</v>
      </c>
      <c r="E389">
        <v>20000</v>
      </c>
      <c r="F389" t="s">
        <v>74</v>
      </c>
      <c r="G389">
        <v>21</v>
      </c>
      <c r="H389">
        <v>42.75</v>
      </c>
      <c r="I389">
        <v>7</v>
      </c>
      <c r="J389">
        <v>102</v>
      </c>
      <c r="K389">
        <v>66.83</v>
      </c>
      <c r="L389" t="s">
        <v>77</v>
      </c>
      <c r="M389" t="s">
        <v>319</v>
      </c>
      <c r="N389" t="s">
        <v>3881</v>
      </c>
      <c r="O389" t="s">
        <v>73</v>
      </c>
      <c r="P389" t="s">
        <v>74</v>
      </c>
      <c r="Q389">
        <v>0</v>
      </c>
      <c r="R389" t="s">
        <v>806</v>
      </c>
    </row>
    <row r="390" spans="2:18" x14ac:dyDescent="0.25">
      <c r="B390" t="s">
        <v>809</v>
      </c>
      <c r="D390" t="s">
        <v>810</v>
      </c>
      <c r="E390">
        <v>17920</v>
      </c>
      <c r="F390" t="s">
        <v>74</v>
      </c>
      <c r="G390">
        <v>0</v>
      </c>
      <c r="H390">
        <v>32</v>
      </c>
      <c r="I390">
        <v>8</v>
      </c>
      <c r="J390">
        <v>103</v>
      </c>
      <c r="K390">
        <v>70</v>
      </c>
      <c r="L390" t="s">
        <v>71</v>
      </c>
      <c r="M390" t="s">
        <v>811</v>
      </c>
      <c r="N390" t="s">
        <v>3896</v>
      </c>
      <c r="O390" t="s">
        <v>624</v>
      </c>
      <c r="P390" t="s">
        <v>74</v>
      </c>
      <c r="Q390">
        <v>0</v>
      </c>
      <c r="R390" t="s">
        <v>812</v>
      </c>
    </row>
    <row r="391" spans="2:18" x14ac:dyDescent="0.25">
      <c r="B391" t="s">
        <v>809</v>
      </c>
      <c r="D391" t="s">
        <v>810</v>
      </c>
      <c r="E391">
        <v>17920</v>
      </c>
      <c r="F391" t="s">
        <v>74</v>
      </c>
      <c r="G391">
        <v>0</v>
      </c>
      <c r="H391">
        <v>32</v>
      </c>
      <c r="I391">
        <v>8</v>
      </c>
      <c r="J391">
        <v>103</v>
      </c>
      <c r="K391">
        <v>70</v>
      </c>
      <c r="L391" t="s">
        <v>77</v>
      </c>
      <c r="M391" t="s">
        <v>356</v>
      </c>
      <c r="N391" t="s">
        <v>3862</v>
      </c>
      <c r="O391" t="s">
        <v>627</v>
      </c>
      <c r="P391" t="s">
        <v>74</v>
      </c>
      <c r="Q391">
        <v>0</v>
      </c>
      <c r="R391" t="s">
        <v>812</v>
      </c>
    </row>
    <row r="392" spans="2:18" x14ac:dyDescent="0.25">
      <c r="B392" t="s">
        <v>809</v>
      </c>
      <c r="D392" t="s">
        <v>810</v>
      </c>
      <c r="E392">
        <v>17920</v>
      </c>
      <c r="F392" t="s">
        <v>74</v>
      </c>
      <c r="G392">
        <v>0</v>
      </c>
      <c r="H392">
        <v>32</v>
      </c>
      <c r="I392">
        <v>8</v>
      </c>
      <c r="J392">
        <v>103</v>
      </c>
      <c r="K392">
        <v>70</v>
      </c>
      <c r="L392" t="s">
        <v>77</v>
      </c>
      <c r="M392" t="s">
        <v>354</v>
      </c>
      <c r="N392" t="s">
        <v>355</v>
      </c>
      <c r="O392" t="s">
        <v>627</v>
      </c>
      <c r="P392" t="s">
        <v>74</v>
      </c>
      <c r="Q392">
        <v>0</v>
      </c>
      <c r="R392" t="s">
        <v>812</v>
      </c>
    </row>
    <row r="393" spans="2:18" x14ac:dyDescent="0.25">
      <c r="B393" t="s">
        <v>813</v>
      </c>
      <c r="C393" t="s">
        <v>358</v>
      </c>
      <c r="D393" t="s">
        <v>814</v>
      </c>
      <c r="E393">
        <v>17920</v>
      </c>
      <c r="F393" t="s">
        <v>74</v>
      </c>
      <c r="G393">
        <v>3</v>
      </c>
      <c r="H393">
        <v>32</v>
      </c>
      <c r="I393">
        <v>8</v>
      </c>
      <c r="J393">
        <v>112</v>
      </c>
      <c r="K393">
        <v>70</v>
      </c>
      <c r="L393" t="s">
        <v>71</v>
      </c>
      <c r="M393" t="s">
        <v>316</v>
      </c>
      <c r="N393" t="s">
        <v>3874</v>
      </c>
      <c r="O393" t="s">
        <v>73</v>
      </c>
      <c r="P393" t="s">
        <v>74</v>
      </c>
      <c r="Q393">
        <v>0</v>
      </c>
      <c r="R393" t="s">
        <v>815</v>
      </c>
    </row>
    <row r="394" spans="2:18" x14ac:dyDescent="0.25">
      <c r="B394" t="s">
        <v>813</v>
      </c>
      <c r="C394" t="s">
        <v>358</v>
      </c>
      <c r="D394" t="s">
        <v>814</v>
      </c>
      <c r="E394">
        <v>17920</v>
      </c>
      <c r="F394" t="s">
        <v>74</v>
      </c>
      <c r="G394">
        <v>3</v>
      </c>
      <c r="H394">
        <v>32</v>
      </c>
      <c r="I394">
        <v>8</v>
      </c>
      <c r="J394">
        <v>112</v>
      </c>
      <c r="K394">
        <v>70</v>
      </c>
      <c r="L394" t="s">
        <v>77</v>
      </c>
      <c r="M394" t="s">
        <v>356</v>
      </c>
      <c r="N394" t="s">
        <v>3862</v>
      </c>
      <c r="O394" t="s">
        <v>73</v>
      </c>
      <c r="P394" t="s">
        <v>74</v>
      </c>
      <c r="Q394">
        <v>0</v>
      </c>
      <c r="R394" t="s">
        <v>815</v>
      </c>
    </row>
    <row r="395" spans="2:18" x14ac:dyDescent="0.25">
      <c r="B395" t="s">
        <v>813</v>
      </c>
      <c r="C395" t="s">
        <v>358</v>
      </c>
      <c r="D395" t="s">
        <v>814</v>
      </c>
      <c r="E395">
        <v>17920</v>
      </c>
      <c r="F395" t="s">
        <v>74</v>
      </c>
      <c r="G395">
        <v>3</v>
      </c>
      <c r="H395">
        <v>32</v>
      </c>
      <c r="I395">
        <v>8</v>
      </c>
      <c r="J395">
        <v>112</v>
      </c>
      <c r="K395">
        <v>70</v>
      </c>
      <c r="L395" t="s">
        <v>77</v>
      </c>
      <c r="M395" t="s">
        <v>354</v>
      </c>
      <c r="N395" t="s">
        <v>355</v>
      </c>
      <c r="O395" t="s">
        <v>73</v>
      </c>
      <c r="P395" t="s">
        <v>74</v>
      </c>
      <c r="Q395">
        <v>0</v>
      </c>
      <c r="R395" t="s">
        <v>815</v>
      </c>
    </row>
    <row r="396" spans="2:18" x14ac:dyDescent="0.25">
      <c r="B396" t="s">
        <v>816</v>
      </c>
      <c r="C396" t="s">
        <v>817</v>
      </c>
      <c r="D396" t="s">
        <v>818</v>
      </c>
      <c r="E396">
        <v>17920</v>
      </c>
      <c r="F396" t="s">
        <v>74</v>
      </c>
      <c r="G396">
        <v>0</v>
      </c>
      <c r="H396">
        <v>33.56</v>
      </c>
      <c r="I396">
        <v>8</v>
      </c>
      <c r="J396">
        <v>88</v>
      </c>
      <c r="K396">
        <v>66.7</v>
      </c>
      <c r="L396" t="s">
        <v>71</v>
      </c>
      <c r="M396" t="s">
        <v>365</v>
      </c>
      <c r="N396" t="s">
        <v>3870</v>
      </c>
      <c r="O396" t="s">
        <v>271</v>
      </c>
      <c r="P396" t="s">
        <v>74</v>
      </c>
      <c r="Q396">
        <v>0</v>
      </c>
      <c r="R396" t="s">
        <v>819</v>
      </c>
    </row>
    <row r="397" spans="2:18" x14ac:dyDescent="0.25">
      <c r="B397" t="s">
        <v>816</v>
      </c>
      <c r="C397" t="s">
        <v>817</v>
      </c>
      <c r="D397" t="s">
        <v>818</v>
      </c>
      <c r="E397">
        <v>17920</v>
      </c>
      <c r="F397" t="s">
        <v>74</v>
      </c>
      <c r="G397">
        <v>0</v>
      </c>
      <c r="H397">
        <v>33.56</v>
      </c>
      <c r="I397">
        <v>8</v>
      </c>
      <c r="J397">
        <v>88</v>
      </c>
      <c r="K397">
        <v>66.7</v>
      </c>
      <c r="L397" t="s">
        <v>71</v>
      </c>
      <c r="M397" t="s">
        <v>509</v>
      </c>
      <c r="N397" t="s">
        <v>3874</v>
      </c>
      <c r="O397" t="s">
        <v>271</v>
      </c>
      <c r="P397" t="s">
        <v>74</v>
      </c>
      <c r="Q397">
        <v>0</v>
      </c>
      <c r="R397" t="s">
        <v>819</v>
      </c>
    </row>
    <row r="398" spans="2:18" x14ac:dyDescent="0.25">
      <c r="B398" t="s">
        <v>816</v>
      </c>
      <c r="C398" t="s">
        <v>817</v>
      </c>
      <c r="D398" t="s">
        <v>818</v>
      </c>
      <c r="E398">
        <v>17920</v>
      </c>
      <c r="F398" t="s">
        <v>74</v>
      </c>
      <c r="G398">
        <v>0</v>
      </c>
      <c r="H398">
        <v>33.56</v>
      </c>
      <c r="I398">
        <v>8</v>
      </c>
      <c r="J398">
        <v>88</v>
      </c>
      <c r="K398">
        <v>66.7</v>
      </c>
      <c r="L398" t="s">
        <v>77</v>
      </c>
      <c r="M398" t="s">
        <v>338</v>
      </c>
      <c r="N398" t="s">
        <v>3873</v>
      </c>
      <c r="O398" t="s">
        <v>627</v>
      </c>
      <c r="P398" t="s">
        <v>74</v>
      </c>
      <c r="Q398">
        <v>0</v>
      </c>
      <c r="R398" t="s">
        <v>819</v>
      </c>
    </row>
    <row r="399" spans="2:18" x14ac:dyDescent="0.25">
      <c r="B399" t="s">
        <v>816</v>
      </c>
      <c r="C399" t="s">
        <v>817</v>
      </c>
      <c r="D399" t="s">
        <v>818</v>
      </c>
      <c r="E399">
        <v>17920</v>
      </c>
      <c r="F399" t="s">
        <v>74</v>
      </c>
      <c r="G399">
        <v>0</v>
      </c>
      <c r="H399">
        <v>33.56</v>
      </c>
      <c r="I399">
        <v>8</v>
      </c>
      <c r="J399">
        <v>88</v>
      </c>
      <c r="K399">
        <v>66.7</v>
      </c>
      <c r="L399" t="s">
        <v>77</v>
      </c>
      <c r="M399" t="s">
        <v>366</v>
      </c>
      <c r="N399" t="s">
        <v>3873</v>
      </c>
      <c r="O399" t="s">
        <v>627</v>
      </c>
      <c r="P399" t="s">
        <v>74</v>
      </c>
      <c r="Q399">
        <v>0</v>
      </c>
      <c r="R399" t="s">
        <v>819</v>
      </c>
    </row>
    <row r="400" spans="2:18" x14ac:dyDescent="0.25">
      <c r="B400" t="s">
        <v>820</v>
      </c>
      <c r="C400" t="s">
        <v>821</v>
      </c>
      <c r="D400" t="s">
        <v>822</v>
      </c>
      <c r="E400">
        <v>17920</v>
      </c>
      <c r="F400" t="s">
        <v>74</v>
      </c>
      <c r="G400">
        <v>0</v>
      </c>
      <c r="H400">
        <v>33.56</v>
      </c>
      <c r="I400">
        <v>8</v>
      </c>
      <c r="J400">
        <v>92</v>
      </c>
      <c r="K400">
        <v>66.7</v>
      </c>
      <c r="L400" t="s">
        <v>71</v>
      </c>
      <c r="M400" t="s">
        <v>365</v>
      </c>
      <c r="N400" t="s">
        <v>3870</v>
      </c>
      <c r="O400" t="s">
        <v>271</v>
      </c>
      <c r="P400" t="s">
        <v>74</v>
      </c>
      <c r="Q400">
        <v>0</v>
      </c>
      <c r="R400" t="s">
        <v>823</v>
      </c>
    </row>
    <row r="401" spans="2:18" x14ac:dyDescent="0.25">
      <c r="B401" t="s">
        <v>820</v>
      </c>
      <c r="C401" t="s">
        <v>821</v>
      </c>
      <c r="D401" t="s">
        <v>822</v>
      </c>
      <c r="E401">
        <v>17920</v>
      </c>
      <c r="F401" t="s">
        <v>74</v>
      </c>
      <c r="G401">
        <v>0</v>
      </c>
      <c r="H401">
        <v>33.56</v>
      </c>
      <c r="I401">
        <v>8</v>
      </c>
      <c r="J401">
        <v>92</v>
      </c>
      <c r="K401">
        <v>66.7</v>
      </c>
      <c r="L401" t="s">
        <v>71</v>
      </c>
      <c r="M401" t="s">
        <v>509</v>
      </c>
      <c r="N401" t="s">
        <v>3874</v>
      </c>
      <c r="O401" t="s">
        <v>271</v>
      </c>
      <c r="P401" t="s">
        <v>74</v>
      </c>
      <c r="Q401">
        <v>0</v>
      </c>
      <c r="R401" t="s">
        <v>823</v>
      </c>
    </row>
    <row r="402" spans="2:18" x14ac:dyDescent="0.25">
      <c r="B402" t="s">
        <v>820</v>
      </c>
      <c r="C402" t="s">
        <v>821</v>
      </c>
      <c r="D402" t="s">
        <v>822</v>
      </c>
      <c r="E402">
        <v>17920</v>
      </c>
      <c r="F402" t="s">
        <v>74</v>
      </c>
      <c r="G402">
        <v>0</v>
      </c>
      <c r="H402">
        <v>33.56</v>
      </c>
      <c r="I402">
        <v>8</v>
      </c>
      <c r="J402">
        <v>92</v>
      </c>
      <c r="K402">
        <v>66.7</v>
      </c>
      <c r="L402" t="s">
        <v>77</v>
      </c>
      <c r="M402" t="s">
        <v>825</v>
      </c>
      <c r="N402" t="s">
        <v>3862</v>
      </c>
      <c r="O402" t="s">
        <v>627</v>
      </c>
      <c r="P402" t="s">
        <v>74</v>
      </c>
      <c r="Q402">
        <v>0</v>
      </c>
      <c r="R402" t="s">
        <v>823</v>
      </c>
    </row>
    <row r="403" spans="2:18" x14ac:dyDescent="0.25">
      <c r="B403" t="s">
        <v>820</v>
      </c>
      <c r="C403" t="s">
        <v>821</v>
      </c>
      <c r="D403" t="s">
        <v>822</v>
      </c>
      <c r="E403">
        <v>17920</v>
      </c>
      <c r="F403" t="s">
        <v>74</v>
      </c>
      <c r="G403">
        <v>0</v>
      </c>
      <c r="H403">
        <v>33.56</v>
      </c>
      <c r="I403">
        <v>8</v>
      </c>
      <c r="J403">
        <v>92</v>
      </c>
      <c r="K403">
        <v>66.7</v>
      </c>
      <c r="L403" t="s">
        <v>77</v>
      </c>
      <c r="M403" t="s">
        <v>824</v>
      </c>
      <c r="N403" t="s">
        <v>3897</v>
      </c>
      <c r="O403" t="s">
        <v>627</v>
      </c>
      <c r="P403" t="s">
        <v>74</v>
      </c>
      <c r="Q403">
        <v>0</v>
      </c>
      <c r="R403" t="s">
        <v>823</v>
      </c>
    </row>
    <row r="404" spans="2:18" x14ac:dyDescent="0.25">
      <c r="B404" t="s">
        <v>820</v>
      </c>
      <c r="C404" t="s">
        <v>821</v>
      </c>
      <c r="D404" t="s">
        <v>822</v>
      </c>
      <c r="E404">
        <v>17920</v>
      </c>
      <c r="F404" t="s">
        <v>74</v>
      </c>
      <c r="G404">
        <v>0</v>
      </c>
      <c r="H404">
        <v>33.56</v>
      </c>
      <c r="I404">
        <v>8</v>
      </c>
      <c r="J404">
        <v>92</v>
      </c>
      <c r="K404">
        <v>66.7</v>
      </c>
      <c r="L404" t="s">
        <v>77</v>
      </c>
      <c r="M404" t="s">
        <v>338</v>
      </c>
      <c r="N404" t="s">
        <v>3873</v>
      </c>
      <c r="O404" t="s">
        <v>627</v>
      </c>
      <c r="P404" t="s">
        <v>74</v>
      </c>
      <c r="Q404">
        <v>0</v>
      </c>
      <c r="R404" t="s">
        <v>823</v>
      </c>
    </row>
    <row r="405" spans="2:18" x14ac:dyDescent="0.25">
      <c r="B405" t="s">
        <v>826</v>
      </c>
      <c r="C405" t="s">
        <v>827</v>
      </c>
      <c r="D405" t="s">
        <v>828</v>
      </c>
      <c r="E405">
        <v>17920</v>
      </c>
      <c r="F405" t="s">
        <v>74</v>
      </c>
      <c r="G405">
        <v>0</v>
      </c>
      <c r="H405">
        <v>33.56</v>
      </c>
      <c r="I405">
        <v>8</v>
      </c>
      <c r="J405">
        <v>92</v>
      </c>
      <c r="K405">
        <v>66.7</v>
      </c>
      <c r="L405" t="s">
        <v>71</v>
      </c>
      <c r="M405" t="s">
        <v>509</v>
      </c>
      <c r="N405" t="s">
        <v>3874</v>
      </c>
      <c r="O405" t="s">
        <v>271</v>
      </c>
      <c r="P405" t="s">
        <v>74</v>
      </c>
      <c r="Q405">
        <v>0</v>
      </c>
      <c r="R405" t="s">
        <v>829</v>
      </c>
    </row>
    <row r="406" spans="2:18" x14ac:dyDescent="0.25">
      <c r="B406" t="s">
        <v>826</v>
      </c>
      <c r="C406" t="s">
        <v>827</v>
      </c>
      <c r="D406" t="s">
        <v>828</v>
      </c>
      <c r="E406">
        <v>17920</v>
      </c>
      <c r="F406" t="s">
        <v>74</v>
      </c>
      <c r="G406">
        <v>0</v>
      </c>
      <c r="H406">
        <v>33.56</v>
      </c>
      <c r="I406">
        <v>8</v>
      </c>
      <c r="J406">
        <v>92</v>
      </c>
      <c r="K406">
        <v>66.7</v>
      </c>
      <c r="L406" t="s">
        <v>71</v>
      </c>
      <c r="M406" t="s">
        <v>365</v>
      </c>
      <c r="N406" t="s">
        <v>3870</v>
      </c>
      <c r="O406" t="s">
        <v>271</v>
      </c>
      <c r="P406" t="s">
        <v>74</v>
      </c>
      <c r="Q406">
        <v>0</v>
      </c>
      <c r="R406" t="s">
        <v>829</v>
      </c>
    </row>
    <row r="407" spans="2:18" x14ac:dyDescent="0.25">
      <c r="B407" t="s">
        <v>826</v>
      </c>
      <c r="C407" t="s">
        <v>827</v>
      </c>
      <c r="D407" t="s">
        <v>828</v>
      </c>
      <c r="E407">
        <v>17920</v>
      </c>
      <c r="F407" t="s">
        <v>74</v>
      </c>
      <c r="G407">
        <v>0</v>
      </c>
      <c r="H407">
        <v>33.56</v>
      </c>
      <c r="I407">
        <v>8</v>
      </c>
      <c r="J407">
        <v>92</v>
      </c>
      <c r="K407">
        <v>66.7</v>
      </c>
      <c r="L407" t="s">
        <v>77</v>
      </c>
      <c r="M407" t="s">
        <v>830</v>
      </c>
      <c r="N407" t="s">
        <v>3897</v>
      </c>
      <c r="O407" t="s">
        <v>627</v>
      </c>
      <c r="P407" t="s">
        <v>74</v>
      </c>
      <c r="Q407">
        <v>0</v>
      </c>
      <c r="R407" t="s">
        <v>829</v>
      </c>
    </row>
    <row r="408" spans="2:18" x14ac:dyDescent="0.25">
      <c r="B408" t="s">
        <v>826</v>
      </c>
      <c r="C408" t="s">
        <v>827</v>
      </c>
      <c r="D408" t="s">
        <v>828</v>
      </c>
      <c r="E408">
        <v>17920</v>
      </c>
      <c r="F408" t="s">
        <v>74</v>
      </c>
      <c r="G408">
        <v>0</v>
      </c>
      <c r="H408">
        <v>33.56</v>
      </c>
      <c r="I408">
        <v>8</v>
      </c>
      <c r="J408">
        <v>92</v>
      </c>
      <c r="K408">
        <v>66.7</v>
      </c>
      <c r="L408" t="s">
        <v>77</v>
      </c>
      <c r="M408" t="s">
        <v>338</v>
      </c>
      <c r="N408" t="s">
        <v>3873</v>
      </c>
      <c r="O408" t="s">
        <v>627</v>
      </c>
      <c r="P408" t="s">
        <v>74</v>
      </c>
      <c r="Q408">
        <v>0</v>
      </c>
      <c r="R408" t="s">
        <v>829</v>
      </c>
    </row>
    <row r="409" spans="2:18" x14ac:dyDescent="0.25">
      <c r="B409" t="s">
        <v>826</v>
      </c>
      <c r="C409" t="s">
        <v>827</v>
      </c>
      <c r="D409" t="s">
        <v>828</v>
      </c>
      <c r="E409">
        <v>17920</v>
      </c>
      <c r="F409" t="s">
        <v>74</v>
      </c>
      <c r="G409">
        <v>0</v>
      </c>
      <c r="H409">
        <v>33.56</v>
      </c>
      <c r="I409">
        <v>8</v>
      </c>
      <c r="J409">
        <v>92</v>
      </c>
      <c r="K409">
        <v>66.7</v>
      </c>
      <c r="L409" t="s">
        <v>77</v>
      </c>
      <c r="M409" t="s">
        <v>825</v>
      </c>
      <c r="N409" t="s">
        <v>3862</v>
      </c>
      <c r="O409" t="s">
        <v>627</v>
      </c>
      <c r="P409" t="s">
        <v>74</v>
      </c>
      <c r="Q409">
        <v>0</v>
      </c>
      <c r="R409" t="s">
        <v>829</v>
      </c>
    </row>
    <row r="410" spans="2:18" x14ac:dyDescent="0.25">
      <c r="B410" t="s">
        <v>831</v>
      </c>
      <c r="C410" t="s">
        <v>832</v>
      </c>
      <c r="D410" t="s">
        <v>833</v>
      </c>
      <c r="E410">
        <v>17920</v>
      </c>
      <c r="F410" t="s">
        <v>74</v>
      </c>
      <c r="G410">
        <v>0</v>
      </c>
      <c r="H410">
        <v>33.56</v>
      </c>
      <c r="I410">
        <v>8</v>
      </c>
      <c r="J410">
        <v>90</v>
      </c>
      <c r="K410">
        <v>66.7</v>
      </c>
      <c r="L410" t="s">
        <v>71</v>
      </c>
      <c r="M410" t="s">
        <v>509</v>
      </c>
      <c r="N410" t="s">
        <v>3874</v>
      </c>
      <c r="O410" t="s">
        <v>271</v>
      </c>
      <c r="P410" t="s">
        <v>74</v>
      </c>
      <c r="Q410">
        <v>0</v>
      </c>
      <c r="R410" t="s">
        <v>834</v>
      </c>
    </row>
    <row r="411" spans="2:18" x14ac:dyDescent="0.25">
      <c r="B411" t="s">
        <v>831</v>
      </c>
      <c r="C411" t="s">
        <v>832</v>
      </c>
      <c r="D411" t="s">
        <v>833</v>
      </c>
      <c r="E411">
        <v>17920</v>
      </c>
      <c r="F411" t="s">
        <v>74</v>
      </c>
      <c r="G411">
        <v>0</v>
      </c>
      <c r="H411">
        <v>33.56</v>
      </c>
      <c r="I411">
        <v>8</v>
      </c>
      <c r="J411">
        <v>90</v>
      </c>
      <c r="K411">
        <v>66.7</v>
      </c>
      <c r="L411" t="s">
        <v>71</v>
      </c>
      <c r="M411" t="s">
        <v>365</v>
      </c>
      <c r="N411" t="s">
        <v>3870</v>
      </c>
      <c r="O411" t="s">
        <v>271</v>
      </c>
      <c r="P411" t="s">
        <v>74</v>
      </c>
      <c r="Q411">
        <v>0</v>
      </c>
      <c r="R411" t="s">
        <v>834</v>
      </c>
    </row>
    <row r="412" spans="2:18" x14ac:dyDescent="0.25">
      <c r="B412" t="s">
        <v>831</v>
      </c>
      <c r="C412" t="s">
        <v>832</v>
      </c>
      <c r="D412" t="s">
        <v>833</v>
      </c>
      <c r="E412">
        <v>17920</v>
      </c>
      <c r="F412" t="s">
        <v>74</v>
      </c>
      <c r="G412">
        <v>0</v>
      </c>
      <c r="H412">
        <v>33.56</v>
      </c>
      <c r="I412">
        <v>8</v>
      </c>
      <c r="J412">
        <v>90</v>
      </c>
      <c r="K412">
        <v>66.7</v>
      </c>
      <c r="L412" t="s">
        <v>77</v>
      </c>
      <c r="M412" t="s">
        <v>825</v>
      </c>
      <c r="N412" t="s">
        <v>3862</v>
      </c>
      <c r="O412" t="s">
        <v>627</v>
      </c>
      <c r="P412" t="s">
        <v>74</v>
      </c>
      <c r="Q412">
        <v>0</v>
      </c>
      <c r="R412" t="s">
        <v>834</v>
      </c>
    </row>
    <row r="413" spans="2:18" x14ac:dyDescent="0.25">
      <c r="B413" t="s">
        <v>831</v>
      </c>
      <c r="C413" t="s">
        <v>832</v>
      </c>
      <c r="D413" t="s">
        <v>833</v>
      </c>
      <c r="E413">
        <v>17920</v>
      </c>
      <c r="F413" t="s">
        <v>74</v>
      </c>
      <c r="G413">
        <v>0</v>
      </c>
      <c r="H413">
        <v>33.56</v>
      </c>
      <c r="I413">
        <v>8</v>
      </c>
      <c r="J413">
        <v>90</v>
      </c>
      <c r="K413">
        <v>66.7</v>
      </c>
      <c r="L413" t="s">
        <v>77</v>
      </c>
      <c r="M413" t="s">
        <v>824</v>
      </c>
      <c r="N413" t="s">
        <v>3897</v>
      </c>
      <c r="O413" t="s">
        <v>627</v>
      </c>
      <c r="P413" t="s">
        <v>74</v>
      </c>
      <c r="Q413">
        <v>0</v>
      </c>
      <c r="R413" t="s">
        <v>834</v>
      </c>
    </row>
    <row r="414" spans="2:18" x14ac:dyDescent="0.25">
      <c r="B414" t="s">
        <v>831</v>
      </c>
      <c r="C414" t="s">
        <v>832</v>
      </c>
      <c r="D414" t="s">
        <v>833</v>
      </c>
      <c r="E414">
        <v>17920</v>
      </c>
      <c r="F414" t="s">
        <v>74</v>
      </c>
      <c r="G414">
        <v>0</v>
      </c>
      <c r="H414">
        <v>33.56</v>
      </c>
      <c r="I414">
        <v>8</v>
      </c>
      <c r="J414">
        <v>90</v>
      </c>
      <c r="K414">
        <v>66.7</v>
      </c>
      <c r="L414" t="s">
        <v>77</v>
      </c>
      <c r="M414" t="s">
        <v>338</v>
      </c>
      <c r="N414" t="s">
        <v>3873</v>
      </c>
      <c r="O414" t="s">
        <v>627</v>
      </c>
      <c r="P414" t="s">
        <v>74</v>
      </c>
      <c r="Q414">
        <v>0</v>
      </c>
      <c r="R414" t="s">
        <v>834</v>
      </c>
    </row>
    <row r="415" spans="2:18" x14ac:dyDescent="0.25">
      <c r="B415" t="s">
        <v>835</v>
      </c>
      <c r="C415" t="s">
        <v>836</v>
      </c>
      <c r="D415" t="s">
        <v>837</v>
      </c>
      <c r="E415">
        <v>17920</v>
      </c>
      <c r="F415" t="s">
        <v>74</v>
      </c>
      <c r="G415">
        <v>0</v>
      </c>
      <c r="H415">
        <v>33.56</v>
      </c>
      <c r="I415">
        <v>8</v>
      </c>
      <c r="J415">
        <v>90</v>
      </c>
      <c r="K415">
        <v>66.7</v>
      </c>
      <c r="L415" t="s">
        <v>71</v>
      </c>
      <c r="M415" t="s">
        <v>509</v>
      </c>
      <c r="N415" t="s">
        <v>3874</v>
      </c>
      <c r="O415" t="s">
        <v>271</v>
      </c>
      <c r="P415" t="s">
        <v>74</v>
      </c>
      <c r="Q415">
        <v>0</v>
      </c>
      <c r="R415" t="s">
        <v>838</v>
      </c>
    </row>
    <row r="416" spans="2:18" x14ac:dyDescent="0.25">
      <c r="B416" t="s">
        <v>835</v>
      </c>
      <c r="C416" t="s">
        <v>836</v>
      </c>
      <c r="D416" t="s">
        <v>837</v>
      </c>
      <c r="E416">
        <v>17920</v>
      </c>
      <c r="F416" t="s">
        <v>74</v>
      </c>
      <c r="G416">
        <v>0</v>
      </c>
      <c r="H416">
        <v>33.56</v>
      </c>
      <c r="I416">
        <v>8</v>
      </c>
      <c r="J416">
        <v>90</v>
      </c>
      <c r="K416">
        <v>66.7</v>
      </c>
      <c r="L416" t="s">
        <v>71</v>
      </c>
      <c r="M416" t="s">
        <v>365</v>
      </c>
      <c r="N416" t="s">
        <v>3870</v>
      </c>
      <c r="O416" t="s">
        <v>271</v>
      </c>
      <c r="P416" t="s">
        <v>74</v>
      </c>
      <c r="Q416">
        <v>0</v>
      </c>
      <c r="R416" t="s">
        <v>838</v>
      </c>
    </row>
    <row r="417" spans="2:30" x14ac:dyDescent="0.25">
      <c r="B417" t="s">
        <v>835</v>
      </c>
      <c r="C417" t="s">
        <v>836</v>
      </c>
      <c r="D417" t="s">
        <v>837</v>
      </c>
      <c r="E417">
        <v>17920</v>
      </c>
      <c r="F417" t="s">
        <v>74</v>
      </c>
      <c r="G417">
        <v>0</v>
      </c>
      <c r="H417">
        <v>33.56</v>
      </c>
      <c r="I417">
        <v>8</v>
      </c>
      <c r="J417">
        <v>90</v>
      </c>
      <c r="K417">
        <v>66.7</v>
      </c>
      <c r="L417" t="s">
        <v>77</v>
      </c>
      <c r="M417" t="s">
        <v>338</v>
      </c>
      <c r="N417" t="s">
        <v>3873</v>
      </c>
      <c r="O417" t="s">
        <v>627</v>
      </c>
      <c r="P417" t="s">
        <v>74</v>
      </c>
      <c r="Q417">
        <v>0</v>
      </c>
      <c r="R417" t="s">
        <v>838</v>
      </c>
    </row>
    <row r="418" spans="2:30" x14ac:dyDescent="0.25">
      <c r="B418" t="s">
        <v>835</v>
      </c>
      <c r="C418" t="s">
        <v>836</v>
      </c>
      <c r="D418" t="s">
        <v>837</v>
      </c>
      <c r="E418">
        <v>17920</v>
      </c>
      <c r="F418" t="s">
        <v>74</v>
      </c>
      <c r="G418">
        <v>0</v>
      </c>
      <c r="H418">
        <v>33.56</v>
      </c>
      <c r="I418">
        <v>8</v>
      </c>
      <c r="J418">
        <v>90</v>
      </c>
      <c r="K418">
        <v>66.7</v>
      </c>
      <c r="L418" t="s">
        <v>77</v>
      </c>
      <c r="M418" t="s">
        <v>824</v>
      </c>
      <c r="N418" t="s">
        <v>3897</v>
      </c>
      <c r="O418" t="s">
        <v>627</v>
      </c>
      <c r="P418" t="s">
        <v>74</v>
      </c>
      <c r="Q418">
        <v>0</v>
      </c>
      <c r="R418" t="s">
        <v>838</v>
      </c>
    </row>
    <row r="419" spans="2:30" x14ac:dyDescent="0.25">
      <c r="B419" t="s">
        <v>835</v>
      </c>
      <c r="C419" t="s">
        <v>836</v>
      </c>
      <c r="D419" t="s">
        <v>837</v>
      </c>
      <c r="E419">
        <v>17920</v>
      </c>
      <c r="F419" t="s">
        <v>74</v>
      </c>
      <c r="G419">
        <v>0</v>
      </c>
      <c r="H419">
        <v>33.56</v>
      </c>
      <c r="I419">
        <v>8</v>
      </c>
      <c r="J419">
        <v>90</v>
      </c>
      <c r="K419">
        <v>66.7</v>
      </c>
      <c r="L419" t="s">
        <v>77</v>
      </c>
      <c r="M419" t="s">
        <v>825</v>
      </c>
      <c r="N419" t="s">
        <v>3862</v>
      </c>
      <c r="O419" t="s">
        <v>627</v>
      </c>
      <c r="P419" t="s">
        <v>74</v>
      </c>
      <c r="Q419">
        <v>0</v>
      </c>
      <c r="R419" t="s">
        <v>838</v>
      </c>
    </row>
    <row r="420" spans="2:30" x14ac:dyDescent="0.25">
      <c r="B420" t="s">
        <v>839</v>
      </c>
      <c r="C420" t="s">
        <v>821</v>
      </c>
      <c r="D420" t="s">
        <v>840</v>
      </c>
      <c r="E420">
        <v>17920</v>
      </c>
      <c r="F420" t="s">
        <v>74</v>
      </c>
      <c r="G420">
        <v>0</v>
      </c>
      <c r="H420">
        <v>33.56</v>
      </c>
      <c r="I420">
        <v>8</v>
      </c>
      <c r="J420">
        <v>92</v>
      </c>
      <c r="K420">
        <v>66.7</v>
      </c>
      <c r="L420" t="s">
        <v>71</v>
      </c>
      <c r="M420" t="s">
        <v>365</v>
      </c>
      <c r="N420" t="s">
        <v>3870</v>
      </c>
      <c r="O420" t="s">
        <v>271</v>
      </c>
      <c r="P420" t="s">
        <v>74</v>
      </c>
      <c r="Q420">
        <v>0</v>
      </c>
      <c r="R420" t="s">
        <v>841</v>
      </c>
    </row>
    <row r="421" spans="2:30" ht="90" x14ac:dyDescent="0.25">
      <c r="B421" t="s">
        <v>839</v>
      </c>
      <c r="C421" t="s">
        <v>821</v>
      </c>
      <c r="D421" t="s">
        <v>840</v>
      </c>
      <c r="E421" s="6">
        <v>17920</v>
      </c>
      <c r="F421" t="s">
        <v>74</v>
      </c>
      <c r="G421" s="6">
        <v>0</v>
      </c>
      <c r="H421">
        <v>33.56</v>
      </c>
      <c r="I421" s="6">
        <v>8</v>
      </c>
      <c r="J421">
        <v>92</v>
      </c>
      <c r="K421" s="6">
        <v>66.7</v>
      </c>
      <c r="L421" t="s">
        <v>71</v>
      </c>
      <c r="M421" s="6" t="s">
        <v>509</v>
      </c>
      <c r="N421" s="6" t="s">
        <v>3874</v>
      </c>
      <c r="O421" t="s">
        <v>271</v>
      </c>
      <c r="P421" s="6" t="s">
        <v>74</v>
      </c>
      <c r="Q421">
        <v>0</v>
      </c>
      <c r="R421" s="6" t="s">
        <v>841</v>
      </c>
      <c r="S421" t="s">
        <v>867</v>
      </c>
      <c r="T421" s="6" t="s">
        <v>868</v>
      </c>
      <c r="U421" t="s">
        <v>869</v>
      </c>
      <c r="V421">
        <v>17920</v>
      </c>
      <c r="W421" t="s">
        <v>71</v>
      </c>
      <c r="X421" t="s">
        <v>365</v>
      </c>
      <c r="Y421" t="s">
        <v>187</v>
      </c>
      <c r="Z421" t="s">
        <v>187</v>
      </c>
      <c r="AA421" t="s">
        <v>73</v>
      </c>
      <c r="AB421" t="s">
        <v>74</v>
      </c>
      <c r="AC421">
        <v>0</v>
      </c>
      <c r="AD421" t="s">
        <v>870</v>
      </c>
    </row>
    <row r="422" spans="2:30" x14ac:dyDescent="0.25">
      <c r="B422" t="s">
        <v>839</v>
      </c>
      <c r="C422" t="s">
        <v>821</v>
      </c>
      <c r="D422" t="s">
        <v>840</v>
      </c>
      <c r="E422">
        <v>17920</v>
      </c>
      <c r="F422" t="s">
        <v>74</v>
      </c>
      <c r="G422">
        <v>0</v>
      </c>
      <c r="H422">
        <v>33.56</v>
      </c>
      <c r="I422">
        <v>8</v>
      </c>
      <c r="J422">
        <v>92</v>
      </c>
      <c r="K422">
        <v>66.7</v>
      </c>
      <c r="L422" t="s">
        <v>77</v>
      </c>
      <c r="M422" t="s">
        <v>338</v>
      </c>
      <c r="N422" t="s">
        <v>3873</v>
      </c>
      <c r="O422" t="s">
        <v>627</v>
      </c>
      <c r="P422" t="s">
        <v>74</v>
      </c>
      <c r="Q422">
        <v>0</v>
      </c>
      <c r="R422" t="s">
        <v>841</v>
      </c>
    </row>
    <row r="423" spans="2:30" x14ac:dyDescent="0.25">
      <c r="B423" t="s">
        <v>839</v>
      </c>
      <c r="C423" t="s">
        <v>821</v>
      </c>
      <c r="D423" t="s">
        <v>840</v>
      </c>
      <c r="E423">
        <v>17920</v>
      </c>
      <c r="F423" t="s">
        <v>74</v>
      </c>
      <c r="G423">
        <v>0</v>
      </c>
      <c r="H423">
        <v>33.56</v>
      </c>
      <c r="I423">
        <v>8</v>
      </c>
      <c r="J423">
        <v>92</v>
      </c>
      <c r="K423">
        <v>66.7</v>
      </c>
      <c r="L423" t="s">
        <v>77</v>
      </c>
      <c r="M423" t="s">
        <v>824</v>
      </c>
      <c r="N423" t="s">
        <v>3897</v>
      </c>
      <c r="O423" t="s">
        <v>627</v>
      </c>
      <c r="P423" t="s">
        <v>74</v>
      </c>
      <c r="Q423">
        <v>0</v>
      </c>
      <c r="R423" t="s">
        <v>841</v>
      </c>
    </row>
    <row r="424" spans="2:30" x14ac:dyDescent="0.25">
      <c r="B424" t="s">
        <v>839</v>
      </c>
      <c r="C424" t="s">
        <v>821</v>
      </c>
      <c r="D424" t="s">
        <v>840</v>
      </c>
      <c r="E424">
        <v>17920</v>
      </c>
      <c r="F424" t="s">
        <v>74</v>
      </c>
      <c r="G424">
        <v>0</v>
      </c>
      <c r="H424">
        <v>33.56</v>
      </c>
      <c r="I424">
        <v>8</v>
      </c>
      <c r="J424">
        <v>92</v>
      </c>
      <c r="K424">
        <v>66.7</v>
      </c>
      <c r="L424" t="s">
        <v>77</v>
      </c>
      <c r="M424" t="s">
        <v>366</v>
      </c>
      <c r="N424" t="s">
        <v>3873</v>
      </c>
      <c r="O424" t="s">
        <v>627</v>
      </c>
      <c r="P424" t="s">
        <v>74</v>
      </c>
      <c r="Q424">
        <v>0</v>
      </c>
      <c r="R424" t="s">
        <v>841</v>
      </c>
    </row>
    <row r="425" spans="2:30" x14ac:dyDescent="0.25">
      <c r="B425" t="s">
        <v>842</v>
      </c>
      <c r="C425" t="s">
        <v>843</v>
      </c>
      <c r="D425" t="s">
        <v>844</v>
      </c>
      <c r="E425" s="6">
        <v>13340</v>
      </c>
      <c r="F425" t="s">
        <v>74</v>
      </c>
      <c r="G425" s="6">
        <v>0</v>
      </c>
      <c r="H425">
        <v>39.6</v>
      </c>
      <c r="I425" s="6">
        <v>5</v>
      </c>
      <c r="J425">
        <v>88</v>
      </c>
      <c r="K425" s="6">
        <v>66</v>
      </c>
      <c r="L425" t="s">
        <v>71</v>
      </c>
      <c r="M425" t="s">
        <v>846</v>
      </c>
      <c r="N425" t="s">
        <v>3898</v>
      </c>
      <c r="O425" t="s">
        <v>624</v>
      </c>
      <c r="P425" t="s">
        <v>74</v>
      </c>
      <c r="Q425">
        <v>0</v>
      </c>
      <c r="R425" t="s">
        <v>845</v>
      </c>
      <c r="S425" t="s">
        <v>73</v>
      </c>
      <c r="T425" t="s">
        <v>74</v>
      </c>
      <c r="U425">
        <v>0</v>
      </c>
      <c r="V425" t="s">
        <v>877</v>
      </c>
    </row>
    <row r="426" spans="2:30" x14ac:dyDescent="0.25">
      <c r="B426" t="s">
        <v>842</v>
      </c>
      <c r="C426" t="s">
        <v>843</v>
      </c>
      <c r="D426" t="s">
        <v>844</v>
      </c>
      <c r="E426">
        <v>13340</v>
      </c>
      <c r="F426" t="s">
        <v>74</v>
      </c>
      <c r="G426">
        <v>0</v>
      </c>
      <c r="H426">
        <v>39.6</v>
      </c>
      <c r="I426">
        <v>5</v>
      </c>
      <c r="J426">
        <v>88</v>
      </c>
      <c r="K426">
        <v>66</v>
      </c>
      <c r="L426" t="s">
        <v>71</v>
      </c>
      <c r="M426" t="s">
        <v>643</v>
      </c>
      <c r="N426" t="s">
        <v>3873</v>
      </c>
      <c r="O426" t="s">
        <v>239</v>
      </c>
      <c r="P426" t="s">
        <v>74</v>
      </c>
      <c r="Q426">
        <v>0</v>
      </c>
      <c r="R426" t="s">
        <v>845</v>
      </c>
    </row>
    <row r="427" spans="2:30" x14ac:dyDescent="0.25">
      <c r="B427" t="s">
        <v>842</v>
      </c>
      <c r="C427" t="s">
        <v>843</v>
      </c>
      <c r="D427" t="s">
        <v>844</v>
      </c>
      <c r="E427">
        <v>13340</v>
      </c>
      <c r="F427" t="s">
        <v>74</v>
      </c>
      <c r="G427">
        <v>0</v>
      </c>
      <c r="H427">
        <v>39.6</v>
      </c>
      <c r="I427">
        <v>5</v>
      </c>
      <c r="J427">
        <v>88</v>
      </c>
      <c r="K427">
        <v>66</v>
      </c>
      <c r="L427" t="s">
        <v>71</v>
      </c>
      <c r="M427" t="s">
        <v>847</v>
      </c>
      <c r="N427" t="s">
        <v>3862</v>
      </c>
      <c r="O427" t="s">
        <v>624</v>
      </c>
      <c r="P427" t="s">
        <v>74</v>
      </c>
      <c r="Q427">
        <v>0</v>
      </c>
      <c r="R427" t="s">
        <v>845</v>
      </c>
    </row>
    <row r="428" spans="2:30" x14ac:dyDescent="0.25">
      <c r="B428" t="s">
        <v>842</v>
      </c>
      <c r="C428" t="s">
        <v>843</v>
      </c>
      <c r="D428" t="s">
        <v>844</v>
      </c>
      <c r="E428">
        <v>13340</v>
      </c>
      <c r="F428" t="s">
        <v>74</v>
      </c>
      <c r="G428">
        <v>0</v>
      </c>
      <c r="H428">
        <v>39.6</v>
      </c>
      <c r="I428">
        <v>5</v>
      </c>
      <c r="J428">
        <v>88</v>
      </c>
      <c r="K428">
        <v>66</v>
      </c>
      <c r="L428" t="s">
        <v>77</v>
      </c>
      <c r="M428" t="s">
        <v>848</v>
      </c>
      <c r="N428" t="s">
        <v>3873</v>
      </c>
      <c r="O428" t="s">
        <v>627</v>
      </c>
      <c r="P428" t="s">
        <v>74</v>
      </c>
      <c r="Q428">
        <v>0</v>
      </c>
      <c r="R428" t="s">
        <v>845</v>
      </c>
    </row>
    <row r="429" spans="2:30" x14ac:dyDescent="0.25">
      <c r="B429" t="s">
        <v>842</v>
      </c>
      <c r="C429" t="s">
        <v>843</v>
      </c>
      <c r="D429" t="s">
        <v>844</v>
      </c>
      <c r="E429">
        <v>13340</v>
      </c>
      <c r="F429" t="s">
        <v>74</v>
      </c>
      <c r="G429">
        <v>0</v>
      </c>
      <c r="H429">
        <v>39.6</v>
      </c>
      <c r="I429">
        <v>5</v>
      </c>
      <c r="J429">
        <v>88</v>
      </c>
      <c r="K429">
        <v>66</v>
      </c>
      <c r="L429" t="s">
        <v>77</v>
      </c>
      <c r="M429" t="s">
        <v>338</v>
      </c>
      <c r="N429" t="s">
        <v>3873</v>
      </c>
      <c r="O429" t="s">
        <v>627</v>
      </c>
      <c r="P429" t="s">
        <v>74</v>
      </c>
      <c r="Q429">
        <v>0</v>
      </c>
      <c r="R429" t="s">
        <v>845</v>
      </c>
    </row>
    <row r="430" spans="2:30" x14ac:dyDescent="0.25">
      <c r="B430" t="s">
        <v>849</v>
      </c>
      <c r="C430" t="s">
        <v>850</v>
      </c>
      <c r="D430" t="s">
        <v>844</v>
      </c>
      <c r="E430">
        <v>13480</v>
      </c>
      <c r="F430" t="s">
        <v>74</v>
      </c>
      <c r="G430">
        <v>0</v>
      </c>
      <c r="H430">
        <v>39.6</v>
      </c>
      <c r="I430">
        <v>5</v>
      </c>
      <c r="J430">
        <v>88</v>
      </c>
      <c r="K430">
        <v>66</v>
      </c>
      <c r="L430" t="s">
        <v>71</v>
      </c>
      <c r="M430" t="s">
        <v>852</v>
      </c>
      <c r="N430" t="s">
        <v>3862</v>
      </c>
      <c r="O430" t="s">
        <v>624</v>
      </c>
      <c r="P430" t="s">
        <v>74</v>
      </c>
      <c r="Q430">
        <v>0</v>
      </c>
      <c r="R430" t="s">
        <v>851</v>
      </c>
    </row>
    <row r="431" spans="2:30" x14ac:dyDescent="0.25">
      <c r="B431" t="s">
        <v>849</v>
      </c>
      <c r="C431" t="s">
        <v>850</v>
      </c>
      <c r="D431" t="s">
        <v>844</v>
      </c>
      <c r="E431">
        <v>13480</v>
      </c>
      <c r="F431" t="s">
        <v>74</v>
      </c>
      <c r="G431">
        <v>0</v>
      </c>
      <c r="H431">
        <v>39.6</v>
      </c>
      <c r="I431">
        <v>5</v>
      </c>
      <c r="J431">
        <v>88</v>
      </c>
      <c r="K431">
        <v>66</v>
      </c>
      <c r="L431" t="s">
        <v>71</v>
      </c>
      <c r="M431" t="s">
        <v>175</v>
      </c>
      <c r="N431" t="s">
        <v>3862</v>
      </c>
      <c r="O431" t="s">
        <v>624</v>
      </c>
      <c r="P431" t="s">
        <v>74</v>
      </c>
      <c r="Q431">
        <v>0</v>
      </c>
      <c r="R431" t="s">
        <v>851</v>
      </c>
    </row>
    <row r="432" spans="2:30" x14ac:dyDescent="0.25">
      <c r="B432" t="s">
        <v>849</v>
      </c>
      <c r="C432" t="s">
        <v>850</v>
      </c>
      <c r="D432" t="s">
        <v>844</v>
      </c>
      <c r="E432">
        <v>13480</v>
      </c>
      <c r="F432" t="s">
        <v>74</v>
      </c>
      <c r="G432">
        <v>0</v>
      </c>
      <c r="H432">
        <v>39.6</v>
      </c>
      <c r="I432">
        <v>5</v>
      </c>
      <c r="J432">
        <v>88</v>
      </c>
      <c r="K432">
        <v>66</v>
      </c>
      <c r="L432" t="s">
        <v>71</v>
      </c>
      <c r="M432" t="s">
        <v>648</v>
      </c>
      <c r="N432" t="s">
        <v>3873</v>
      </c>
      <c r="O432" t="s">
        <v>239</v>
      </c>
      <c r="P432" t="s">
        <v>74</v>
      </c>
      <c r="Q432">
        <v>0</v>
      </c>
      <c r="R432" t="s">
        <v>851</v>
      </c>
    </row>
    <row r="433" spans="2:18" x14ac:dyDescent="0.25">
      <c r="B433" t="s">
        <v>849</v>
      </c>
      <c r="C433" t="s">
        <v>850</v>
      </c>
      <c r="D433" t="s">
        <v>844</v>
      </c>
      <c r="E433">
        <v>13480</v>
      </c>
      <c r="F433" t="s">
        <v>74</v>
      </c>
      <c r="G433">
        <v>0</v>
      </c>
      <c r="H433">
        <v>39.6</v>
      </c>
      <c r="I433">
        <v>5</v>
      </c>
      <c r="J433">
        <v>88</v>
      </c>
      <c r="K433">
        <v>66</v>
      </c>
      <c r="L433" t="s">
        <v>77</v>
      </c>
      <c r="M433" t="s">
        <v>338</v>
      </c>
      <c r="N433" t="s">
        <v>3873</v>
      </c>
      <c r="O433" t="s">
        <v>627</v>
      </c>
      <c r="P433" t="s">
        <v>74</v>
      </c>
      <c r="Q433">
        <v>0</v>
      </c>
      <c r="R433" t="s">
        <v>851</v>
      </c>
    </row>
    <row r="434" spans="2:18" x14ac:dyDescent="0.25">
      <c r="B434" t="s">
        <v>849</v>
      </c>
      <c r="C434" t="s">
        <v>850</v>
      </c>
      <c r="D434" t="s">
        <v>844</v>
      </c>
      <c r="E434">
        <v>13480</v>
      </c>
      <c r="F434" t="s">
        <v>74</v>
      </c>
      <c r="G434">
        <v>0</v>
      </c>
      <c r="H434">
        <v>39.6</v>
      </c>
      <c r="I434">
        <v>5</v>
      </c>
      <c r="J434">
        <v>88</v>
      </c>
      <c r="K434">
        <v>66</v>
      </c>
      <c r="L434" t="s">
        <v>77</v>
      </c>
      <c r="M434" t="s">
        <v>322</v>
      </c>
      <c r="N434" t="s">
        <v>3869</v>
      </c>
      <c r="O434" t="s">
        <v>627</v>
      </c>
      <c r="P434" t="s">
        <v>74</v>
      </c>
      <c r="Q434">
        <v>0</v>
      </c>
      <c r="R434" t="s">
        <v>851</v>
      </c>
    </row>
    <row r="435" spans="2:18" ht="15" customHeight="1" x14ac:dyDescent="0.25">
      <c r="B435" t="s">
        <v>853</v>
      </c>
      <c r="C435" t="s">
        <v>854</v>
      </c>
      <c r="D435" t="s">
        <v>844</v>
      </c>
      <c r="E435" s="6">
        <v>13480</v>
      </c>
      <c r="F435" t="s">
        <v>74</v>
      </c>
      <c r="G435">
        <v>0</v>
      </c>
      <c r="H435">
        <v>39.6</v>
      </c>
      <c r="I435">
        <v>5</v>
      </c>
      <c r="J435">
        <v>88</v>
      </c>
      <c r="K435">
        <v>66</v>
      </c>
      <c r="L435" t="s">
        <v>71</v>
      </c>
      <c r="M435" t="s">
        <v>390</v>
      </c>
      <c r="N435" t="s">
        <v>3885</v>
      </c>
      <c r="O435" t="s">
        <v>73</v>
      </c>
      <c r="P435" t="s">
        <v>74</v>
      </c>
      <c r="Q435">
        <v>0</v>
      </c>
      <c r="R435" t="s">
        <v>855</v>
      </c>
    </row>
    <row r="436" spans="2:18" ht="15" customHeight="1" x14ac:dyDescent="0.25">
      <c r="B436" t="s">
        <v>853</v>
      </c>
      <c r="C436" t="s">
        <v>854</v>
      </c>
      <c r="D436" t="s">
        <v>844</v>
      </c>
      <c r="E436" s="6">
        <v>13480</v>
      </c>
      <c r="F436" t="s">
        <v>74</v>
      </c>
      <c r="G436">
        <v>0</v>
      </c>
      <c r="H436">
        <v>39.6</v>
      </c>
      <c r="I436">
        <v>5</v>
      </c>
      <c r="J436">
        <v>88</v>
      </c>
      <c r="K436">
        <v>66</v>
      </c>
      <c r="L436" t="s">
        <v>71</v>
      </c>
      <c r="M436" t="s">
        <v>643</v>
      </c>
      <c r="N436" t="s">
        <v>3873</v>
      </c>
      <c r="O436" t="s">
        <v>239</v>
      </c>
      <c r="P436" t="s">
        <v>74</v>
      </c>
      <c r="Q436">
        <v>300</v>
      </c>
      <c r="R436" t="s">
        <v>855</v>
      </c>
    </row>
    <row r="437" spans="2:18" ht="15" customHeight="1" x14ac:dyDescent="0.25">
      <c r="B437" t="s">
        <v>853</v>
      </c>
      <c r="C437" t="s">
        <v>854</v>
      </c>
      <c r="D437" t="s">
        <v>844</v>
      </c>
      <c r="E437" s="6">
        <v>13480</v>
      </c>
      <c r="F437" t="s">
        <v>74</v>
      </c>
      <c r="G437">
        <v>0</v>
      </c>
      <c r="H437">
        <v>39.6</v>
      </c>
      <c r="I437">
        <v>5</v>
      </c>
      <c r="J437">
        <v>88</v>
      </c>
      <c r="K437">
        <v>66</v>
      </c>
      <c r="L437" t="s">
        <v>71</v>
      </c>
      <c r="M437" t="s">
        <v>847</v>
      </c>
      <c r="N437" t="s">
        <v>3862</v>
      </c>
      <c r="O437" t="s">
        <v>73</v>
      </c>
      <c r="P437" t="s">
        <v>74</v>
      </c>
      <c r="Q437">
        <v>0</v>
      </c>
      <c r="R437" t="s">
        <v>855</v>
      </c>
    </row>
    <row r="438" spans="2:18" x14ac:dyDescent="0.25">
      <c r="B438" t="s">
        <v>853</v>
      </c>
      <c r="C438" t="s">
        <v>854</v>
      </c>
      <c r="D438" t="s">
        <v>844</v>
      </c>
      <c r="E438">
        <v>13480</v>
      </c>
      <c r="F438" t="s">
        <v>74</v>
      </c>
      <c r="G438">
        <v>0</v>
      </c>
      <c r="H438">
        <v>39.6</v>
      </c>
      <c r="I438">
        <v>5</v>
      </c>
      <c r="J438">
        <v>88</v>
      </c>
      <c r="K438">
        <v>66</v>
      </c>
      <c r="L438" t="s">
        <v>77</v>
      </c>
      <c r="M438" t="s">
        <v>848</v>
      </c>
      <c r="N438" t="s">
        <v>3873</v>
      </c>
      <c r="O438" t="s">
        <v>73</v>
      </c>
      <c r="P438" t="s">
        <v>74</v>
      </c>
      <c r="Q438">
        <v>0</v>
      </c>
      <c r="R438" t="s">
        <v>855</v>
      </c>
    </row>
    <row r="439" spans="2:18" x14ac:dyDescent="0.25">
      <c r="B439" t="s">
        <v>853</v>
      </c>
      <c r="C439" t="s">
        <v>854</v>
      </c>
      <c r="D439" t="s">
        <v>844</v>
      </c>
      <c r="E439">
        <v>13480</v>
      </c>
      <c r="F439" t="s">
        <v>74</v>
      </c>
      <c r="G439">
        <v>0</v>
      </c>
      <c r="H439">
        <v>39.6</v>
      </c>
      <c r="I439">
        <v>5</v>
      </c>
      <c r="J439">
        <v>88</v>
      </c>
      <c r="K439">
        <v>66</v>
      </c>
      <c r="L439" t="s">
        <v>77</v>
      </c>
      <c r="M439" t="s">
        <v>338</v>
      </c>
      <c r="N439" t="s">
        <v>3873</v>
      </c>
      <c r="O439" t="s">
        <v>73</v>
      </c>
      <c r="P439" t="s">
        <v>74</v>
      </c>
      <c r="Q439">
        <v>0</v>
      </c>
      <c r="R439" t="s">
        <v>855</v>
      </c>
    </row>
    <row r="440" spans="2:18" x14ac:dyDescent="0.25">
      <c r="B440" t="s">
        <v>856</v>
      </c>
      <c r="C440" t="s">
        <v>857</v>
      </c>
      <c r="D440" t="s">
        <v>108</v>
      </c>
      <c r="E440">
        <v>4300</v>
      </c>
      <c r="F440" t="s">
        <v>74</v>
      </c>
      <c r="G440">
        <v>32</v>
      </c>
      <c r="H440">
        <v>33.56</v>
      </c>
      <c r="I440">
        <v>2</v>
      </c>
      <c r="J440">
        <v>66</v>
      </c>
      <c r="K440">
        <v>63</v>
      </c>
      <c r="L440" t="s">
        <v>71</v>
      </c>
      <c r="M440" t="s">
        <v>858</v>
      </c>
      <c r="N440" t="s">
        <v>3870</v>
      </c>
      <c r="O440" t="s">
        <v>73</v>
      </c>
      <c r="P440" t="s">
        <v>74</v>
      </c>
      <c r="Q440">
        <v>1000</v>
      </c>
      <c r="R440" t="s">
        <v>859</v>
      </c>
    </row>
    <row r="441" spans="2:18" x14ac:dyDescent="0.25">
      <c r="B441" t="s">
        <v>856</v>
      </c>
      <c r="C441" t="s">
        <v>857</v>
      </c>
      <c r="D441" t="s">
        <v>108</v>
      </c>
      <c r="E441">
        <v>4300</v>
      </c>
      <c r="F441" t="s">
        <v>74</v>
      </c>
      <c r="G441">
        <v>32</v>
      </c>
      <c r="H441">
        <v>33.56</v>
      </c>
      <c r="I441">
        <v>2</v>
      </c>
      <c r="J441">
        <v>66</v>
      </c>
      <c r="K441">
        <v>63</v>
      </c>
      <c r="L441" t="s">
        <v>77</v>
      </c>
      <c r="M441" t="s">
        <v>858</v>
      </c>
      <c r="N441" t="s">
        <v>3870</v>
      </c>
      <c r="O441" t="s">
        <v>73</v>
      </c>
      <c r="P441" t="s">
        <v>74</v>
      </c>
      <c r="Q441">
        <v>1000</v>
      </c>
      <c r="R441" t="s">
        <v>859</v>
      </c>
    </row>
    <row r="442" spans="2:18" x14ac:dyDescent="0.25">
      <c r="B442" t="s">
        <v>860</v>
      </c>
      <c r="C442" t="s">
        <v>861</v>
      </c>
      <c r="D442" t="s">
        <v>862</v>
      </c>
      <c r="E442">
        <v>17920</v>
      </c>
      <c r="F442" t="s">
        <v>74</v>
      </c>
      <c r="G442">
        <v>0</v>
      </c>
      <c r="H442">
        <v>33.56</v>
      </c>
      <c r="I442">
        <v>8</v>
      </c>
      <c r="J442">
        <v>92</v>
      </c>
      <c r="K442">
        <v>66.7</v>
      </c>
      <c r="L442" t="s">
        <v>71</v>
      </c>
      <c r="M442" t="s">
        <v>863</v>
      </c>
      <c r="N442" t="s">
        <v>3899</v>
      </c>
      <c r="O442" t="s">
        <v>73</v>
      </c>
      <c r="P442" t="s">
        <v>74</v>
      </c>
      <c r="Q442">
        <v>0</v>
      </c>
      <c r="R442" t="s">
        <v>864</v>
      </c>
    </row>
    <row r="443" spans="2:18" x14ac:dyDescent="0.25">
      <c r="B443" t="s">
        <v>860</v>
      </c>
      <c r="C443" t="s">
        <v>861</v>
      </c>
      <c r="D443" t="s">
        <v>862</v>
      </c>
      <c r="E443">
        <v>17920</v>
      </c>
      <c r="F443" t="s">
        <v>74</v>
      </c>
      <c r="G443">
        <v>0</v>
      </c>
      <c r="H443">
        <v>33.56</v>
      </c>
      <c r="I443">
        <v>8</v>
      </c>
      <c r="J443">
        <v>92</v>
      </c>
      <c r="K443">
        <v>66.7</v>
      </c>
      <c r="L443" t="s">
        <v>71</v>
      </c>
      <c r="M443" t="s">
        <v>233</v>
      </c>
      <c r="N443" t="s">
        <v>3870</v>
      </c>
      <c r="O443" t="s">
        <v>73</v>
      </c>
      <c r="P443" t="s">
        <v>74</v>
      </c>
      <c r="Q443">
        <v>0</v>
      </c>
      <c r="R443" t="s">
        <v>864</v>
      </c>
    </row>
    <row r="444" spans="2:18" x14ac:dyDescent="0.25">
      <c r="B444" t="s">
        <v>860</v>
      </c>
      <c r="C444" t="s">
        <v>861</v>
      </c>
      <c r="D444" t="s">
        <v>862</v>
      </c>
      <c r="E444">
        <v>17920</v>
      </c>
      <c r="F444" t="s">
        <v>74</v>
      </c>
      <c r="G444">
        <v>0</v>
      </c>
      <c r="H444">
        <v>33.56</v>
      </c>
      <c r="I444">
        <v>8</v>
      </c>
      <c r="J444">
        <v>92</v>
      </c>
      <c r="K444">
        <v>66.7</v>
      </c>
      <c r="L444" t="s">
        <v>77</v>
      </c>
      <c r="M444" t="s">
        <v>144</v>
      </c>
      <c r="N444" t="s">
        <v>3862</v>
      </c>
      <c r="O444" t="s">
        <v>73</v>
      </c>
      <c r="P444" t="s">
        <v>74</v>
      </c>
      <c r="Q444">
        <v>0</v>
      </c>
      <c r="R444" t="s">
        <v>864</v>
      </c>
    </row>
    <row r="445" spans="2:18" x14ac:dyDescent="0.25">
      <c r="B445" t="s">
        <v>860</v>
      </c>
      <c r="C445" t="s">
        <v>861</v>
      </c>
      <c r="D445" t="s">
        <v>862</v>
      </c>
      <c r="E445">
        <v>17920</v>
      </c>
      <c r="F445" t="s">
        <v>74</v>
      </c>
      <c r="G445">
        <v>0</v>
      </c>
      <c r="H445">
        <v>33.56</v>
      </c>
      <c r="I445">
        <v>8</v>
      </c>
      <c r="J445">
        <v>92</v>
      </c>
      <c r="K445">
        <v>66.7</v>
      </c>
      <c r="L445" t="s">
        <v>77</v>
      </c>
      <c r="M445" t="s">
        <v>318</v>
      </c>
      <c r="N445" t="s">
        <v>3873</v>
      </c>
      <c r="O445" t="s">
        <v>73</v>
      </c>
      <c r="P445" t="s">
        <v>74</v>
      </c>
      <c r="Q445">
        <v>0</v>
      </c>
      <c r="R445" t="s">
        <v>864</v>
      </c>
    </row>
    <row r="446" spans="2:18" x14ac:dyDescent="0.25">
      <c r="B446" t="s">
        <v>865</v>
      </c>
      <c r="C446" t="s">
        <v>866</v>
      </c>
      <c r="D446" t="s">
        <v>867</v>
      </c>
      <c r="E446">
        <v>17920</v>
      </c>
      <c r="F446" t="s">
        <v>74</v>
      </c>
      <c r="G446">
        <v>38</v>
      </c>
      <c r="H446">
        <v>33.56</v>
      </c>
      <c r="I446">
        <v>8</v>
      </c>
      <c r="J446">
        <v>88</v>
      </c>
      <c r="K446">
        <v>65.7</v>
      </c>
      <c r="L446" t="s">
        <v>71</v>
      </c>
      <c r="M446" t="s">
        <v>225</v>
      </c>
      <c r="N446" t="s">
        <v>3874</v>
      </c>
      <c r="O446" t="s">
        <v>73</v>
      </c>
      <c r="P446" t="s">
        <v>74</v>
      </c>
      <c r="Q446">
        <v>0</v>
      </c>
      <c r="R446" t="s">
        <v>3769</v>
      </c>
    </row>
    <row r="447" spans="2:18" x14ac:dyDescent="0.25">
      <c r="B447" t="s">
        <v>865</v>
      </c>
      <c r="C447" t="s">
        <v>866</v>
      </c>
      <c r="D447" t="s">
        <v>867</v>
      </c>
      <c r="E447">
        <v>17920</v>
      </c>
      <c r="F447" t="s">
        <v>74</v>
      </c>
      <c r="G447">
        <v>38</v>
      </c>
      <c r="H447">
        <v>33.56</v>
      </c>
      <c r="I447">
        <v>8</v>
      </c>
      <c r="J447">
        <v>88</v>
      </c>
      <c r="K447">
        <v>65.7</v>
      </c>
      <c r="L447" t="s">
        <v>71</v>
      </c>
      <c r="M447" t="s">
        <v>365</v>
      </c>
      <c r="N447" t="s">
        <v>3870</v>
      </c>
      <c r="O447" t="s">
        <v>73</v>
      </c>
      <c r="P447" t="s">
        <v>74</v>
      </c>
      <c r="Q447">
        <v>0</v>
      </c>
      <c r="R447" t="s">
        <v>3769</v>
      </c>
    </row>
    <row r="448" spans="2:18" x14ac:dyDescent="0.25">
      <c r="B448" t="s">
        <v>865</v>
      </c>
      <c r="C448" t="s">
        <v>866</v>
      </c>
      <c r="D448" t="s">
        <v>867</v>
      </c>
      <c r="E448">
        <v>17920</v>
      </c>
      <c r="F448" t="s">
        <v>74</v>
      </c>
      <c r="G448">
        <v>38</v>
      </c>
      <c r="H448">
        <v>33.56</v>
      </c>
      <c r="I448">
        <v>8</v>
      </c>
      <c r="J448">
        <v>88</v>
      </c>
      <c r="K448">
        <v>65.7</v>
      </c>
      <c r="L448" t="s">
        <v>77</v>
      </c>
      <c r="M448" t="s">
        <v>318</v>
      </c>
      <c r="N448" t="s">
        <v>3873</v>
      </c>
      <c r="O448" t="s">
        <v>73</v>
      </c>
      <c r="P448" t="s">
        <v>74</v>
      </c>
      <c r="Q448">
        <v>0</v>
      </c>
      <c r="R448" t="s">
        <v>3769</v>
      </c>
    </row>
    <row r="449" spans="2:18" x14ac:dyDescent="0.25">
      <c r="B449" t="s">
        <v>865</v>
      </c>
      <c r="C449" t="s">
        <v>866</v>
      </c>
      <c r="D449" t="s">
        <v>867</v>
      </c>
      <c r="E449">
        <v>17920</v>
      </c>
      <c r="F449" t="s">
        <v>74</v>
      </c>
      <c r="G449">
        <v>38</v>
      </c>
      <c r="H449">
        <v>33.56</v>
      </c>
      <c r="I449">
        <v>8</v>
      </c>
      <c r="J449">
        <v>88</v>
      </c>
      <c r="K449">
        <v>65.7</v>
      </c>
      <c r="L449" t="s">
        <v>77</v>
      </c>
      <c r="M449" t="s">
        <v>1045</v>
      </c>
      <c r="N449" t="s">
        <v>3873</v>
      </c>
      <c r="O449" t="s">
        <v>73</v>
      </c>
      <c r="P449" t="s">
        <v>74</v>
      </c>
      <c r="Q449">
        <v>0</v>
      </c>
      <c r="R449" t="s">
        <v>3769</v>
      </c>
    </row>
    <row r="450" spans="2:18" ht="15" customHeight="1" x14ac:dyDescent="0.25">
      <c r="B450" t="s">
        <v>3719</v>
      </c>
      <c r="C450" t="s">
        <v>3243</v>
      </c>
      <c r="D450" t="s">
        <v>867</v>
      </c>
      <c r="E450" s="6">
        <v>17920</v>
      </c>
      <c r="F450" t="s">
        <v>74</v>
      </c>
      <c r="G450">
        <v>37</v>
      </c>
      <c r="H450">
        <v>33.56</v>
      </c>
      <c r="I450">
        <v>8</v>
      </c>
      <c r="J450">
        <v>88</v>
      </c>
      <c r="K450">
        <v>66.7</v>
      </c>
      <c r="L450" t="s">
        <v>71</v>
      </c>
      <c r="M450" t="s">
        <v>365</v>
      </c>
      <c r="N450" t="s">
        <v>3870</v>
      </c>
      <c r="O450" t="s">
        <v>73</v>
      </c>
      <c r="P450" t="s">
        <v>74</v>
      </c>
      <c r="Q450">
        <v>0</v>
      </c>
      <c r="R450" t="s">
        <v>3770</v>
      </c>
    </row>
    <row r="451" spans="2:18" x14ac:dyDescent="0.25">
      <c r="B451" t="s">
        <v>3719</v>
      </c>
      <c r="C451" t="s">
        <v>3243</v>
      </c>
      <c r="D451" t="s">
        <v>867</v>
      </c>
      <c r="E451">
        <v>17920</v>
      </c>
      <c r="F451" t="s">
        <v>74</v>
      </c>
      <c r="G451">
        <v>37</v>
      </c>
      <c r="H451">
        <v>33.56</v>
      </c>
      <c r="I451">
        <v>8</v>
      </c>
      <c r="J451">
        <v>88</v>
      </c>
      <c r="K451">
        <v>66.7</v>
      </c>
      <c r="L451" t="s">
        <v>71</v>
      </c>
      <c r="M451" t="s">
        <v>225</v>
      </c>
      <c r="N451" t="s">
        <v>3874</v>
      </c>
      <c r="O451" t="s">
        <v>73</v>
      </c>
      <c r="P451" t="s">
        <v>74</v>
      </c>
      <c r="Q451">
        <v>0</v>
      </c>
      <c r="R451" t="s">
        <v>3770</v>
      </c>
    </row>
    <row r="452" spans="2:18" x14ac:dyDescent="0.25">
      <c r="B452" t="s">
        <v>3719</v>
      </c>
      <c r="C452" t="s">
        <v>3243</v>
      </c>
      <c r="D452" t="s">
        <v>867</v>
      </c>
      <c r="E452">
        <v>17920</v>
      </c>
      <c r="F452" t="s">
        <v>74</v>
      </c>
      <c r="G452">
        <v>37</v>
      </c>
      <c r="H452">
        <v>33.56</v>
      </c>
      <c r="I452">
        <v>8</v>
      </c>
      <c r="J452">
        <v>88</v>
      </c>
      <c r="K452">
        <v>66.7</v>
      </c>
      <c r="L452" t="s">
        <v>77</v>
      </c>
      <c r="M452" t="s">
        <v>322</v>
      </c>
      <c r="N452" t="s">
        <v>3869</v>
      </c>
      <c r="O452" t="s">
        <v>73</v>
      </c>
      <c r="P452" t="s">
        <v>74</v>
      </c>
      <c r="Q452">
        <v>0</v>
      </c>
      <c r="R452" t="s">
        <v>3770</v>
      </c>
    </row>
    <row r="453" spans="2:18" x14ac:dyDescent="0.25">
      <c r="B453" t="s">
        <v>3719</v>
      </c>
      <c r="C453" t="s">
        <v>3243</v>
      </c>
      <c r="D453" t="s">
        <v>867</v>
      </c>
      <c r="E453">
        <v>17920</v>
      </c>
      <c r="F453" t="s">
        <v>74</v>
      </c>
      <c r="G453">
        <v>37</v>
      </c>
      <c r="H453">
        <v>33.56</v>
      </c>
      <c r="I453">
        <v>8</v>
      </c>
      <c r="J453">
        <v>88</v>
      </c>
      <c r="K453">
        <v>66.7</v>
      </c>
      <c r="L453" t="s">
        <v>77</v>
      </c>
      <c r="M453" t="s">
        <v>318</v>
      </c>
      <c r="N453" t="s">
        <v>3873</v>
      </c>
      <c r="O453" t="s">
        <v>73</v>
      </c>
      <c r="P453" t="s">
        <v>74</v>
      </c>
      <c r="Q453">
        <v>0</v>
      </c>
      <c r="R453" t="s">
        <v>3770</v>
      </c>
    </row>
    <row r="454" spans="2:18" x14ac:dyDescent="0.25">
      <c r="B454" t="s">
        <v>871</v>
      </c>
      <c r="C454" t="s">
        <v>861</v>
      </c>
      <c r="D454" t="s">
        <v>869</v>
      </c>
      <c r="E454">
        <v>17920</v>
      </c>
      <c r="F454" t="s">
        <v>74</v>
      </c>
      <c r="G454">
        <v>36</v>
      </c>
      <c r="H454">
        <v>33.56</v>
      </c>
      <c r="I454">
        <v>8</v>
      </c>
      <c r="J454">
        <v>92</v>
      </c>
      <c r="K454">
        <v>66.7</v>
      </c>
      <c r="L454" t="s">
        <v>71</v>
      </c>
      <c r="M454" t="s">
        <v>863</v>
      </c>
      <c r="N454" t="s">
        <v>3899</v>
      </c>
      <c r="O454" t="s">
        <v>73</v>
      </c>
      <c r="P454" t="s">
        <v>74</v>
      </c>
      <c r="Q454">
        <v>0</v>
      </c>
      <c r="R454" t="s">
        <v>870</v>
      </c>
    </row>
    <row r="455" spans="2:18" x14ac:dyDescent="0.25">
      <c r="B455" t="s">
        <v>871</v>
      </c>
      <c r="C455" t="s">
        <v>861</v>
      </c>
      <c r="D455" t="s">
        <v>869</v>
      </c>
      <c r="E455">
        <v>17920</v>
      </c>
      <c r="F455" t="s">
        <v>74</v>
      </c>
      <c r="G455">
        <v>36</v>
      </c>
      <c r="H455">
        <v>33.56</v>
      </c>
      <c r="I455">
        <v>8</v>
      </c>
      <c r="J455">
        <v>92</v>
      </c>
      <c r="K455">
        <v>66.7</v>
      </c>
      <c r="L455" t="s">
        <v>71</v>
      </c>
      <c r="M455" t="s">
        <v>365</v>
      </c>
      <c r="N455" t="s">
        <v>3870</v>
      </c>
      <c r="O455" t="s">
        <v>73</v>
      </c>
      <c r="P455" t="s">
        <v>74</v>
      </c>
      <c r="Q455">
        <v>0</v>
      </c>
      <c r="R455" t="s">
        <v>870</v>
      </c>
    </row>
    <row r="456" spans="2:18" x14ac:dyDescent="0.25">
      <c r="B456" t="s">
        <v>871</v>
      </c>
      <c r="C456" t="s">
        <v>861</v>
      </c>
      <c r="D456" t="s">
        <v>869</v>
      </c>
      <c r="E456">
        <v>17920</v>
      </c>
      <c r="F456" t="s">
        <v>74</v>
      </c>
      <c r="G456">
        <v>36</v>
      </c>
      <c r="H456">
        <v>33.56</v>
      </c>
      <c r="I456">
        <v>8</v>
      </c>
      <c r="J456">
        <v>92</v>
      </c>
      <c r="K456">
        <v>66.7</v>
      </c>
      <c r="L456" t="s">
        <v>77</v>
      </c>
      <c r="M456" t="s">
        <v>872</v>
      </c>
      <c r="N456" t="s">
        <v>3900</v>
      </c>
      <c r="O456" t="s">
        <v>73</v>
      </c>
      <c r="P456" t="s">
        <v>74</v>
      </c>
      <c r="Q456">
        <v>0</v>
      </c>
      <c r="R456" t="s">
        <v>870</v>
      </c>
    </row>
    <row r="457" spans="2:18" x14ac:dyDescent="0.25">
      <c r="B457" t="s">
        <v>871</v>
      </c>
      <c r="C457" t="s">
        <v>861</v>
      </c>
      <c r="D457" t="s">
        <v>869</v>
      </c>
      <c r="E457">
        <v>17920</v>
      </c>
      <c r="F457" t="s">
        <v>74</v>
      </c>
      <c r="G457">
        <v>36</v>
      </c>
      <c r="H457">
        <v>33.56</v>
      </c>
      <c r="I457">
        <v>8</v>
      </c>
      <c r="J457">
        <v>92</v>
      </c>
      <c r="K457">
        <v>66.7</v>
      </c>
      <c r="L457" t="s">
        <v>77</v>
      </c>
      <c r="M457" t="s">
        <v>318</v>
      </c>
      <c r="N457" t="s">
        <v>3873</v>
      </c>
      <c r="O457" t="s">
        <v>73</v>
      </c>
      <c r="P457" t="s">
        <v>74</v>
      </c>
      <c r="Q457">
        <v>0</v>
      </c>
      <c r="R457" t="s">
        <v>870</v>
      </c>
    </row>
    <row r="458" spans="2:18" x14ac:dyDescent="0.25">
      <c r="B458" t="s">
        <v>873</v>
      </c>
      <c r="C458" t="s">
        <v>874</v>
      </c>
      <c r="D458" t="s">
        <v>875</v>
      </c>
      <c r="E458">
        <v>17920</v>
      </c>
      <c r="F458" t="s">
        <v>74</v>
      </c>
      <c r="G458">
        <v>83</v>
      </c>
      <c r="H458">
        <v>33.56</v>
      </c>
      <c r="I458">
        <v>8</v>
      </c>
      <c r="J458">
        <v>86</v>
      </c>
      <c r="K458">
        <v>66.7</v>
      </c>
      <c r="L458" t="s">
        <v>71</v>
      </c>
      <c r="M458" t="s">
        <v>509</v>
      </c>
      <c r="N458" t="s">
        <v>3874</v>
      </c>
      <c r="O458" t="s">
        <v>73</v>
      </c>
      <c r="P458" t="s">
        <v>74</v>
      </c>
      <c r="Q458">
        <v>0</v>
      </c>
      <c r="R458" t="s">
        <v>3771</v>
      </c>
    </row>
    <row r="459" spans="2:18" x14ac:dyDescent="0.25">
      <c r="B459" t="s">
        <v>873</v>
      </c>
      <c r="C459" t="s">
        <v>874</v>
      </c>
      <c r="D459" t="s">
        <v>875</v>
      </c>
      <c r="E459">
        <v>17920</v>
      </c>
      <c r="F459" t="s">
        <v>74</v>
      </c>
      <c r="G459">
        <v>83</v>
      </c>
      <c r="H459">
        <v>33.56</v>
      </c>
      <c r="I459">
        <v>8</v>
      </c>
      <c r="J459">
        <v>86</v>
      </c>
      <c r="K459">
        <v>66.7</v>
      </c>
      <c r="L459" t="s">
        <v>77</v>
      </c>
      <c r="M459" t="s">
        <v>880</v>
      </c>
      <c r="N459" t="s">
        <v>3869</v>
      </c>
      <c r="O459" t="s">
        <v>73</v>
      </c>
      <c r="P459" t="s">
        <v>74</v>
      </c>
      <c r="Q459">
        <v>0</v>
      </c>
      <c r="R459" t="s">
        <v>3771</v>
      </c>
    </row>
    <row r="460" spans="2:18" x14ac:dyDescent="0.25">
      <c r="B460" t="s">
        <v>873</v>
      </c>
      <c r="C460" t="s">
        <v>874</v>
      </c>
      <c r="D460" t="s">
        <v>875</v>
      </c>
      <c r="E460">
        <v>17920</v>
      </c>
      <c r="F460" t="s">
        <v>74</v>
      </c>
      <c r="G460">
        <v>83</v>
      </c>
      <c r="H460">
        <v>33.56</v>
      </c>
      <c r="I460">
        <v>8</v>
      </c>
      <c r="J460">
        <v>86</v>
      </c>
      <c r="K460">
        <v>66.7</v>
      </c>
      <c r="L460" t="s">
        <v>77</v>
      </c>
      <c r="M460" t="s">
        <v>318</v>
      </c>
      <c r="N460" t="s">
        <v>3873</v>
      </c>
      <c r="O460" t="s">
        <v>73</v>
      </c>
      <c r="P460" t="s">
        <v>74</v>
      </c>
      <c r="Q460">
        <v>0</v>
      </c>
      <c r="R460" t="s">
        <v>3771</v>
      </c>
    </row>
    <row r="461" spans="2:18" x14ac:dyDescent="0.25">
      <c r="B461" t="s">
        <v>873</v>
      </c>
      <c r="C461" t="s">
        <v>874</v>
      </c>
      <c r="D461" t="s">
        <v>875</v>
      </c>
      <c r="E461">
        <v>17920</v>
      </c>
      <c r="F461" t="s">
        <v>74</v>
      </c>
      <c r="G461">
        <v>83</v>
      </c>
      <c r="H461">
        <v>33.56</v>
      </c>
      <c r="I461">
        <v>8</v>
      </c>
      <c r="J461">
        <v>86</v>
      </c>
      <c r="K461">
        <v>66.7</v>
      </c>
      <c r="L461" t="s">
        <v>77</v>
      </c>
      <c r="M461" t="s">
        <v>830</v>
      </c>
      <c r="N461" t="s">
        <v>3897</v>
      </c>
      <c r="O461" t="s">
        <v>73</v>
      </c>
      <c r="P461" t="s">
        <v>74</v>
      </c>
      <c r="Q461">
        <v>0</v>
      </c>
      <c r="R461" t="s">
        <v>3771</v>
      </c>
    </row>
    <row r="462" spans="2:18" x14ac:dyDescent="0.25">
      <c r="B462" t="s">
        <v>3720</v>
      </c>
      <c r="C462" t="s">
        <v>3736</v>
      </c>
      <c r="D462" t="s">
        <v>965</v>
      </c>
      <c r="E462">
        <v>13260</v>
      </c>
      <c r="F462" t="s">
        <v>74</v>
      </c>
      <c r="G462">
        <v>84</v>
      </c>
      <c r="H462">
        <v>39.6</v>
      </c>
      <c r="I462">
        <v>5.7</v>
      </c>
      <c r="J462">
        <v>88</v>
      </c>
      <c r="K462">
        <v>66</v>
      </c>
      <c r="L462" t="s">
        <v>71</v>
      </c>
      <c r="M462" t="s">
        <v>144</v>
      </c>
      <c r="N462" t="s">
        <v>3862</v>
      </c>
      <c r="O462" t="s">
        <v>73</v>
      </c>
      <c r="P462" t="s">
        <v>74</v>
      </c>
      <c r="Q462">
        <v>0</v>
      </c>
      <c r="R462" t="s">
        <v>3772</v>
      </c>
    </row>
    <row r="463" spans="2:18" x14ac:dyDescent="0.25">
      <c r="B463" t="s">
        <v>3720</v>
      </c>
      <c r="C463" t="s">
        <v>3736</v>
      </c>
      <c r="D463" t="s">
        <v>965</v>
      </c>
      <c r="E463">
        <v>13260</v>
      </c>
      <c r="F463" t="s">
        <v>74</v>
      </c>
      <c r="G463">
        <v>84</v>
      </c>
      <c r="H463">
        <v>39.6</v>
      </c>
      <c r="I463">
        <v>5.7</v>
      </c>
      <c r="J463">
        <v>88</v>
      </c>
      <c r="K463">
        <v>66</v>
      </c>
      <c r="L463" t="s">
        <v>71</v>
      </c>
      <c r="M463" t="s">
        <v>3746</v>
      </c>
      <c r="N463" t="s">
        <v>3901</v>
      </c>
      <c r="O463" t="s">
        <v>73</v>
      </c>
      <c r="P463" t="s">
        <v>74</v>
      </c>
      <c r="Q463">
        <v>0</v>
      </c>
      <c r="R463" t="s">
        <v>3772</v>
      </c>
    </row>
    <row r="464" spans="2:18" x14ac:dyDescent="0.25">
      <c r="B464" t="s">
        <v>3720</v>
      </c>
      <c r="C464" t="s">
        <v>3736</v>
      </c>
      <c r="D464" t="s">
        <v>965</v>
      </c>
      <c r="E464">
        <v>13260</v>
      </c>
      <c r="F464" t="s">
        <v>74</v>
      </c>
      <c r="G464">
        <v>84</v>
      </c>
      <c r="H464">
        <v>39.6</v>
      </c>
      <c r="I464">
        <v>5.7</v>
      </c>
      <c r="J464">
        <v>88</v>
      </c>
      <c r="K464">
        <v>66</v>
      </c>
      <c r="L464" t="s">
        <v>71</v>
      </c>
      <c r="M464" t="s">
        <v>2418</v>
      </c>
      <c r="N464" t="s">
        <v>3873</v>
      </c>
      <c r="O464" t="s">
        <v>73</v>
      </c>
      <c r="P464" t="s">
        <v>74</v>
      </c>
      <c r="Q464">
        <v>0</v>
      </c>
      <c r="R464" t="s">
        <v>3772</v>
      </c>
    </row>
    <row r="465" spans="2:20" x14ac:dyDescent="0.25">
      <c r="B465" t="s">
        <v>3720</v>
      </c>
      <c r="C465" t="s">
        <v>3736</v>
      </c>
      <c r="D465" t="s">
        <v>965</v>
      </c>
      <c r="E465">
        <v>13260</v>
      </c>
      <c r="F465" t="s">
        <v>74</v>
      </c>
      <c r="G465">
        <v>84</v>
      </c>
      <c r="H465">
        <v>39.6</v>
      </c>
      <c r="I465">
        <v>5.7</v>
      </c>
      <c r="J465">
        <v>88</v>
      </c>
      <c r="K465">
        <v>66</v>
      </c>
      <c r="L465" t="s">
        <v>77</v>
      </c>
      <c r="M465" t="s">
        <v>319</v>
      </c>
      <c r="N465" t="s">
        <v>3881</v>
      </c>
      <c r="O465" t="s">
        <v>73</v>
      </c>
      <c r="P465" t="s">
        <v>74</v>
      </c>
      <c r="Q465">
        <v>0</v>
      </c>
      <c r="R465" t="s">
        <v>3772</v>
      </c>
    </row>
    <row r="466" spans="2:20" x14ac:dyDescent="0.25">
      <c r="B466" t="s">
        <v>3720</v>
      </c>
      <c r="C466" t="s">
        <v>3736</v>
      </c>
      <c r="D466" t="s">
        <v>965</v>
      </c>
      <c r="E466">
        <v>13260</v>
      </c>
      <c r="F466" t="s">
        <v>74</v>
      </c>
      <c r="G466">
        <v>84</v>
      </c>
      <c r="H466">
        <v>39.6</v>
      </c>
      <c r="I466">
        <v>5.7</v>
      </c>
      <c r="J466">
        <v>88</v>
      </c>
      <c r="K466">
        <v>66</v>
      </c>
      <c r="L466" t="s">
        <v>77</v>
      </c>
      <c r="M466" t="s">
        <v>318</v>
      </c>
      <c r="N466" t="s">
        <v>3873</v>
      </c>
      <c r="O466" t="s">
        <v>73</v>
      </c>
      <c r="P466" t="s">
        <v>74</v>
      </c>
      <c r="Q466">
        <v>0</v>
      </c>
      <c r="R466" t="s">
        <v>3772</v>
      </c>
    </row>
    <row r="467" spans="2:20" x14ac:dyDescent="0.25">
      <c r="B467" t="s">
        <v>878</v>
      </c>
      <c r="C467" t="s">
        <v>879</v>
      </c>
      <c r="D467" t="s">
        <v>876</v>
      </c>
      <c r="E467">
        <v>11880</v>
      </c>
      <c r="F467" t="s">
        <v>74</v>
      </c>
      <c r="G467">
        <v>0</v>
      </c>
      <c r="H467">
        <v>30.2</v>
      </c>
      <c r="I467">
        <v>6</v>
      </c>
      <c r="J467">
        <v>86</v>
      </c>
      <c r="K467">
        <v>66</v>
      </c>
      <c r="L467" t="s">
        <v>71</v>
      </c>
      <c r="M467" t="s">
        <v>175</v>
      </c>
      <c r="N467" t="s">
        <v>3862</v>
      </c>
      <c r="O467" t="s">
        <v>73</v>
      </c>
      <c r="P467" t="s">
        <v>74</v>
      </c>
      <c r="Q467">
        <v>0</v>
      </c>
      <c r="R467" t="s">
        <v>877</v>
      </c>
    </row>
    <row r="468" spans="2:20" x14ac:dyDescent="0.25">
      <c r="B468" t="s">
        <v>878</v>
      </c>
      <c r="C468" t="s">
        <v>879</v>
      </c>
      <c r="D468" t="s">
        <v>876</v>
      </c>
      <c r="E468">
        <v>11880</v>
      </c>
      <c r="F468" t="s">
        <v>74</v>
      </c>
      <c r="G468">
        <v>0</v>
      </c>
      <c r="H468">
        <v>30.2</v>
      </c>
      <c r="I468">
        <v>6</v>
      </c>
      <c r="J468">
        <v>86</v>
      </c>
      <c r="K468">
        <v>66</v>
      </c>
      <c r="L468" t="s">
        <v>77</v>
      </c>
      <c r="M468" t="s">
        <v>338</v>
      </c>
      <c r="N468" t="s">
        <v>3873</v>
      </c>
      <c r="O468" t="s">
        <v>73</v>
      </c>
      <c r="P468" t="s">
        <v>74</v>
      </c>
      <c r="Q468">
        <v>0</v>
      </c>
      <c r="R468" t="s">
        <v>877</v>
      </c>
    </row>
    <row r="469" spans="2:20" x14ac:dyDescent="0.25">
      <c r="B469" t="s">
        <v>878</v>
      </c>
      <c r="C469" t="s">
        <v>879</v>
      </c>
      <c r="D469" t="s">
        <v>876</v>
      </c>
      <c r="E469">
        <v>11880</v>
      </c>
      <c r="F469" t="s">
        <v>74</v>
      </c>
      <c r="G469">
        <v>0</v>
      </c>
      <c r="H469">
        <v>30.2</v>
      </c>
      <c r="I469">
        <v>6</v>
      </c>
      <c r="J469">
        <v>86</v>
      </c>
      <c r="K469">
        <v>66</v>
      </c>
      <c r="L469" t="s">
        <v>77</v>
      </c>
      <c r="M469" t="s">
        <v>880</v>
      </c>
      <c r="N469" t="s">
        <v>3869</v>
      </c>
      <c r="O469" t="s">
        <v>73</v>
      </c>
      <c r="P469" t="s">
        <v>74</v>
      </c>
      <c r="Q469">
        <v>0</v>
      </c>
      <c r="R469" t="s">
        <v>877</v>
      </c>
    </row>
    <row r="470" spans="2:20" x14ac:dyDescent="0.25">
      <c r="B470" t="s">
        <v>878</v>
      </c>
      <c r="C470" t="s">
        <v>879</v>
      </c>
      <c r="D470" t="s">
        <v>876</v>
      </c>
      <c r="E470">
        <v>11880</v>
      </c>
      <c r="F470" t="s">
        <v>74</v>
      </c>
      <c r="G470">
        <v>0</v>
      </c>
      <c r="H470">
        <v>30.2</v>
      </c>
      <c r="I470">
        <v>6</v>
      </c>
      <c r="J470">
        <v>86</v>
      </c>
      <c r="K470">
        <v>66</v>
      </c>
      <c r="L470" t="s">
        <v>77</v>
      </c>
      <c r="M470" t="s">
        <v>830</v>
      </c>
      <c r="N470" t="s">
        <v>3897</v>
      </c>
      <c r="O470" t="s">
        <v>73</v>
      </c>
      <c r="P470" t="s">
        <v>74</v>
      </c>
      <c r="Q470">
        <v>0</v>
      </c>
      <c r="R470" t="s">
        <v>877</v>
      </c>
    </row>
    <row r="471" spans="2:20" x14ac:dyDescent="0.25">
      <c r="B471" t="s">
        <v>881</v>
      </c>
      <c r="C471" t="s">
        <v>882</v>
      </c>
      <c r="D471" t="s">
        <v>875</v>
      </c>
      <c r="E471">
        <v>17920</v>
      </c>
      <c r="F471" t="s">
        <v>74</v>
      </c>
      <c r="G471">
        <v>95</v>
      </c>
      <c r="H471">
        <v>33.56</v>
      </c>
      <c r="I471">
        <v>8</v>
      </c>
      <c r="J471">
        <v>86</v>
      </c>
      <c r="K471">
        <v>66.7</v>
      </c>
      <c r="L471" t="s">
        <v>71</v>
      </c>
      <c r="M471" t="s">
        <v>509</v>
      </c>
      <c r="N471" t="s">
        <v>3874</v>
      </c>
      <c r="O471" t="s">
        <v>73</v>
      </c>
      <c r="P471" t="s">
        <v>74</v>
      </c>
      <c r="Q471">
        <v>0</v>
      </c>
      <c r="R471" t="s">
        <v>883</v>
      </c>
    </row>
    <row r="472" spans="2:20" x14ac:dyDescent="0.25">
      <c r="B472" t="s">
        <v>881</v>
      </c>
      <c r="C472" t="s">
        <v>882</v>
      </c>
      <c r="D472" t="s">
        <v>875</v>
      </c>
      <c r="E472">
        <v>17920</v>
      </c>
      <c r="F472" t="s">
        <v>74</v>
      </c>
      <c r="G472">
        <v>95</v>
      </c>
      <c r="H472">
        <v>33.56</v>
      </c>
      <c r="I472">
        <v>8</v>
      </c>
      <c r="J472">
        <v>86</v>
      </c>
      <c r="K472">
        <v>66.7</v>
      </c>
      <c r="L472" t="s">
        <v>77</v>
      </c>
      <c r="M472" t="s">
        <v>824</v>
      </c>
      <c r="N472" t="s">
        <v>3897</v>
      </c>
      <c r="O472" t="s">
        <v>73</v>
      </c>
      <c r="P472" t="s">
        <v>74</v>
      </c>
      <c r="Q472">
        <v>0</v>
      </c>
      <c r="R472" t="s">
        <v>883</v>
      </c>
    </row>
    <row r="473" spans="2:20" x14ac:dyDescent="0.25">
      <c r="B473" t="s">
        <v>881</v>
      </c>
      <c r="C473" t="s">
        <v>882</v>
      </c>
      <c r="D473" t="s">
        <v>875</v>
      </c>
      <c r="E473">
        <v>17920</v>
      </c>
      <c r="F473" t="s">
        <v>74</v>
      </c>
      <c r="G473">
        <v>95</v>
      </c>
      <c r="H473">
        <v>33.56</v>
      </c>
      <c r="I473">
        <v>8</v>
      </c>
      <c r="J473">
        <v>86</v>
      </c>
      <c r="K473">
        <v>66.7</v>
      </c>
      <c r="L473" t="s">
        <v>77</v>
      </c>
      <c r="M473" t="s">
        <v>338</v>
      </c>
      <c r="N473" t="s">
        <v>3873</v>
      </c>
      <c r="O473" t="s">
        <v>73</v>
      </c>
      <c r="P473" t="s">
        <v>74</v>
      </c>
      <c r="Q473">
        <v>0</v>
      </c>
      <c r="R473" t="s">
        <v>883</v>
      </c>
    </row>
    <row r="474" spans="2:20" x14ac:dyDescent="0.25">
      <c r="B474" t="s">
        <v>881</v>
      </c>
      <c r="C474" t="s">
        <v>882</v>
      </c>
      <c r="D474" t="s">
        <v>875</v>
      </c>
      <c r="E474">
        <v>17920</v>
      </c>
      <c r="F474" t="s">
        <v>74</v>
      </c>
      <c r="G474">
        <v>95</v>
      </c>
      <c r="H474">
        <v>33.56</v>
      </c>
      <c r="I474">
        <v>8</v>
      </c>
      <c r="J474">
        <v>86</v>
      </c>
      <c r="K474">
        <v>66.7</v>
      </c>
      <c r="L474" t="s">
        <v>77</v>
      </c>
      <c r="M474" t="s">
        <v>322</v>
      </c>
      <c r="N474" t="s">
        <v>3869</v>
      </c>
      <c r="O474" t="s">
        <v>73</v>
      </c>
      <c r="P474" t="s">
        <v>74</v>
      </c>
      <c r="Q474">
        <v>0</v>
      </c>
      <c r="R474" t="s">
        <v>883</v>
      </c>
    </row>
    <row r="475" spans="2:20" x14ac:dyDescent="0.25">
      <c r="B475" t="s">
        <v>884</v>
      </c>
      <c r="C475" t="s">
        <v>885</v>
      </c>
      <c r="D475" t="s">
        <v>810</v>
      </c>
      <c r="E475">
        <v>17904.29</v>
      </c>
      <c r="F475" t="s">
        <v>74</v>
      </c>
      <c r="G475">
        <v>0</v>
      </c>
      <c r="H475">
        <v>44.3</v>
      </c>
      <c r="I475">
        <v>6</v>
      </c>
      <c r="J475">
        <v>86</v>
      </c>
      <c r="K475">
        <v>67.36</v>
      </c>
      <c r="L475" t="s">
        <v>71</v>
      </c>
      <c r="M475" t="s">
        <v>365</v>
      </c>
      <c r="N475" t="s">
        <v>3870</v>
      </c>
      <c r="O475" t="s">
        <v>271</v>
      </c>
      <c r="P475" t="s">
        <v>74</v>
      </c>
      <c r="Q475">
        <v>0</v>
      </c>
      <c r="R475" t="s">
        <v>886</v>
      </c>
    </row>
    <row r="476" spans="2:20" x14ac:dyDescent="0.25">
      <c r="B476" t="s">
        <v>884</v>
      </c>
      <c r="C476" t="s">
        <v>885</v>
      </c>
      <c r="D476" t="s">
        <v>810</v>
      </c>
      <c r="E476" s="6">
        <v>17904.29</v>
      </c>
      <c r="F476" t="s">
        <v>74</v>
      </c>
      <c r="G476" s="6">
        <v>0</v>
      </c>
      <c r="H476">
        <v>44.3</v>
      </c>
      <c r="I476" s="6">
        <v>6</v>
      </c>
      <c r="J476">
        <v>86</v>
      </c>
      <c r="K476">
        <v>67.36</v>
      </c>
      <c r="L476" t="s">
        <v>77</v>
      </c>
      <c r="M476" t="s">
        <v>887</v>
      </c>
      <c r="N476" t="s">
        <v>3869</v>
      </c>
      <c r="O476" t="s">
        <v>627</v>
      </c>
      <c r="P476" t="s">
        <v>83</v>
      </c>
      <c r="Q476">
        <v>0</v>
      </c>
      <c r="R476" t="s">
        <v>886</v>
      </c>
      <c r="S476">
        <v>0</v>
      </c>
      <c r="T476" t="s">
        <v>926</v>
      </c>
    </row>
    <row r="477" spans="2:20" x14ac:dyDescent="0.25">
      <c r="B477" t="s">
        <v>884</v>
      </c>
      <c r="C477" t="s">
        <v>885</v>
      </c>
      <c r="D477" t="s">
        <v>810</v>
      </c>
      <c r="E477">
        <v>17904.29</v>
      </c>
      <c r="F477" t="s">
        <v>74</v>
      </c>
      <c r="G477">
        <v>0</v>
      </c>
      <c r="H477">
        <v>44.3</v>
      </c>
      <c r="I477">
        <v>6</v>
      </c>
      <c r="J477">
        <v>86</v>
      </c>
      <c r="K477">
        <v>67.36</v>
      </c>
      <c r="L477" t="s">
        <v>77</v>
      </c>
      <c r="M477" t="s">
        <v>318</v>
      </c>
      <c r="N477" t="s">
        <v>3873</v>
      </c>
      <c r="O477" t="s">
        <v>627</v>
      </c>
      <c r="P477" t="s">
        <v>74</v>
      </c>
      <c r="Q477">
        <v>0</v>
      </c>
      <c r="R477" t="s">
        <v>886</v>
      </c>
    </row>
    <row r="478" spans="2:20" x14ac:dyDescent="0.25">
      <c r="B478" t="s">
        <v>884</v>
      </c>
      <c r="C478" t="s">
        <v>885</v>
      </c>
      <c r="D478" t="s">
        <v>810</v>
      </c>
      <c r="E478">
        <v>17904.29</v>
      </c>
      <c r="F478" t="s">
        <v>74</v>
      </c>
      <c r="G478">
        <v>0</v>
      </c>
      <c r="H478">
        <v>44.3</v>
      </c>
      <c r="I478">
        <v>6</v>
      </c>
      <c r="J478">
        <v>86</v>
      </c>
      <c r="K478">
        <v>67.36</v>
      </c>
      <c r="L478" t="s">
        <v>77</v>
      </c>
      <c r="M478" t="s">
        <v>648</v>
      </c>
      <c r="N478" t="s">
        <v>3873</v>
      </c>
      <c r="O478" t="s">
        <v>627</v>
      </c>
      <c r="P478" t="s">
        <v>74</v>
      </c>
      <c r="Q478">
        <v>0</v>
      </c>
      <c r="R478" t="s">
        <v>886</v>
      </c>
    </row>
    <row r="479" spans="2:20" x14ac:dyDescent="0.25">
      <c r="B479" t="s">
        <v>888</v>
      </c>
      <c r="C479" t="s">
        <v>889</v>
      </c>
      <c r="D479" t="s">
        <v>890</v>
      </c>
      <c r="E479">
        <v>17904</v>
      </c>
      <c r="F479" t="s">
        <v>74</v>
      </c>
      <c r="G479">
        <v>96</v>
      </c>
      <c r="H479">
        <v>44.3</v>
      </c>
      <c r="I479">
        <v>6</v>
      </c>
      <c r="J479">
        <v>85</v>
      </c>
      <c r="K479">
        <v>67.36</v>
      </c>
      <c r="L479" t="s">
        <v>71</v>
      </c>
      <c r="M479" t="s">
        <v>365</v>
      </c>
      <c r="N479" t="s">
        <v>3870</v>
      </c>
      <c r="O479" t="s">
        <v>73</v>
      </c>
      <c r="P479" t="s">
        <v>74</v>
      </c>
      <c r="Q479">
        <v>0</v>
      </c>
      <c r="R479" t="s">
        <v>891</v>
      </c>
    </row>
    <row r="480" spans="2:20" x14ac:dyDescent="0.25">
      <c r="B480" t="s">
        <v>888</v>
      </c>
      <c r="C480" t="s">
        <v>889</v>
      </c>
      <c r="D480" t="s">
        <v>890</v>
      </c>
      <c r="E480">
        <v>17904</v>
      </c>
      <c r="F480" t="s">
        <v>74</v>
      </c>
      <c r="G480">
        <v>96</v>
      </c>
      <c r="H480">
        <v>44.3</v>
      </c>
      <c r="I480">
        <v>6</v>
      </c>
      <c r="J480">
        <v>85</v>
      </c>
      <c r="K480">
        <v>67.36</v>
      </c>
      <c r="L480" t="s">
        <v>77</v>
      </c>
      <c r="M480" t="s">
        <v>643</v>
      </c>
      <c r="N480" t="s">
        <v>3873</v>
      </c>
      <c r="O480" t="s">
        <v>73</v>
      </c>
      <c r="P480" t="s">
        <v>74</v>
      </c>
      <c r="Q480">
        <v>0</v>
      </c>
      <c r="R480" t="s">
        <v>891</v>
      </c>
    </row>
    <row r="481" spans="2:18" x14ac:dyDescent="0.25">
      <c r="B481" t="s">
        <v>888</v>
      </c>
      <c r="C481" t="s">
        <v>889</v>
      </c>
      <c r="D481" t="s">
        <v>890</v>
      </c>
      <c r="E481">
        <v>17904</v>
      </c>
      <c r="F481" t="s">
        <v>74</v>
      </c>
      <c r="G481">
        <v>96</v>
      </c>
      <c r="H481">
        <v>44.3</v>
      </c>
      <c r="I481">
        <v>6</v>
      </c>
      <c r="J481">
        <v>85</v>
      </c>
      <c r="K481">
        <v>67.36</v>
      </c>
      <c r="L481" t="s">
        <v>77</v>
      </c>
      <c r="M481" t="s">
        <v>887</v>
      </c>
      <c r="N481" t="s">
        <v>3869</v>
      </c>
      <c r="O481" t="s">
        <v>73</v>
      </c>
      <c r="P481" t="s">
        <v>74</v>
      </c>
      <c r="Q481">
        <v>0</v>
      </c>
      <c r="R481" t="s">
        <v>891</v>
      </c>
    </row>
    <row r="482" spans="2:18" x14ac:dyDescent="0.25">
      <c r="B482" t="s">
        <v>888</v>
      </c>
      <c r="C482" t="s">
        <v>889</v>
      </c>
      <c r="D482" t="s">
        <v>890</v>
      </c>
      <c r="E482">
        <v>17904</v>
      </c>
      <c r="F482" t="s">
        <v>74</v>
      </c>
      <c r="G482">
        <v>96</v>
      </c>
      <c r="H482">
        <v>44.3</v>
      </c>
      <c r="I482">
        <v>6</v>
      </c>
      <c r="J482">
        <v>85</v>
      </c>
      <c r="K482">
        <v>67.36</v>
      </c>
      <c r="L482" t="s">
        <v>77</v>
      </c>
      <c r="M482" t="s">
        <v>318</v>
      </c>
      <c r="N482" t="s">
        <v>3873</v>
      </c>
      <c r="O482" t="s">
        <v>73</v>
      </c>
      <c r="P482" t="s">
        <v>74</v>
      </c>
      <c r="Q482">
        <v>0</v>
      </c>
      <c r="R482" t="s">
        <v>891</v>
      </c>
    </row>
    <row r="483" spans="2:18" x14ac:dyDescent="0.25">
      <c r="B483" t="s">
        <v>892</v>
      </c>
      <c r="C483" t="s">
        <v>893</v>
      </c>
      <c r="D483" t="s">
        <v>894</v>
      </c>
      <c r="E483">
        <v>17904</v>
      </c>
      <c r="F483" t="s">
        <v>74</v>
      </c>
      <c r="G483">
        <v>96</v>
      </c>
      <c r="H483">
        <v>44.3</v>
      </c>
      <c r="I483">
        <v>6</v>
      </c>
      <c r="J483">
        <v>86</v>
      </c>
      <c r="K483">
        <v>67.36</v>
      </c>
      <c r="L483" t="s">
        <v>71</v>
      </c>
      <c r="M483" t="s">
        <v>895</v>
      </c>
      <c r="N483" t="s">
        <v>3870</v>
      </c>
      <c r="O483" t="s">
        <v>73</v>
      </c>
      <c r="P483" t="s">
        <v>74</v>
      </c>
      <c r="Q483">
        <v>0</v>
      </c>
      <c r="R483" t="s">
        <v>896</v>
      </c>
    </row>
    <row r="484" spans="2:18" x14ac:dyDescent="0.25">
      <c r="B484" t="s">
        <v>892</v>
      </c>
      <c r="C484" t="s">
        <v>893</v>
      </c>
      <c r="D484" t="s">
        <v>894</v>
      </c>
      <c r="E484">
        <v>17904</v>
      </c>
      <c r="F484" t="s">
        <v>74</v>
      </c>
      <c r="G484">
        <v>96</v>
      </c>
      <c r="H484">
        <v>44.3</v>
      </c>
      <c r="I484">
        <v>6</v>
      </c>
      <c r="J484">
        <v>86</v>
      </c>
      <c r="K484">
        <v>67.36</v>
      </c>
      <c r="L484" t="s">
        <v>77</v>
      </c>
      <c r="M484" t="s">
        <v>648</v>
      </c>
      <c r="N484" t="s">
        <v>3873</v>
      </c>
      <c r="O484" t="s">
        <v>73</v>
      </c>
      <c r="P484" t="s">
        <v>74</v>
      </c>
      <c r="Q484">
        <v>0</v>
      </c>
      <c r="R484" t="s">
        <v>896</v>
      </c>
    </row>
    <row r="485" spans="2:18" x14ac:dyDescent="0.25">
      <c r="B485" t="s">
        <v>892</v>
      </c>
      <c r="C485" t="s">
        <v>893</v>
      </c>
      <c r="D485" t="s">
        <v>894</v>
      </c>
      <c r="E485">
        <v>17904</v>
      </c>
      <c r="F485" t="s">
        <v>74</v>
      </c>
      <c r="G485">
        <v>96</v>
      </c>
      <c r="H485">
        <v>44.3</v>
      </c>
      <c r="I485">
        <v>6</v>
      </c>
      <c r="J485">
        <v>86</v>
      </c>
      <c r="K485">
        <v>67.36</v>
      </c>
      <c r="L485" t="s">
        <v>77</v>
      </c>
      <c r="M485" t="s">
        <v>318</v>
      </c>
      <c r="N485" t="s">
        <v>3873</v>
      </c>
      <c r="O485" t="s">
        <v>73</v>
      </c>
      <c r="P485" t="s">
        <v>74</v>
      </c>
      <c r="Q485">
        <v>0</v>
      </c>
      <c r="R485" t="s">
        <v>896</v>
      </c>
    </row>
    <row r="486" spans="2:18" x14ac:dyDescent="0.25">
      <c r="B486" t="s">
        <v>892</v>
      </c>
      <c r="C486" t="s">
        <v>893</v>
      </c>
      <c r="D486" t="s">
        <v>894</v>
      </c>
      <c r="E486">
        <v>17904</v>
      </c>
      <c r="F486" t="s">
        <v>74</v>
      </c>
      <c r="G486">
        <v>96</v>
      </c>
      <c r="H486">
        <v>44.3</v>
      </c>
      <c r="I486">
        <v>6</v>
      </c>
      <c r="J486">
        <v>86</v>
      </c>
      <c r="K486">
        <v>67.36</v>
      </c>
      <c r="L486" t="s">
        <v>77</v>
      </c>
      <c r="M486" t="s">
        <v>897</v>
      </c>
      <c r="N486" t="s">
        <v>3873</v>
      </c>
      <c r="O486" t="s">
        <v>73</v>
      </c>
      <c r="P486" t="s">
        <v>74</v>
      </c>
      <c r="Q486">
        <v>0</v>
      </c>
      <c r="R486" t="s">
        <v>896</v>
      </c>
    </row>
    <row r="487" spans="2:18" x14ac:dyDescent="0.25">
      <c r="B487" t="s">
        <v>898</v>
      </c>
      <c r="C487" t="s">
        <v>899</v>
      </c>
      <c r="D487" t="s">
        <v>900</v>
      </c>
      <c r="E487">
        <v>17910</v>
      </c>
      <c r="F487" t="s">
        <v>74</v>
      </c>
      <c r="G487">
        <v>60</v>
      </c>
      <c r="H487">
        <v>44</v>
      </c>
      <c r="I487">
        <v>6</v>
      </c>
      <c r="J487">
        <v>88</v>
      </c>
      <c r="K487">
        <v>67.38</v>
      </c>
      <c r="L487" t="s">
        <v>71</v>
      </c>
      <c r="M487" t="s">
        <v>509</v>
      </c>
      <c r="N487" t="s">
        <v>3874</v>
      </c>
      <c r="O487" t="s">
        <v>73</v>
      </c>
      <c r="P487" t="s">
        <v>74</v>
      </c>
      <c r="Q487">
        <v>0</v>
      </c>
      <c r="R487" t="s">
        <v>901</v>
      </c>
    </row>
    <row r="488" spans="2:18" x14ac:dyDescent="0.25">
      <c r="B488" t="s">
        <v>898</v>
      </c>
      <c r="C488" t="s">
        <v>899</v>
      </c>
      <c r="D488" t="s">
        <v>900</v>
      </c>
      <c r="E488">
        <v>17910</v>
      </c>
      <c r="F488" t="s">
        <v>74</v>
      </c>
      <c r="G488">
        <v>60</v>
      </c>
      <c r="H488">
        <v>44</v>
      </c>
      <c r="I488">
        <v>6</v>
      </c>
      <c r="J488">
        <v>88</v>
      </c>
      <c r="K488">
        <v>67.38</v>
      </c>
      <c r="L488" t="s">
        <v>77</v>
      </c>
      <c r="M488" t="s">
        <v>318</v>
      </c>
      <c r="N488" t="s">
        <v>3873</v>
      </c>
      <c r="O488" t="s">
        <v>73</v>
      </c>
      <c r="P488" t="s">
        <v>74</v>
      </c>
      <c r="Q488">
        <v>0</v>
      </c>
      <c r="R488" t="s">
        <v>901</v>
      </c>
    </row>
    <row r="489" spans="2:18" x14ac:dyDescent="0.25">
      <c r="B489" t="s">
        <v>898</v>
      </c>
      <c r="C489" t="s">
        <v>899</v>
      </c>
      <c r="D489" t="s">
        <v>900</v>
      </c>
      <c r="E489">
        <v>17910</v>
      </c>
      <c r="F489" t="s">
        <v>74</v>
      </c>
      <c r="G489">
        <v>60</v>
      </c>
      <c r="H489">
        <v>44</v>
      </c>
      <c r="I489">
        <v>6</v>
      </c>
      <c r="J489">
        <v>88</v>
      </c>
      <c r="K489">
        <v>67.38</v>
      </c>
      <c r="L489" t="s">
        <v>77</v>
      </c>
      <c r="M489" t="s">
        <v>824</v>
      </c>
      <c r="N489" t="s">
        <v>3897</v>
      </c>
      <c r="O489" t="s">
        <v>73</v>
      </c>
      <c r="P489" t="s">
        <v>74</v>
      </c>
      <c r="Q489">
        <v>0</v>
      </c>
      <c r="R489" t="s">
        <v>901</v>
      </c>
    </row>
    <row r="490" spans="2:18" x14ac:dyDescent="0.25">
      <c r="B490" t="s">
        <v>898</v>
      </c>
      <c r="C490" t="s">
        <v>899</v>
      </c>
      <c r="D490" t="s">
        <v>900</v>
      </c>
      <c r="E490">
        <v>17910</v>
      </c>
      <c r="F490" t="s">
        <v>74</v>
      </c>
      <c r="G490">
        <v>60</v>
      </c>
      <c r="H490">
        <v>44</v>
      </c>
      <c r="I490">
        <v>6</v>
      </c>
      <c r="J490">
        <v>88</v>
      </c>
      <c r="K490">
        <v>67.38</v>
      </c>
      <c r="L490" t="s">
        <v>77</v>
      </c>
      <c r="M490" t="s">
        <v>887</v>
      </c>
      <c r="N490" t="s">
        <v>3869</v>
      </c>
      <c r="O490" t="s">
        <v>73</v>
      </c>
      <c r="P490" t="s">
        <v>74</v>
      </c>
      <c r="Q490">
        <v>0</v>
      </c>
      <c r="R490" t="s">
        <v>901</v>
      </c>
    </row>
    <row r="491" spans="2:18" x14ac:dyDescent="0.25">
      <c r="B491" t="s">
        <v>902</v>
      </c>
      <c r="C491" t="s">
        <v>903</v>
      </c>
      <c r="D491" t="s">
        <v>900</v>
      </c>
      <c r="E491">
        <v>18122</v>
      </c>
      <c r="F491" t="s">
        <v>74</v>
      </c>
      <c r="G491">
        <v>83</v>
      </c>
      <c r="H491">
        <v>33.56</v>
      </c>
      <c r="I491">
        <v>8</v>
      </c>
      <c r="J491">
        <v>88</v>
      </c>
      <c r="K491">
        <v>66.81</v>
      </c>
      <c r="L491" t="s">
        <v>71</v>
      </c>
      <c r="M491" t="s">
        <v>643</v>
      </c>
      <c r="N491" t="s">
        <v>3873</v>
      </c>
      <c r="O491" t="s">
        <v>73</v>
      </c>
      <c r="P491" t="s">
        <v>74</v>
      </c>
      <c r="Q491">
        <v>300</v>
      </c>
      <c r="R491" t="s">
        <v>904</v>
      </c>
    </row>
    <row r="492" spans="2:18" x14ac:dyDescent="0.25">
      <c r="B492" t="s">
        <v>902</v>
      </c>
      <c r="C492" t="s">
        <v>903</v>
      </c>
      <c r="D492" t="s">
        <v>900</v>
      </c>
      <c r="E492">
        <v>18122</v>
      </c>
      <c r="F492" t="s">
        <v>74</v>
      </c>
      <c r="G492">
        <v>83</v>
      </c>
      <c r="H492">
        <v>33.56</v>
      </c>
      <c r="I492">
        <v>8</v>
      </c>
      <c r="J492">
        <v>88</v>
      </c>
      <c r="K492">
        <v>66.81</v>
      </c>
      <c r="L492" t="s">
        <v>71</v>
      </c>
      <c r="M492" t="s">
        <v>509</v>
      </c>
      <c r="N492" t="s">
        <v>3874</v>
      </c>
      <c r="O492" t="s">
        <v>73</v>
      </c>
      <c r="P492" t="s">
        <v>74</v>
      </c>
      <c r="Q492">
        <v>0</v>
      </c>
      <c r="R492" t="s">
        <v>904</v>
      </c>
    </row>
    <row r="493" spans="2:18" x14ac:dyDescent="0.25">
      <c r="B493" t="s">
        <v>902</v>
      </c>
      <c r="C493" t="s">
        <v>903</v>
      </c>
      <c r="D493" t="s">
        <v>900</v>
      </c>
      <c r="E493">
        <v>18122</v>
      </c>
      <c r="F493" t="s">
        <v>74</v>
      </c>
      <c r="G493">
        <v>83</v>
      </c>
      <c r="H493">
        <v>33.56</v>
      </c>
      <c r="I493">
        <v>8</v>
      </c>
      <c r="J493">
        <v>88</v>
      </c>
      <c r="K493">
        <v>66.81</v>
      </c>
      <c r="L493" t="s">
        <v>77</v>
      </c>
      <c r="M493" t="s">
        <v>318</v>
      </c>
      <c r="N493" t="s">
        <v>3873</v>
      </c>
      <c r="O493" t="s">
        <v>73</v>
      </c>
      <c r="P493" t="s">
        <v>74</v>
      </c>
      <c r="Q493">
        <v>0</v>
      </c>
      <c r="R493" t="s">
        <v>904</v>
      </c>
    </row>
    <row r="494" spans="2:18" x14ac:dyDescent="0.25">
      <c r="B494" t="s">
        <v>902</v>
      </c>
      <c r="C494" t="s">
        <v>903</v>
      </c>
      <c r="D494" t="s">
        <v>900</v>
      </c>
      <c r="E494">
        <v>18122</v>
      </c>
      <c r="F494" t="s">
        <v>74</v>
      </c>
      <c r="G494">
        <v>83</v>
      </c>
      <c r="H494">
        <v>33.56</v>
      </c>
      <c r="I494">
        <v>8</v>
      </c>
      <c r="J494">
        <v>88</v>
      </c>
      <c r="K494">
        <v>66.81</v>
      </c>
      <c r="L494" t="s">
        <v>77</v>
      </c>
      <c r="M494" t="s">
        <v>887</v>
      </c>
      <c r="N494" t="s">
        <v>3869</v>
      </c>
      <c r="O494" t="s">
        <v>73</v>
      </c>
      <c r="P494" t="s">
        <v>74</v>
      </c>
      <c r="Q494">
        <v>0</v>
      </c>
      <c r="R494" t="s">
        <v>904</v>
      </c>
    </row>
    <row r="495" spans="2:18" x14ac:dyDescent="0.25">
      <c r="B495" t="s">
        <v>905</v>
      </c>
      <c r="C495" t="s">
        <v>906</v>
      </c>
      <c r="D495" t="s">
        <v>93</v>
      </c>
      <c r="E495">
        <v>17920</v>
      </c>
      <c r="F495" t="s">
        <v>74</v>
      </c>
      <c r="G495">
        <v>109</v>
      </c>
      <c r="H495">
        <v>33.56</v>
      </c>
      <c r="I495">
        <v>8</v>
      </c>
      <c r="J495">
        <v>88</v>
      </c>
      <c r="K495">
        <v>66.7</v>
      </c>
      <c r="L495" t="s">
        <v>71</v>
      </c>
      <c r="M495" t="s">
        <v>509</v>
      </c>
      <c r="N495" t="s">
        <v>3874</v>
      </c>
      <c r="O495" t="s">
        <v>624</v>
      </c>
      <c r="P495" t="s">
        <v>74</v>
      </c>
      <c r="Q495">
        <v>0</v>
      </c>
      <c r="R495" t="s">
        <v>907</v>
      </c>
    </row>
    <row r="496" spans="2:18" x14ac:dyDescent="0.25">
      <c r="B496" t="s">
        <v>905</v>
      </c>
      <c r="C496" t="s">
        <v>906</v>
      </c>
      <c r="D496" t="s">
        <v>93</v>
      </c>
      <c r="E496">
        <v>17920</v>
      </c>
      <c r="F496" t="s">
        <v>74</v>
      </c>
      <c r="G496">
        <v>109</v>
      </c>
      <c r="H496">
        <v>33.56</v>
      </c>
      <c r="I496">
        <v>8</v>
      </c>
      <c r="J496">
        <v>88</v>
      </c>
      <c r="K496">
        <v>66.7</v>
      </c>
      <c r="L496" t="s">
        <v>71</v>
      </c>
      <c r="M496" t="s">
        <v>365</v>
      </c>
      <c r="N496" t="s">
        <v>3870</v>
      </c>
      <c r="O496" t="s">
        <v>73</v>
      </c>
      <c r="P496" t="s">
        <v>74</v>
      </c>
      <c r="Q496">
        <v>0</v>
      </c>
      <c r="R496" t="s">
        <v>907</v>
      </c>
    </row>
    <row r="497" spans="2:18" x14ac:dyDescent="0.25">
      <c r="B497" t="s">
        <v>905</v>
      </c>
      <c r="C497" t="s">
        <v>906</v>
      </c>
      <c r="D497" t="s">
        <v>93</v>
      </c>
      <c r="E497">
        <v>17920</v>
      </c>
      <c r="F497" t="s">
        <v>74</v>
      </c>
      <c r="G497">
        <v>109</v>
      </c>
      <c r="H497">
        <v>33.56</v>
      </c>
      <c r="I497">
        <v>8</v>
      </c>
      <c r="J497">
        <v>88</v>
      </c>
      <c r="K497">
        <v>66.7</v>
      </c>
      <c r="L497" t="s">
        <v>77</v>
      </c>
      <c r="M497" t="s">
        <v>318</v>
      </c>
      <c r="N497" t="s">
        <v>3873</v>
      </c>
      <c r="O497" t="s">
        <v>73</v>
      </c>
      <c r="P497" t="s">
        <v>74</v>
      </c>
      <c r="Q497">
        <v>0</v>
      </c>
      <c r="R497" t="s">
        <v>907</v>
      </c>
    </row>
    <row r="498" spans="2:18" x14ac:dyDescent="0.25">
      <c r="B498" t="s">
        <v>905</v>
      </c>
      <c r="C498" t="s">
        <v>906</v>
      </c>
      <c r="D498" t="s">
        <v>93</v>
      </c>
      <c r="E498">
        <v>17920</v>
      </c>
      <c r="F498" t="s">
        <v>74</v>
      </c>
      <c r="G498">
        <v>109</v>
      </c>
      <c r="H498">
        <v>33.56</v>
      </c>
      <c r="I498">
        <v>8</v>
      </c>
      <c r="J498">
        <v>88</v>
      </c>
      <c r="K498">
        <v>66.7</v>
      </c>
      <c r="L498" t="s">
        <v>77</v>
      </c>
      <c r="M498" t="s">
        <v>144</v>
      </c>
      <c r="N498" t="s">
        <v>3862</v>
      </c>
      <c r="O498" t="s">
        <v>73</v>
      </c>
      <c r="P498" t="s">
        <v>74</v>
      </c>
      <c r="Q498">
        <v>0</v>
      </c>
      <c r="R498" t="s">
        <v>907</v>
      </c>
    </row>
    <row r="499" spans="2:18" x14ac:dyDescent="0.25">
      <c r="B499" t="s">
        <v>908</v>
      </c>
      <c r="C499" t="s">
        <v>909</v>
      </c>
      <c r="D499" t="s">
        <v>910</v>
      </c>
      <c r="E499">
        <v>13428</v>
      </c>
      <c r="F499" t="s">
        <v>74</v>
      </c>
      <c r="G499">
        <v>0</v>
      </c>
      <c r="H499">
        <v>33.56</v>
      </c>
      <c r="I499">
        <v>6</v>
      </c>
      <c r="J499">
        <v>88</v>
      </c>
      <c r="K499">
        <v>66.7</v>
      </c>
      <c r="L499" t="s">
        <v>71</v>
      </c>
      <c r="M499" t="s">
        <v>509</v>
      </c>
      <c r="N499" t="s">
        <v>3874</v>
      </c>
      <c r="O499" t="s">
        <v>73</v>
      </c>
      <c r="P499" t="s">
        <v>74</v>
      </c>
      <c r="Q499">
        <v>0</v>
      </c>
      <c r="R499" t="s">
        <v>911</v>
      </c>
    </row>
    <row r="500" spans="2:18" x14ac:dyDescent="0.25">
      <c r="B500" t="s">
        <v>908</v>
      </c>
      <c r="C500" t="s">
        <v>909</v>
      </c>
      <c r="D500" t="s">
        <v>910</v>
      </c>
      <c r="E500">
        <v>13428</v>
      </c>
      <c r="F500" t="s">
        <v>74</v>
      </c>
      <c r="G500">
        <v>0</v>
      </c>
      <c r="H500">
        <v>33.56</v>
      </c>
      <c r="I500">
        <v>6</v>
      </c>
      <c r="J500">
        <v>88</v>
      </c>
      <c r="K500">
        <v>66.7</v>
      </c>
      <c r="L500" t="s">
        <v>71</v>
      </c>
      <c r="M500" t="s">
        <v>175</v>
      </c>
      <c r="N500" t="s">
        <v>3862</v>
      </c>
      <c r="O500" t="s">
        <v>73</v>
      </c>
      <c r="P500" t="s">
        <v>74</v>
      </c>
      <c r="Q500">
        <v>0</v>
      </c>
      <c r="R500" t="s">
        <v>911</v>
      </c>
    </row>
    <row r="501" spans="2:18" x14ac:dyDescent="0.25">
      <c r="B501" t="s">
        <v>908</v>
      </c>
      <c r="C501" t="s">
        <v>909</v>
      </c>
      <c r="D501" t="s">
        <v>910</v>
      </c>
      <c r="E501">
        <v>13428</v>
      </c>
      <c r="F501" t="s">
        <v>74</v>
      </c>
      <c r="G501">
        <v>0</v>
      </c>
      <c r="H501">
        <v>33.56</v>
      </c>
      <c r="I501">
        <v>6</v>
      </c>
      <c r="J501">
        <v>88</v>
      </c>
      <c r="K501">
        <v>66.7</v>
      </c>
      <c r="L501" t="s">
        <v>71</v>
      </c>
      <c r="M501" t="s">
        <v>912</v>
      </c>
      <c r="N501" t="s">
        <v>3862</v>
      </c>
      <c r="O501" t="s">
        <v>73</v>
      </c>
      <c r="P501" t="s">
        <v>74</v>
      </c>
      <c r="Q501">
        <v>0</v>
      </c>
      <c r="R501" t="s">
        <v>911</v>
      </c>
    </row>
    <row r="502" spans="2:18" x14ac:dyDescent="0.25">
      <c r="B502" t="s">
        <v>908</v>
      </c>
      <c r="C502" t="s">
        <v>909</v>
      </c>
      <c r="D502" t="s">
        <v>910</v>
      </c>
      <c r="E502">
        <v>13428</v>
      </c>
      <c r="F502" t="s">
        <v>74</v>
      </c>
      <c r="G502">
        <v>0</v>
      </c>
      <c r="H502">
        <v>33.56</v>
      </c>
      <c r="I502">
        <v>6</v>
      </c>
      <c r="J502">
        <v>88</v>
      </c>
      <c r="K502">
        <v>66.7</v>
      </c>
      <c r="L502" t="s">
        <v>77</v>
      </c>
      <c r="M502" t="s">
        <v>913</v>
      </c>
      <c r="N502" t="s">
        <v>3875</v>
      </c>
      <c r="O502" t="s">
        <v>73</v>
      </c>
      <c r="P502" t="s">
        <v>74</v>
      </c>
      <c r="Q502">
        <v>0</v>
      </c>
      <c r="R502" t="s">
        <v>911</v>
      </c>
    </row>
    <row r="503" spans="2:18" x14ac:dyDescent="0.25">
      <c r="B503" t="s">
        <v>908</v>
      </c>
      <c r="C503" t="s">
        <v>909</v>
      </c>
      <c r="D503" t="s">
        <v>910</v>
      </c>
      <c r="E503">
        <v>13428</v>
      </c>
      <c r="F503" t="s">
        <v>74</v>
      </c>
      <c r="G503">
        <v>0</v>
      </c>
      <c r="H503">
        <v>33.56</v>
      </c>
      <c r="I503">
        <v>6</v>
      </c>
      <c r="J503">
        <v>88</v>
      </c>
      <c r="K503">
        <v>66.7</v>
      </c>
      <c r="L503" t="s">
        <v>77</v>
      </c>
      <c r="M503" t="s">
        <v>318</v>
      </c>
      <c r="N503" t="s">
        <v>3873</v>
      </c>
      <c r="O503" t="s">
        <v>73</v>
      </c>
      <c r="P503" t="s">
        <v>74</v>
      </c>
      <c r="Q503">
        <v>0</v>
      </c>
      <c r="R503" t="s">
        <v>911</v>
      </c>
    </row>
    <row r="504" spans="2:18" x14ac:dyDescent="0.25">
      <c r="B504" t="s">
        <v>908</v>
      </c>
      <c r="C504" t="s">
        <v>909</v>
      </c>
      <c r="D504" t="s">
        <v>910</v>
      </c>
      <c r="E504">
        <v>13428</v>
      </c>
      <c r="F504" t="s">
        <v>74</v>
      </c>
      <c r="G504">
        <v>0</v>
      </c>
      <c r="H504">
        <v>33.56</v>
      </c>
      <c r="I504">
        <v>6</v>
      </c>
      <c r="J504">
        <v>88</v>
      </c>
      <c r="K504">
        <v>66.7</v>
      </c>
      <c r="L504" t="s">
        <v>77</v>
      </c>
      <c r="M504" t="s">
        <v>912</v>
      </c>
      <c r="N504" t="s">
        <v>3862</v>
      </c>
      <c r="O504" t="s">
        <v>73</v>
      </c>
      <c r="P504" t="s">
        <v>74</v>
      </c>
      <c r="Q504">
        <v>0</v>
      </c>
      <c r="R504" t="s">
        <v>911</v>
      </c>
    </row>
    <row r="505" spans="2:18" x14ac:dyDescent="0.25">
      <c r="B505" t="s">
        <v>914</v>
      </c>
      <c r="C505" t="s">
        <v>909</v>
      </c>
      <c r="D505" t="s">
        <v>810</v>
      </c>
      <c r="E505">
        <v>13428</v>
      </c>
      <c r="F505" t="s">
        <v>74</v>
      </c>
      <c r="G505">
        <v>136</v>
      </c>
      <c r="H505">
        <v>33.56</v>
      </c>
      <c r="I505">
        <v>6</v>
      </c>
      <c r="J505">
        <v>88</v>
      </c>
      <c r="K505">
        <v>66.7</v>
      </c>
      <c r="L505" t="s">
        <v>71</v>
      </c>
      <c r="M505" t="s">
        <v>144</v>
      </c>
      <c r="N505" t="s">
        <v>3862</v>
      </c>
      <c r="O505" t="s">
        <v>73</v>
      </c>
      <c r="P505" t="s">
        <v>74</v>
      </c>
      <c r="Q505">
        <v>0</v>
      </c>
      <c r="R505" t="s">
        <v>915</v>
      </c>
    </row>
    <row r="506" spans="2:18" x14ac:dyDescent="0.25">
      <c r="B506" t="s">
        <v>914</v>
      </c>
      <c r="C506" t="s">
        <v>909</v>
      </c>
      <c r="D506" t="s">
        <v>810</v>
      </c>
      <c r="E506">
        <v>13428</v>
      </c>
      <c r="F506" t="s">
        <v>74</v>
      </c>
      <c r="G506">
        <v>136</v>
      </c>
      <c r="H506">
        <v>33.56</v>
      </c>
      <c r="I506">
        <v>6</v>
      </c>
      <c r="J506">
        <v>88</v>
      </c>
      <c r="K506">
        <v>66.7</v>
      </c>
      <c r="L506" t="s">
        <v>71</v>
      </c>
      <c r="M506" t="s">
        <v>509</v>
      </c>
      <c r="N506" t="s">
        <v>3874</v>
      </c>
      <c r="O506" t="s">
        <v>73</v>
      </c>
      <c r="P506" t="s">
        <v>74</v>
      </c>
      <c r="Q506">
        <v>0</v>
      </c>
      <c r="R506" t="s">
        <v>915</v>
      </c>
    </row>
    <row r="507" spans="2:18" x14ac:dyDescent="0.25">
      <c r="B507" t="s">
        <v>914</v>
      </c>
      <c r="C507" t="s">
        <v>909</v>
      </c>
      <c r="D507" t="s">
        <v>810</v>
      </c>
      <c r="E507">
        <v>13428</v>
      </c>
      <c r="F507" t="s">
        <v>74</v>
      </c>
      <c r="G507">
        <v>136</v>
      </c>
      <c r="H507">
        <v>33.56</v>
      </c>
      <c r="I507">
        <v>6</v>
      </c>
      <c r="J507">
        <v>88</v>
      </c>
      <c r="K507">
        <v>66.7</v>
      </c>
      <c r="L507" t="s">
        <v>71</v>
      </c>
      <c r="M507" t="s">
        <v>144</v>
      </c>
      <c r="N507" t="s">
        <v>3862</v>
      </c>
      <c r="O507" t="s">
        <v>73</v>
      </c>
      <c r="P507" t="s">
        <v>74</v>
      </c>
      <c r="Q507">
        <v>0</v>
      </c>
      <c r="R507" t="s">
        <v>915</v>
      </c>
    </row>
    <row r="508" spans="2:18" x14ac:dyDescent="0.25">
      <c r="B508" t="s">
        <v>914</v>
      </c>
      <c r="C508" t="s">
        <v>909</v>
      </c>
      <c r="D508" t="s">
        <v>810</v>
      </c>
      <c r="E508">
        <v>13428</v>
      </c>
      <c r="F508" t="s">
        <v>74</v>
      </c>
      <c r="G508">
        <v>136</v>
      </c>
      <c r="H508">
        <v>33.56</v>
      </c>
      <c r="I508">
        <v>6</v>
      </c>
      <c r="J508">
        <v>88</v>
      </c>
      <c r="K508">
        <v>66.7</v>
      </c>
      <c r="L508" t="s">
        <v>77</v>
      </c>
      <c r="M508" t="s">
        <v>917</v>
      </c>
      <c r="N508" t="s">
        <v>3871</v>
      </c>
      <c r="O508" t="s">
        <v>73</v>
      </c>
      <c r="P508" t="s">
        <v>74</v>
      </c>
      <c r="Q508">
        <v>0</v>
      </c>
      <c r="R508" t="s">
        <v>915</v>
      </c>
    </row>
    <row r="509" spans="2:18" x14ac:dyDescent="0.25">
      <c r="B509" t="s">
        <v>914</v>
      </c>
      <c r="C509" t="s">
        <v>909</v>
      </c>
      <c r="D509" t="s">
        <v>810</v>
      </c>
      <c r="E509">
        <v>13428</v>
      </c>
      <c r="F509" t="s">
        <v>74</v>
      </c>
      <c r="G509">
        <v>136</v>
      </c>
      <c r="H509">
        <v>33.56</v>
      </c>
      <c r="I509">
        <v>6</v>
      </c>
      <c r="J509">
        <v>88</v>
      </c>
      <c r="K509">
        <v>66.7</v>
      </c>
      <c r="L509" t="s">
        <v>77</v>
      </c>
      <c r="M509" t="s">
        <v>916</v>
      </c>
      <c r="N509" t="s">
        <v>3873</v>
      </c>
      <c r="O509" t="s">
        <v>73</v>
      </c>
      <c r="P509" t="s">
        <v>74</v>
      </c>
      <c r="Q509">
        <v>0</v>
      </c>
      <c r="R509" t="s">
        <v>915</v>
      </c>
    </row>
    <row r="510" spans="2:18" x14ac:dyDescent="0.25">
      <c r="B510" t="s">
        <v>918</v>
      </c>
      <c r="C510" t="s">
        <v>919</v>
      </c>
      <c r="D510" t="s">
        <v>876</v>
      </c>
      <c r="E510">
        <v>17912</v>
      </c>
      <c r="F510" t="s">
        <v>74</v>
      </c>
      <c r="G510">
        <v>0</v>
      </c>
      <c r="H510">
        <v>33.56</v>
      </c>
      <c r="I510">
        <v>8</v>
      </c>
      <c r="J510">
        <v>88</v>
      </c>
      <c r="K510">
        <v>66.7</v>
      </c>
      <c r="L510" t="s">
        <v>71</v>
      </c>
      <c r="M510" t="s">
        <v>509</v>
      </c>
      <c r="N510" t="s">
        <v>3874</v>
      </c>
      <c r="O510" t="s">
        <v>73</v>
      </c>
      <c r="P510" t="s">
        <v>74</v>
      </c>
      <c r="Q510">
        <v>0</v>
      </c>
      <c r="R510" t="s">
        <v>920</v>
      </c>
    </row>
    <row r="511" spans="2:18" x14ac:dyDescent="0.25">
      <c r="B511" t="s">
        <v>918</v>
      </c>
      <c r="C511" t="s">
        <v>919</v>
      </c>
      <c r="D511" t="s">
        <v>876</v>
      </c>
      <c r="E511">
        <v>17912</v>
      </c>
      <c r="F511" t="s">
        <v>74</v>
      </c>
      <c r="G511">
        <v>0</v>
      </c>
      <c r="H511">
        <v>33.56</v>
      </c>
      <c r="I511">
        <v>8</v>
      </c>
      <c r="J511">
        <v>88</v>
      </c>
      <c r="K511">
        <v>66.7</v>
      </c>
      <c r="L511" t="s">
        <v>77</v>
      </c>
      <c r="M511" t="s">
        <v>144</v>
      </c>
      <c r="N511" t="s">
        <v>3862</v>
      </c>
      <c r="O511" t="s">
        <v>73</v>
      </c>
      <c r="P511" t="s">
        <v>74</v>
      </c>
      <c r="Q511">
        <v>0</v>
      </c>
      <c r="R511" t="s">
        <v>920</v>
      </c>
    </row>
    <row r="512" spans="2:18" x14ac:dyDescent="0.25">
      <c r="B512" t="s">
        <v>918</v>
      </c>
      <c r="C512" t="s">
        <v>919</v>
      </c>
      <c r="D512" t="s">
        <v>876</v>
      </c>
      <c r="E512">
        <v>17912</v>
      </c>
      <c r="F512" t="s">
        <v>74</v>
      </c>
      <c r="G512">
        <v>0</v>
      </c>
      <c r="H512">
        <v>33.56</v>
      </c>
      <c r="I512">
        <v>8</v>
      </c>
      <c r="J512">
        <v>88</v>
      </c>
      <c r="K512">
        <v>66.7</v>
      </c>
      <c r="L512" t="s">
        <v>77</v>
      </c>
      <c r="M512" t="s">
        <v>318</v>
      </c>
      <c r="N512" t="s">
        <v>3873</v>
      </c>
      <c r="O512" t="s">
        <v>73</v>
      </c>
      <c r="P512" t="s">
        <v>74</v>
      </c>
      <c r="Q512">
        <v>0</v>
      </c>
      <c r="R512" t="s">
        <v>920</v>
      </c>
    </row>
    <row r="513" spans="2:20" x14ac:dyDescent="0.25">
      <c r="B513" t="s">
        <v>918</v>
      </c>
      <c r="C513" t="s">
        <v>919</v>
      </c>
      <c r="D513" t="s">
        <v>876</v>
      </c>
      <c r="E513">
        <v>17912</v>
      </c>
      <c r="F513" t="s">
        <v>74</v>
      </c>
      <c r="G513">
        <v>0</v>
      </c>
      <c r="H513">
        <v>33.56</v>
      </c>
      <c r="I513">
        <v>8</v>
      </c>
      <c r="J513">
        <v>88</v>
      </c>
      <c r="K513">
        <v>66.7</v>
      </c>
      <c r="L513" t="s">
        <v>77</v>
      </c>
      <c r="M513" t="s">
        <v>824</v>
      </c>
      <c r="N513" t="s">
        <v>3897</v>
      </c>
      <c r="O513" t="s">
        <v>73</v>
      </c>
      <c r="P513" t="s">
        <v>74</v>
      </c>
      <c r="Q513">
        <v>0</v>
      </c>
      <c r="R513" t="s">
        <v>920</v>
      </c>
    </row>
    <row r="514" spans="2:20" x14ac:dyDescent="0.25">
      <c r="B514" t="s">
        <v>921</v>
      </c>
      <c r="C514" t="s">
        <v>919</v>
      </c>
      <c r="D514" t="s">
        <v>108</v>
      </c>
      <c r="E514">
        <v>17912</v>
      </c>
      <c r="F514" t="s">
        <v>74</v>
      </c>
      <c r="G514">
        <v>137</v>
      </c>
      <c r="H514">
        <v>33.56</v>
      </c>
      <c r="I514">
        <v>8</v>
      </c>
      <c r="J514">
        <v>88</v>
      </c>
      <c r="K514">
        <v>66.7</v>
      </c>
      <c r="L514" t="s">
        <v>71</v>
      </c>
      <c r="M514" t="s">
        <v>509</v>
      </c>
      <c r="N514" t="s">
        <v>3874</v>
      </c>
      <c r="O514" t="s">
        <v>73</v>
      </c>
      <c r="P514" t="s">
        <v>74</v>
      </c>
      <c r="Q514">
        <v>0</v>
      </c>
      <c r="R514" t="s">
        <v>922</v>
      </c>
    </row>
    <row r="515" spans="2:20" x14ac:dyDescent="0.25">
      <c r="B515" t="s">
        <v>921</v>
      </c>
      <c r="C515" t="s">
        <v>919</v>
      </c>
      <c r="D515" t="s">
        <v>108</v>
      </c>
      <c r="E515">
        <v>17912</v>
      </c>
      <c r="F515" t="s">
        <v>74</v>
      </c>
      <c r="G515">
        <v>137</v>
      </c>
      <c r="H515">
        <v>33.56</v>
      </c>
      <c r="I515">
        <v>8</v>
      </c>
      <c r="J515">
        <v>88</v>
      </c>
      <c r="K515">
        <v>66.7</v>
      </c>
      <c r="L515" t="s">
        <v>77</v>
      </c>
      <c r="M515" t="s">
        <v>830</v>
      </c>
      <c r="N515" t="s">
        <v>3897</v>
      </c>
      <c r="O515" t="s">
        <v>73</v>
      </c>
      <c r="P515" t="s">
        <v>74</v>
      </c>
      <c r="Q515">
        <v>0</v>
      </c>
      <c r="R515" t="s">
        <v>922</v>
      </c>
    </row>
    <row r="516" spans="2:20" x14ac:dyDescent="0.25">
      <c r="B516" t="s">
        <v>921</v>
      </c>
      <c r="C516" t="s">
        <v>919</v>
      </c>
      <c r="D516" t="s">
        <v>108</v>
      </c>
      <c r="E516">
        <v>17912</v>
      </c>
      <c r="F516" t="s">
        <v>74</v>
      </c>
      <c r="G516">
        <v>137</v>
      </c>
      <c r="H516">
        <v>33.56</v>
      </c>
      <c r="I516">
        <v>8</v>
      </c>
      <c r="J516">
        <v>88</v>
      </c>
      <c r="K516">
        <v>66.7</v>
      </c>
      <c r="L516" t="s">
        <v>77</v>
      </c>
      <c r="M516" t="s">
        <v>144</v>
      </c>
      <c r="N516" t="s">
        <v>3862</v>
      </c>
      <c r="O516" t="s">
        <v>73</v>
      </c>
      <c r="P516" t="s">
        <v>74</v>
      </c>
      <c r="Q516">
        <v>0</v>
      </c>
      <c r="R516" t="s">
        <v>922</v>
      </c>
    </row>
    <row r="517" spans="2:20" x14ac:dyDescent="0.25">
      <c r="B517" t="s">
        <v>921</v>
      </c>
      <c r="C517" t="s">
        <v>919</v>
      </c>
      <c r="D517" t="s">
        <v>108</v>
      </c>
      <c r="E517">
        <v>17912</v>
      </c>
      <c r="F517" t="s">
        <v>74</v>
      </c>
      <c r="G517">
        <v>137</v>
      </c>
      <c r="H517">
        <v>33.56</v>
      </c>
      <c r="I517">
        <v>8</v>
      </c>
      <c r="J517">
        <v>88</v>
      </c>
      <c r="K517">
        <v>66.7</v>
      </c>
      <c r="L517" t="s">
        <v>77</v>
      </c>
      <c r="M517" t="s">
        <v>318</v>
      </c>
      <c r="N517" t="s">
        <v>3873</v>
      </c>
      <c r="O517" t="s">
        <v>73</v>
      </c>
      <c r="P517" t="s">
        <v>74</v>
      </c>
      <c r="Q517">
        <v>0</v>
      </c>
      <c r="R517" t="s">
        <v>922</v>
      </c>
    </row>
    <row r="518" spans="2:20" x14ac:dyDescent="0.25">
      <c r="B518" t="s">
        <v>923</v>
      </c>
      <c r="C518" t="s">
        <v>924</v>
      </c>
      <c r="D518" t="s">
        <v>890</v>
      </c>
      <c r="E518">
        <v>17920</v>
      </c>
      <c r="F518" t="s">
        <v>74</v>
      </c>
      <c r="G518">
        <v>64</v>
      </c>
      <c r="H518">
        <v>32</v>
      </c>
      <c r="I518">
        <v>8</v>
      </c>
      <c r="J518">
        <v>90</v>
      </c>
      <c r="K518">
        <v>70</v>
      </c>
      <c r="L518" t="s">
        <v>71</v>
      </c>
      <c r="M518" t="s">
        <v>509</v>
      </c>
      <c r="N518" t="s">
        <v>3874</v>
      </c>
      <c r="O518" t="s">
        <v>73</v>
      </c>
      <c r="P518" t="s">
        <v>74</v>
      </c>
      <c r="Q518">
        <v>0</v>
      </c>
      <c r="R518" t="s">
        <v>3773</v>
      </c>
    </row>
    <row r="519" spans="2:20" x14ac:dyDescent="0.25">
      <c r="B519" t="s">
        <v>923</v>
      </c>
      <c r="C519" t="s">
        <v>924</v>
      </c>
      <c r="D519" t="s">
        <v>890</v>
      </c>
      <c r="E519">
        <v>17920</v>
      </c>
      <c r="F519" t="s">
        <v>74</v>
      </c>
      <c r="G519">
        <v>64</v>
      </c>
      <c r="H519">
        <v>32</v>
      </c>
      <c r="I519">
        <v>8</v>
      </c>
      <c r="J519">
        <v>90</v>
      </c>
      <c r="K519">
        <v>70</v>
      </c>
      <c r="L519" t="s">
        <v>77</v>
      </c>
      <c r="M519" t="s">
        <v>356</v>
      </c>
      <c r="N519" t="s">
        <v>3862</v>
      </c>
      <c r="O519" t="s">
        <v>73</v>
      </c>
      <c r="P519" t="s">
        <v>74</v>
      </c>
      <c r="Q519">
        <v>0</v>
      </c>
      <c r="R519" t="s">
        <v>3773</v>
      </c>
    </row>
    <row r="520" spans="2:20" x14ac:dyDescent="0.25">
      <c r="B520" t="s">
        <v>923</v>
      </c>
      <c r="C520" t="s">
        <v>924</v>
      </c>
      <c r="D520" t="s">
        <v>890</v>
      </c>
      <c r="E520">
        <v>17920</v>
      </c>
      <c r="F520" t="s">
        <v>74</v>
      </c>
      <c r="G520">
        <v>64</v>
      </c>
      <c r="H520">
        <v>32</v>
      </c>
      <c r="I520">
        <v>8</v>
      </c>
      <c r="J520">
        <v>90</v>
      </c>
      <c r="K520">
        <v>70</v>
      </c>
      <c r="L520" t="s">
        <v>77</v>
      </c>
      <c r="M520" t="s">
        <v>322</v>
      </c>
      <c r="N520" t="s">
        <v>3869</v>
      </c>
      <c r="O520" t="s">
        <v>73</v>
      </c>
      <c r="P520" t="s">
        <v>74</v>
      </c>
      <c r="Q520">
        <v>0</v>
      </c>
      <c r="R520" t="s">
        <v>3773</v>
      </c>
    </row>
    <row r="521" spans="2:20" x14ac:dyDescent="0.25">
      <c r="B521" t="s">
        <v>927</v>
      </c>
      <c r="C521" t="s">
        <v>928</v>
      </c>
      <c r="D521" t="s">
        <v>925</v>
      </c>
      <c r="E521">
        <v>17912</v>
      </c>
      <c r="F521" t="s">
        <v>74</v>
      </c>
      <c r="G521">
        <v>0</v>
      </c>
      <c r="H521">
        <v>33.56</v>
      </c>
      <c r="I521">
        <v>8</v>
      </c>
      <c r="J521">
        <v>88</v>
      </c>
      <c r="K521">
        <v>66.709999999999994</v>
      </c>
      <c r="L521" t="s">
        <v>71</v>
      </c>
      <c r="M521" t="s">
        <v>225</v>
      </c>
      <c r="N521" t="s">
        <v>3874</v>
      </c>
      <c r="O521" t="s">
        <v>73</v>
      </c>
      <c r="P521" t="s">
        <v>74</v>
      </c>
      <c r="Q521">
        <v>0</v>
      </c>
      <c r="R521" t="s">
        <v>926</v>
      </c>
    </row>
    <row r="522" spans="2:20" x14ac:dyDescent="0.25">
      <c r="B522" t="s">
        <v>927</v>
      </c>
      <c r="C522" t="s">
        <v>928</v>
      </c>
      <c r="D522" t="s">
        <v>925</v>
      </c>
      <c r="E522">
        <v>17912</v>
      </c>
      <c r="F522" t="s">
        <v>74</v>
      </c>
      <c r="G522">
        <v>0</v>
      </c>
      <c r="H522">
        <v>33.56</v>
      </c>
      <c r="I522">
        <v>8</v>
      </c>
      <c r="J522">
        <v>88</v>
      </c>
      <c r="K522">
        <v>66.709999999999994</v>
      </c>
      <c r="L522" t="s">
        <v>77</v>
      </c>
      <c r="M522" t="s">
        <v>929</v>
      </c>
      <c r="N522" t="s">
        <v>3873</v>
      </c>
      <c r="O522" t="s">
        <v>73</v>
      </c>
      <c r="P522" t="s">
        <v>74</v>
      </c>
      <c r="Q522">
        <v>0</v>
      </c>
      <c r="R522" t="s">
        <v>926</v>
      </c>
    </row>
    <row r="523" spans="2:20" x14ac:dyDescent="0.25">
      <c r="B523" t="s">
        <v>927</v>
      </c>
      <c r="C523" t="s">
        <v>928</v>
      </c>
      <c r="D523" t="s">
        <v>925</v>
      </c>
      <c r="E523">
        <v>17912</v>
      </c>
      <c r="F523" t="s">
        <v>74</v>
      </c>
      <c r="G523">
        <v>0</v>
      </c>
      <c r="H523">
        <v>33.56</v>
      </c>
      <c r="I523">
        <v>8</v>
      </c>
      <c r="J523">
        <v>88</v>
      </c>
      <c r="K523">
        <v>66.709999999999994</v>
      </c>
      <c r="L523" t="s">
        <v>77</v>
      </c>
      <c r="M523" t="s">
        <v>887</v>
      </c>
      <c r="N523" t="s">
        <v>3869</v>
      </c>
      <c r="O523" t="s">
        <v>73</v>
      </c>
      <c r="P523" t="s">
        <v>74</v>
      </c>
      <c r="Q523">
        <v>0</v>
      </c>
      <c r="R523" t="s">
        <v>926</v>
      </c>
    </row>
    <row r="524" spans="2:20" x14ac:dyDescent="0.25">
      <c r="B524" t="s">
        <v>927</v>
      </c>
      <c r="C524" t="s">
        <v>928</v>
      </c>
      <c r="D524" t="s">
        <v>925</v>
      </c>
      <c r="E524">
        <v>17912</v>
      </c>
      <c r="F524" t="s">
        <v>74</v>
      </c>
      <c r="G524">
        <v>0</v>
      </c>
      <c r="H524">
        <v>33.56</v>
      </c>
      <c r="I524">
        <v>8</v>
      </c>
      <c r="J524">
        <v>88</v>
      </c>
      <c r="K524">
        <v>66.709999999999994</v>
      </c>
      <c r="L524" t="s">
        <v>77</v>
      </c>
      <c r="M524" t="s">
        <v>318</v>
      </c>
      <c r="N524" t="s">
        <v>3873</v>
      </c>
      <c r="O524" t="s">
        <v>73</v>
      </c>
      <c r="P524" t="s">
        <v>74</v>
      </c>
      <c r="Q524">
        <v>0</v>
      </c>
      <c r="R524" t="s">
        <v>926</v>
      </c>
    </row>
    <row r="525" spans="2:20" x14ac:dyDescent="0.25">
      <c r="B525" t="s">
        <v>930</v>
      </c>
      <c r="C525" t="s">
        <v>931</v>
      </c>
      <c r="D525" t="s">
        <v>894</v>
      </c>
      <c r="E525" s="6">
        <v>17920</v>
      </c>
      <c r="F525" t="s">
        <v>74</v>
      </c>
      <c r="G525" s="6">
        <v>0</v>
      </c>
      <c r="H525">
        <v>33.56</v>
      </c>
      <c r="I525" s="6">
        <v>8</v>
      </c>
      <c r="J525">
        <v>69</v>
      </c>
      <c r="K525">
        <v>66.88</v>
      </c>
      <c r="L525" t="s">
        <v>71</v>
      </c>
      <c r="M525" t="s">
        <v>933</v>
      </c>
      <c r="N525" t="s">
        <v>3874</v>
      </c>
      <c r="O525" t="s">
        <v>73</v>
      </c>
      <c r="P525" t="s">
        <v>74</v>
      </c>
      <c r="Q525">
        <v>0</v>
      </c>
      <c r="R525" t="s">
        <v>932</v>
      </c>
      <c r="S525">
        <v>0</v>
      </c>
      <c r="T525" t="s">
        <v>986</v>
      </c>
    </row>
    <row r="526" spans="2:20" x14ac:dyDescent="0.25">
      <c r="B526" t="s">
        <v>930</v>
      </c>
      <c r="C526" t="s">
        <v>931</v>
      </c>
      <c r="D526" t="s">
        <v>894</v>
      </c>
      <c r="E526">
        <v>17920</v>
      </c>
      <c r="F526" t="s">
        <v>74</v>
      </c>
      <c r="G526">
        <v>0</v>
      </c>
      <c r="H526">
        <v>33.56</v>
      </c>
      <c r="I526">
        <v>8</v>
      </c>
      <c r="J526">
        <v>69</v>
      </c>
      <c r="K526">
        <v>66.88</v>
      </c>
      <c r="L526" t="s">
        <v>71</v>
      </c>
      <c r="M526" t="s">
        <v>365</v>
      </c>
      <c r="N526" t="s">
        <v>3870</v>
      </c>
      <c r="O526" t="s">
        <v>73</v>
      </c>
      <c r="P526" t="s">
        <v>74</v>
      </c>
      <c r="Q526">
        <v>0</v>
      </c>
      <c r="R526" t="s">
        <v>932</v>
      </c>
    </row>
    <row r="527" spans="2:20" x14ac:dyDescent="0.25">
      <c r="B527" t="s">
        <v>930</v>
      </c>
      <c r="C527" t="s">
        <v>931</v>
      </c>
      <c r="D527" t="s">
        <v>894</v>
      </c>
      <c r="E527">
        <v>17920</v>
      </c>
      <c r="F527" t="s">
        <v>74</v>
      </c>
      <c r="G527">
        <v>0</v>
      </c>
      <c r="H527">
        <v>33.56</v>
      </c>
      <c r="I527">
        <v>8</v>
      </c>
      <c r="J527">
        <v>69</v>
      </c>
      <c r="K527">
        <v>66.88</v>
      </c>
      <c r="L527" t="s">
        <v>77</v>
      </c>
      <c r="M527" t="s">
        <v>318</v>
      </c>
      <c r="N527" t="s">
        <v>3873</v>
      </c>
      <c r="O527" t="s">
        <v>73</v>
      </c>
      <c r="P527" t="s">
        <v>74</v>
      </c>
      <c r="Q527">
        <v>0</v>
      </c>
      <c r="R527" t="s">
        <v>932</v>
      </c>
    </row>
    <row r="528" spans="2:20" x14ac:dyDescent="0.25">
      <c r="B528" t="s">
        <v>934</v>
      </c>
      <c r="C528" t="s">
        <v>935</v>
      </c>
      <c r="D528" t="s">
        <v>936</v>
      </c>
      <c r="E528">
        <v>17912</v>
      </c>
      <c r="F528" t="s">
        <v>74</v>
      </c>
      <c r="G528">
        <v>0</v>
      </c>
      <c r="H528">
        <v>33.56</v>
      </c>
      <c r="I528">
        <v>8</v>
      </c>
      <c r="J528">
        <v>88</v>
      </c>
      <c r="K528">
        <v>66.709999999999994</v>
      </c>
      <c r="L528" t="s">
        <v>71</v>
      </c>
      <c r="M528" t="s">
        <v>233</v>
      </c>
      <c r="N528" t="s">
        <v>3870</v>
      </c>
      <c r="O528" t="s">
        <v>73</v>
      </c>
      <c r="P528" t="s">
        <v>74</v>
      </c>
      <c r="Q528">
        <v>0</v>
      </c>
      <c r="R528" t="s">
        <v>937</v>
      </c>
    </row>
    <row r="529" spans="2:20" x14ac:dyDescent="0.25">
      <c r="B529" t="s">
        <v>934</v>
      </c>
      <c r="C529" t="s">
        <v>935</v>
      </c>
      <c r="D529" t="s">
        <v>936</v>
      </c>
      <c r="E529">
        <v>17912</v>
      </c>
      <c r="F529" t="s">
        <v>74</v>
      </c>
      <c r="G529">
        <v>0</v>
      </c>
      <c r="H529">
        <v>33.56</v>
      </c>
      <c r="I529">
        <v>8</v>
      </c>
      <c r="J529">
        <v>88</v>
      </c>
      <c r="K529">
        <v>66.709999999999994</v>
      </c>
      <c r="L529" t="s">
        <v>77</v>
      </c>
      <c r="M529" t="s">
        <v>318</v>
      </c>
      <c r="N529" t="s">
        <v>3873</v>
      </c>
      <c r="O529" t="s">
        <v>73</v>
      </c>
      <c r="P529" t="s">
        <v>74</v>
      </c>
      <c r="Q529">
        <v>0</v>
      </c>
      <c r="R529" t="s">
        <v>937</v>
      </c>
    </row>
    <row r="530" spans="2:20" x14ac:dyDescent="0.25">
      <c r="B530" t="s">
        <v>934</v>
      </c>
      <c r="C530" t="s">
        <v>935</v>
      </c>
      <c r="D530" t="s">
        <v>936</v>
      </c>
      <c r="E530">
        <v>17912</v>
      </c>
      <c r="F530" t="s">
        <v>74</v>
      </c>
      <c r="G530">
        <v>0</v>
      </c>
      <c r="H530">
        <v>33.56</v>
      </c>
      <c r="I530">
        <v>8</v>
      </c>
      <c r="J530">
        <v>88</v>
      </c>
      <c r="K530">
        <v>66.709999999999994</v>
      </c>
      <c r="L530" t="s">
        <v>77</v>
      </c>
      <c r="M530" t="s">
        <v>887</v>
      </c>
      <c r="N530" t="s">
        <v>3869</v>
      </c>
      <c r="O530" t="s">
        <v>73</v>
      </c>
      <c r="P530" t="s">
        <v>74</v>
      </c>
      <c r="Q530">
        <v>0</v>
      </c>
      <c r="R530" t="s">
        <v>937</v>
      </c>
    </row>
    <row r="531" spans="2:20" x14ac:dyDescent="0.25">
      <c r="B531" t="s">
        <v>934</v>
      </c>
      <c r="C531" t="s">
        <v>935</v>
      </c>
      <c r="D531" t="s">
        <v>936</v>
      </c>
      <c r="E531">
        <v>17912</v>
      </c>
      <c r="F531" t="s">
        <v>74</v>
      </c>
      <c r="G531">
        <v>0</v>
      </c>
      <c r="H531">
        <v>33.56</v>
      </c>
      <c r="I531">
        <v>8</v>
      </c>
      <c r="J531">
        <v>88</v>
      </c>
      <c r="K531">
        <v>66.709999999999994</v>
      </c>
      <c r="L531" t="s">
        <v>77</v>
      </c>
      <c r="M531" t="s">
        <v>938</v>
      </c>
      <c r="N531" t="s">
        <v>3902</v>
      </c>
      <c r="O531" t="s">
        <v>73</v>
      </c>
      <c r="P531" t="s">
        <v>74</v>
      </c>
      <c r="Q531">
        <v>0</v>
      </c>
      <c r="R531" t="s">
        <v>937</v>
      </c>
    </row>
    <row r="532" spans="2:20" x14ac:dyDescent="0.25">
      <c r="B532" t="s">
        <v>939</v>
      </c>
      <c r="C532" t="s">
        <v>940</v>
      </c>
      <c r="D532" t="s">
        <v>936</v>
      </c>
      <c r="E532">
        <v>17912</v>
      </c>
      <c r="F532" t="s">
        <v>74</v>
      </c>
      <c r="G532">
        <v>0</v>
      </c>
      <c r="H532">
        <v>33.56</v>
      </c>
      <c r="I532">
        <v>8</v>
      </c>
      <c r="J532">
        <v>88</v>
      </c>
      <c r="K532">
        <v>66.709999999999994</v>
      </c>
      <c r="L532" t="s">
        <v>71</v>
      </c>
      <c r="M532" t="s">
        <v>233</v>
      </c>
      <c r="N532" t="s">
        <v>3870</v>
      </c>
      <c r="O532" t="s">
        <v>73</v>
      </c>
      <c r="P532" t="s">
        <v>74</v>
      </c>
      <c r="Q532">
        <v>0</v>
      </c>
      <c r="R532" t="s">
        <v>941</v>
      </c>
    </row>
    <row r="533" spans="2:20" x14ac:dyDescent="0.25">
      <c r="B533" t="s">
        <v>939</v>
      </c>
      <c r="C533" t="s">
        <v>940</v>
      </c>
      <c r="D533" t="s">
        <v>936</v>
      </c>
      <c r="E533">
        <v>17912</v>
      </c>
      <c r="F533" t="s">
        <v>74</v>
      </c>
      <c r="G533">
        <v>0</v>
      </c>
      <c r="H533">
        <v>33.56</v>
      </c>
      <c r="I533">
        <v>8</v>
      </c>
      <c r="J533">
        <v>88</v>
      </c>
      <c r="K533">
        <v>66.709999999999994</v>
      </c>
      <c r="L533" t="s">
        <v>77</v>
      </c>
      <c r="M533" t="s">
        <v>318</v>
      </c>
      <c r="N533" t="s">
        <v>3873</v>
      </c>
      <c r="O533" t="s">
        <v>73</v>
      </c>
      <c r="P533" t="s">
        <v>74</v>
      </c>
      <c r="Q533">
        <v>0</v>
      </c>
      <c r="R533" t="s">
        <v>941</v>
      </c>
    </row>
    <row r="534" spans="2:20" ht="15" customHeight="1" x14ac:dyDescent="0.25">
      <c r="B534" t="s">
        <v>939</v>
      </c>
      <c r="C534" t="s">
        <v>940</v>
      </c>
      <c r="D534" t="s">
        <v>936</v>
      </c>
      <c r="E534" s="6">
        <v>17912</v>
      </c>
      <c r="F534" t="s">
        <v>74</v>
      </c>
      <c r="G534" s="6">
        <v>0</v>
      </c>
      <c r="H534">
        <v>33.56</v>
      </c>
      <c r="I534" s="6">
        <v>8</v>
      </c>
      <c r="J534">
        <v>88</v>
      </c>
      <c r="K534">
        <v>66.709999999999994</v>
      </c>
      <c r="L534" t="s">
        <v>77</v>
      </c>
      <c r="M534" t="s">
        <v>938</v>
      </c>
      <c r="N534" t="s">
        <v>3902</v>
      </c>
      <c r="O534" t="s">
        <v>73</v>
      </c>
      <c r="P534" t="s">
        <v>74</v>
      </c>
      <c r="Q534">
        <v>0</v>
      </c>
      <c r="R534" t="s">
        <v>941</v>
      </c>
      <c r="S534">
        <v>0</v>
      </c>
      <c r="T534" t="s">
        <v>999</v>
      </c>
    </row>
    <row r="535" spans="2:20" x14ac:dyDescent="0.25">
      <c r="B535" t="s">
        <v>939</v>
      </c>
      <c r="C535" t="s">
        <v>940</v>
      </c>
      <c r="D535" t="s">
        <v>936</v>
      </c>
      <c r="E535">
        <v>17912</v>
      </c>
      <c r="F535" t="s">
        <v>74</v>
      </c>
      <c r="G535">
        <v>0</v>
      </c>
      <c r="H535">
        <v>33.56</v>
      </c>
      <c r="I535">
        <v>8</v>
      </c>
      <c r="J535">
        <v>88</v>
      </c>
      <c r="K535">
        <v>66.709999999999994</v>
      </c>
      <c r="L535" t="s">
        <v>77</v>
      </c>
      <c r="M535" t="s">
        <v>354</v>
      </c>
      <c r="N535" t="s">
        <v>355</v>
      </c>
      <c r="O535" t="s">
        <v>73</v>
      </c>
      <c r="P535" t="s">
        <v>74</v>
      </c>
      <c r="Q535">
        <v>0</v>
      </c>
      <c r="R535" t="s">
        <v>941</v>
      </c>
    </row>
    <row r="536" spans="2:20" x14ac:dyDescent="0.25">
      <c r="B536" t="s">
        <v>942</v>
      </c>
      <c r="C536" t="s">
        <v>928</v>
      </c>
      <c r="D536" t="s">
        <v>943</v>
      </c>
      <c r="E536">
        <v>17912</v>
      </c>
      <c r="F536" t="s">
        <v>74</v>
      </c>
      <c r="G536">
        <v>0</v>
      </c>
      <c r="H536">
        <v>33.56</v>
      </c>
      <c r="I536">
        <v>8</v>
      </c>
      <c r="J536">
        <v>88</v>
      </c>
      <c r="K536">
        <v>66.709999999999994</v>
      </c>
      <c r="L536" t="s">
        <v>71</v>
      </c>
      <c r="M536" t="s">
        <v>233</v>
      </c>
      <c r="N536" t="s">
        <v>3870</v>
      </c>
      <c r="O536" t="s">
        <v>73</v>
      </c>
      <c r="P536" t="s">
        <v>74</v>
      </c>
      <c r="Q536">
        <v>0</v>
      </c>
      <c r="R536" t="s">
        <v>944</v>
      </c>
    </row>
    <row r="537" spans="2:20" x14ac:dyDescent="0.25">
      <c r="B537" t="s">
        <v>942</v>
      </c>
      <c r="C537" t="s">
        <v>928</v>
      </c>
      <c r="D537" t="s">
        <v>943</v>
      </c>
      <c r="E537">
        <v>17912</v>
      </c>
      <c r="F537" t="s">
        <v>74</v>
      </c>
      <c r="G537">
        <v>0</v>
      </c>
      <c r="H537">
        <v>33.56</v>
      </c>
      <c r="I537">
        <v>8</v>
      </c>
      <c r="J537">
        <v>88</v>
      </c>
      <c r="K537">
        <v>66.709999999999994</v>
      </c>
      <c r="L537" t="s">
        <v>77</v>
      </c>
      <c r="M537" t="s">
        <v>318</v>
      </c>
      <c r="N537" t="s">
        <v>3873</v>
      </c>
      <c r="O537" t="s">
        <v>73</v>
      </c>
      <c r="P537" t="s">
        <v>74</v>
      </c>
      <c r="Q537">
        <v>0</v>
      </c>
      <c r="R537" t="s">
        <v>944</v>
      </c>
    </row>
    <row r="538" spans="2:20" x14ac:dyDescent="0.25">
      <c r="B538" t="s">
        <v>942</v>
      </c>
      <c r="C538" t="s">
        <v>928</v>
      </c>
      <c r="D538" t="s">
        <v>943</v>
      </c>
      <c r="E538">
        <v>17912</v>
      </c>
      <c r="F538" t="s">
        <v>74</v>
      </c>
      <c r="G538">
        <v>0</v>
      </c>
      <c r="H538">
        <v>33.56</v>
      </c>
      <c r="I538">
        <v>8</v>
      </c>
      <c r="J538">
        <v>88</v>
      </c>
      <c r="K538">
        <v>66.709999999999994</v>
      </c>
      <c r="L538" t="s">
        <v>77</v>
      </c>
      <c r="M538" t="s">
        <v>887</v>
      </c>
      <c r="N538" t="s">
        <v>3869</v>
      </c>
      <c r="O538" t="s">
        <v>73</v>
      </c>
      <c r="P538" t="s">
        <v>74</v>
      </c>
      <c r="Q538">
        <v>0</v>
      </c>
      <c r="R538" t="s">
        <v>944</v>
      </c>
    </row>
    <row r="539" spans="2:20" x14ac:dyDescent="0.25">
      <c r="B539" t="s">
        <v>942</v>
      </c>
      <c r="C539" t="s">
        <v>928</v>
      </c>
      <c r="D539" t="s">
        <v>943</v>
      </c>
      <c r="E539">
        <v>17912</v>
      </c>
      <c r="F539" t="s">
        <v>74</v>
      </c>
      <c r="G539">
        <v>0</v>
      </c>
      <c r="H539">
        <v>33.56</v>
      </c>
      <c r="I539">
        <v>8</v>
      </c>
      <c r="J539">
        <v>88</v>
      </c>
      <c r="K539">
        <v>66.709999999999994</v>
      </c>
      <c r="L539" t="s">
        <v>77</v>
      </c>
      <c r="M539" t="s">
        <v>354</v>
      </c>
      <c r="N539" t="s">
        <v>355</v>
      </c>
      <c r="O539" t="s">
        <v>73</v>
      </c>
      <c r="P539" t="s">
        <v>74</v>
      </c>
      <c r="Q539">
        <v>0</v>
      </c>
      <c r="R539" t="s">
        <v>944</v>
      </c>
    </row>
    <row r="540" spans="2:20" x14ac:dyDescent="0.25">
      <c r="B540" t="s">
        <v>945</v>
      </c>
      <c r="C540" t="s">
        <v>946</v>
      </c>
      <c r="D540" t="s">
        <v>947</v>
      </c>
      <c r="E540">
        <v>17920</v>
      </c>
      <c r="F540" t="s">
        <v>74</v>
      </c>
      <c r="G540">
        <v>0</v>
      </c>
      <c r="H540">
        <v>44.77</v>
      </c>
      <c r="I540">
        <v>6</v>
      </c>
      <c r="J540">
        <v>104</v>
      </c>
      <c r="K540">
        <v>66.680000000000007</v>
      </c>
      <c r="L540" t="s">
        <v>71</v>
      </c>
      <c r="M540" t="s">
        <v>505</v>
      </c>
      <c r="N540" t="s">
        <v>3874</v>
      </c>
      <c r="O540" t="s">
        <v>73</v>
      </c>
      <c r="P540" t="s">
        <v>74</v>
      </c>
      <c r="Q540">
        <v>0</v>
      </c>
      <c r="R540" t="s">
        <v>948</v>
      </c>
    </row>
    <row r="541" spans="2:20" x14ac:dyDescent="0.25">
      <c r="B541" t="s">
        <v>945</v>
      </c>
      <c r="C541" t="s">
        <v>946</v>
      </c>
      <c r="D541" t="s">
        <v>947</v>
      </c>
      <c r="E541">
        <v>17920</v>
      </c>
      <c r="F541" t="s">
        <v>74</v>
      </c>
      <c r="G541">
        <v>0</v>
      </c>
      <c r="H541">
        <v>44.77</v>
      </c>
      <c r="I541">
        <v>6</v>
      </c>
      <c r="J541">
        <v>104</v>
      </c>
      <c r="K541">
        <v>66.680000000000007</v>
      </c>
      <c r="L541" t="s">
        <v>77</v>
      </c>
      <c r="M541" t="s">
        <v>338</v>
      </c>
      <c r="N541" t="s">
        <v>3873</v>
      </c>
      <c r="O541" t="s">
        <v>73</v>
      </c>
      <c r="P541" t="s">
        <v>74</v>
      </c>
      <c r="Q541">
        <v>0</v>
      </c>
      <c r="R541" t="s">
        <v>948</v>
      </c>
    </row>
    <row r="542" spans="2:20" x14ac:dyDescent="0.25">
      <c r="B542" t="s">
        <v>945</v>
      </c>
      <c r="C542" t="s">
        <v>946</v>
      </c>
      <c r="D542" t="s">
        <v>947</v>
      </c>
      <c r="E542">
        <v>17920</v>
      </c>
      <c r="F542" t="s">
        <v>74</v>
      </c>
      <c r="G542">
        <v>0</v>
      </c>
      <c r="H542">
        <v>44.77</v>
      </c>
      <c r="I542">
        <v>6</v>
      </c>
      <c r="J542">
        <v>104</v>
      </c>
      <c r="K542">
        <v>66.680000000000007</v>
      </c>
      <c r="L542" t="s">
        <v>77</v>
      </c>
      <c r="M542" t="s">
        <v>322</v>
      </c>
      <c r="N542" t="s">
        <v>3869</v>
      </c>
      <c r="O542" t="s">
        <v>73</v>
      </c>
      <c r="P542" t="s">
        <v>74</v>
      </c>
      <c r="Q542">
        <v>0</v>
      </c>
      <c r="R542" t="s">
        <v>948</v>
      </c>
    </row>
    <row r="543" spans="2:20" x14ac:dyDescent="0.25">
      <c r="B543" t="s">
        <v>949</v>
      </c>
      <c r="C543" t="s">
        <v>950</v>
      </c>
      <c r="D543" t="s">
        <v>947</v>
      </c>
      <c r="E543">
        <v>17920</v>
      </c>
      <c r="F543" t="s">
        <v>74</v>
      </c>
      <c r="G543">
        <v>0</v>
      </c>
      <c r="H543">
        <v>44.77</v>
      </c>
      <c r="I543">
        <v>6</v>
      </c>
      <c r="J543">
        <v>98</v>
      </c>
      <c r="K543">
        <v>66.680000000000007</v>
      </c>
      <c r="L543" t="s">
        <v>71</v>
      </c>
      <c r="M543" t="s">
        <v>505</v>
      </c>
      <c r="N543" t="s">
        <v>3874</v>
      </c>
      <c r="O543" t="s">
        <v>73</v>
      </c>
      <c r="P543" t="s">
        <v>74</v>
      </c>
      <c r="Q543">
        <v>0</v>
      </c>
      <c r="R543" t="s">
        <v>951</v>
      </c>
    </row>
    <row r="544" spans="2:20" x14ac:dyDescent="0.25">
      <c r="B544" t="s">
        <v>949</v>
      </c>
      <c r="C544" t="s">
        <v>950</v>
      </c>
      <c r="D544" t="s">
        <v>947</v>
      </c>
      <c r="E544">
        <v>17920</v>
      </c>
      <c r="F544" t="s">
        <v>74</v>
      </c>
      <c r="G544">
        <v>0</v>
      </c>
      <c r="H544">
        <v>44.77</v>
      </c>
      <c r="I544">
        <v>6</v>
      </c>
      <c r="J544">
        <v>98</v>
      </c>
      <c r="K544">
        <v>66.680000000000007</v>
      </c>
      <c r="L544" t="s">
        <v>77</v>
      </c>
      <c r="M544" t="s">
        <v>374</v>
      </c>
      <c r="N544" t="s">
        <v>3884</v>
      </c>
      <c r="O544" t="s">
        <v>73</v>
      </c>
      <c r="P544" t="s">
        <v>74</v>
      </c>
      <c r="Q544">
        <v>0</v>
      </c>
      <c r="R544" t="s">
        <v>951</v>
      </c>
    </row>
    <row r="545" spans="2:18" x14ac:dyDescent="0.25">
      <c r="B545" t="s">
        <v>949</v>
      </c>
      <c r="C545" t="s">
        <v>950</v>
      </c>
      <c r="D545" t="s">
        <v>947</v>
      </c>
      <c r="E545">
        <v>17920</v>
      </c>
      <c r="F545" t="s">
        <v>74</v>
      </c>
      <c r="G545">
        <v>0</v>
      </c>
      <c r="H545">
        <v>44.77</v>
      </c>
      <c r="I545">
        <v>6</v>
      </c>
      <c r="J545">
        <v>98</v>
      </c>
      <c r="K545">
        <v>66.680000000000007</v>
      </c>
      <c r="L545" t="s">
        <v>77</v>
      </c>
      <c r="M545" t="s">
        <v>338</v>
      </c>
      <c r="N545" t="s">
        <v>3873</v>
      </c>
      <c r="O545" t="s">
        <v>73</v>
      </c>
      <c r="P545" t="s">
        <v>74</v>
      </c>
      <c r="Q545">
        <v>0</v>
      </c>
      <c r="R545" t="s">
        <v>951</v>
      </c>
    </row>
    <row r="546" spans="2:18" x14ac:dyDescent="0.25">
      <c r="B546" t="s">
        <v>952</v>
      </c>
      <c r="C546" t="s">
        <v>953</v>
      </c>
      <c r="D546" t="s">
        <v>954</v>
      </c>
      <c r="E546" s="6">
        <v>3680</v>
      </c>
      <c r="F546" t="s">
        <v>74</v>
      </c>
      <c r="G546" s="6">
        <v>0</v>
      </c>
      <c r="H546">
        <v>56.38</v>
      </c>
      <c r="I546">
        <v>1</v>
      </c>
      <c r="J546">
        <v>54</v>
      </c>
      <c r="K546">
        <v>64.739999999999995</v>
      </c>
      <c r="L546" t="s">
        <v>71</v>
      </c>
      <c r="M546" t="s">
        <v>201</v>
      </c>
      <c r="N546" t="s">
        <v>3872</v>
      </c>
      <c r="O546" t="s">
        <v>239</v>
      </c>
      <c r="P546" t="s">
        <v>74</v>
      </c>
      <c r="Q546">
        <v>1000</v>
      </c>
      <c r="R546" t="s">
        <v>955</v>
      </c>
    </row>
    <row r="547" spans="2:18" x14ac:dyDescent="0.25">
      <c r="B547" t="s">
        <v>952</v>
      </c>
      <c r="C547" t="s">
        <v>953</v>
      </c>
      <c r="D547" t="s">
        <v>954</v>
      </c>
      <c r="E547">
        <v>3680</v>
      </c>
      <c r="F547" t="s">
        <v>74</v>
      </c>
      <c r="G547">
        <v>0</v>
      </c>
      <c r="H547">
        <v>56.38</v>
      </c>
      <c r="I547">
        <v>1</v>
      </c>
      <c r="J547">
        <v>54</v>
      </c>
      <c r="K547">
        <v>64.739999999999995</v>
      </c>
      <c r="L547" t="s">
        <v>77</v>
      </c>
      <c r="M547" t="s">
        <v>201</v>
      </c>
      <c r="N547" t="s">
        <v>3872</v>
      </c>
      <c r="O547" t="s">
        <v>239</v>
      </c>
      <c r="P547" t="s">
        <v>74</v>
      </c>
      <c r="Q547">
        <v>1000</v>
      </c>
      <c r="R547" t="s">
        <v>955</v>
      </c>
    </row>
    <row r="548" spans="2:18" x14ac:dyDescent="0.25">
      <c r="B548" t="s">
        <v>956</v>
      </c>
      <c r="C548" t="s">
        <v>957</v>
      </c>
      <c r="D548" t="s">
        <v>958</v>
      </c>
      <c r="E548">
        <v>1</v>
      </c>
      <c r="F548" t="s">
        <v>74</v>
      </c>
      <c r="G548">
        <v>0</v>
      </c>
      <c r="H548">
        <v>38.26</v>
      </c>
      <c r="I548">
        <v>7</v>
      </c>
      <c r="J548">
        <v>98</v>
      </c>
      <c r="K548">
        <v>66.900000000000006</v>
      </c>
      <c r="L548" t="s">
        <v>71</v>
      </c>
      <c r="M548" t="s">
        <v>509</v>
      </c>
      <c r="N548" t="s">
        <v>3874</v>
      </c>
      <c r="O548" t="s">
        <v>73</v>
      </c>
      <c r="P548" t="s">
        <v>74</v>
      </c>
      <c r="Q548">
        <v>0</v>
      </c>
      <c r="R548" t="s">
        <v>959</v>
      </c>
    </row>
    <row r="549" spans="2:18" x14ac:dyDescent="0.25">
      <c r="B549" t="s">
        <v>956</v>
      </c>
      <c r="C549" t="s">
        <v>957</v>
      </c>
      <c r="D549" t="s">
        <v>958</v>
      </c>
      <c r="E549">
        <v>1</v>
      </c>
      <c r="F549" t="s">
        <v>74</v>
      </c>
      <c r="G549">
        <v>0</v>
      </c>
      <c r="H549">
        <v>38.26</v>
      </c>
      <c r="I549">
        <v>7</v>
      </c>
      <c r="J549">
        <v>98</v>
      </c>
      <c r="K549">
        <v>66.900000000000006</v>
      </c>
      <c r="L549" t="s">
        <v>77</v>
      </c>
      <c r="M549" t="s">
        <v>916</v>
      </c>
      <c r="N549" t="s">
        <v>3873</v>
      </c>
      <c r="O549" t="s">
        <v>73</v>
      </c>
      <c r="P549" t="s">
        <v>74</v>
      </c>
      <c r="Q549">
        <v>0</v>
      </c>
      <c r="R549" t="s">
        <v>959</v>
      </c>
    </row>
    <row r="550" spans="2:18" x14ac:dyDescent="0.25">
      <c r="B550" t="s">
        <v>956</v>
      </c>
      <c r="C550" t="s">
        <v>957</v>
      </c>
      <c r="D550" t="s">
        <v>958</v>
      </c>
      <c r="E550">
        <v>1</v>
      </c>
      <c r="F550" t="s">
        <v>74</v>
      </c>
      <c r="G550">
        <v>0</v>
      </c>
      <c r="H550">
        <v>38.26</v>
      </c>
      <c r="I550">
        <v>7</v>
      </c>
      <c r="J550">
        <v>98</v>
      </c>
      <c r="K550">
        <v>66.900000000000006</v>
      </c>
      <c r="L550" t="s">
        <v>77</v>
      </c>
      <c r="M550" t="s">
        <v>887</v>
      </c>
      <c r="N550" t="s">
        <v>3869</v>
      </c>
      <c r="O550" t="s">
        <v>73</v>
      </c>
      <c r="P550" t="s">
        <v>74</v>
      </c>
      <c r="Q550">
        <v>0</v>
      </c>
      <c r="R550" t="s">
        <v>959</v>
      </c>
    </row>
    <row r="551" spans="2:18" x14ac:dyDescent="0.25">
      <c r="B551" t="s">
        <v>960</v>
      </c>
      <c r="C551" t="s">
        <v>961</v>
      </c>
      <c r="D551" t="s">
        <v>962</v>
      </c>
      <c r="E551">
        <v>17920</v>
      </c>
      <c r="F551" t="s">
        <v>74</v>
      </c>
      <c r="G551">
        <v>0</v>
      </c>
      <c r="H551">
        <v>44.77</v>
      </c>
      <c r="I551">
        <v>6</v>
      </c>
      <c r="J551">
        <v>96</v>
      </c>
      <c r="K551">
        <v>66.900000000000006</v>
      </c>
      <c r="L551" t="s">
        <v>71</v>
      </c>
      <c r="M551" t="s">
        <v>509</v>
      </c>
      <c r="N551" t="s">
        <v>3874</v>
      </c>
      <c r="O551" t="s">
        <v>73</v>
      </c>
      <c r="P551" t="s">
        <v>74</v>
      </c>
      <c r="Q551">
        <v>0</v>
      </c>
      <c r="R551" t="s">
        <v>963</v>
      </c>
    </row>
    <row r="552" spans="2:18" x14ac:dyDescent="0.25">
      <c r="B552" t="s">
        <v>960</v>
      </c>
      <c r="C552" t="s">
        <v>961</v>
      </c>
      <c r="D552" t="s">
        <v>962</v>
      </c>
      <c r="E552">
        <v>17920</v>
      </c>
      <c r="F552" t="s">
        <v>74</v>
      </c>
      <c r="G552">
        <v>0</v>
      </c>
      <c r="H552">
        <v>44.77</v>
      </c>
      <c r="I552">
        <v>6</v>
      </c>
      <c r="J552">
        <v>96</v>
      </c>
      <c r="K552">
        <v>66.900000000000006</v>
      </c>
      <c r="L552" t="s">
        <v>77</v>
      </c>
      <c r="M552" t="s">
        <v>338</v>
      </c>
      <c r="N552" t="s">
        <v>3873</v>
      </c>
      <c r="O552" t="s">
        <v>73</v>
      </c>
      <c r="P552" t="s">
        <v>74</v>
      </c>
      <c r="Q552">
        <v>0</v>
      </c>
      <c r="R552" t="s">
        <v>963</v>
      </c>
    </row>
    <row r="553" spans="2:18" x14ac:dyDescent="0.25">
      <c r="B553" t="s">
        <v>960</v>
      </c>
      <c r="C553" t="s">
        <v>961</v>
      </c>
      <c r="D553" t="s">
        <v>962</v>
      </c>
      <c r="E553">
        <v>17920</v>
      </c>
      <c r="F553" t="s">
        <v>74</v>
      </c>
      <c r="G553">
        <v>0</v>
      </c>
      <c r="H553">
        <v>44.77</v>
      </c>
      <c r="I553">
        <v>6</v>
      </c>
      <c r="J553">
        <v>96</v>
      </c>
      <c r="K553">
        <v>66.900000000000006</v>
      </c>
      <c r="L553" t="s">
        <v>77</v>
      </c>
      <c r="M553" t="s">
        <v>887</v>
      </c>
      <c r="N553" t="s">
        <v>3869</v>
      </c>
      <c r="O553" t="s">
        <v>73</v>
      </c>
      <c r="P553" t="s">
        <v>74</v>
      </c>
      <c r="Q553">
        <v>0</v>
      </c>
      <c r="R553" t="s">
        <v>963</v>
      </c>
    </row>
    <row r="554" spans="2:18" x14ac:dyDescent="0.25">
      <c r="B554" t="s">
        <v>964</v>
      </c>
      <c r="D554" t="s">
        <v>965</v>
      </c>
      <c r="E554">
        <v>17910</v>
      </c>
      <c r="F554" t="s">
        <v>74</v>
      </c>
      <c r="G554">
        <v>100</v>
      </c>
      <c r="H554">
        <v>44.3</v>
      </c>
      <c r="I554">
        <v>6</v>
      </c>
      <c r="J554">
        <v>88</v>
      </c>
      <c r="K554">
        <v>67.400000000000006</v>
      </c>
      <c r="L554" t="s">
        <v>71</v>
      </c>
      <c r="M554" t="s">
        <v>509</v>
      </c>
      <c r="N554" t="s">
        <v>3874</v>
      </c>
      <c r="O554" t="s">
        <v>73</v>
      </c>
      <c r="P554" t="s">
        <v>74</v>
      </c>
      <c r="Q554">
        <v>0</v>
      </c>
      <c r="R554" t="s">
        <v>966</v>
      </c>
    </row>
    <row r="555" spans="2:18" x14ac:dyDescent="0.25">
      <c r="B555" t="s">
        <v>964</v>
      </c>
      <c r="D555" t="s">
        <v>965</v>
      </c>
      <c r="E555">
        <v>17910</v>
      </c>
      <c r="F555" t="s">
        <v>74</v>
      </c>
      <c r="G555">
        <v>100</v>
      </c>
      <c r="H555">
        <v>44.3</v>
      </c>
      <c r="I555">
        <v>6</v>
      </c>
      <c r="J555">
        <v>88</v>
      </c>
      <c r="K555">
        <v>67.400000000000006</v>
      </c>
      <c r="L555" t="s">
        <v>77</v>
      </c>
      <c r="M555" t="s">
        <v>824</v>
      </c>
      <c r="N555" t="s">
        <v>3897</v>
      </c>
      <c r="O555" t="s">
        <v>73</v>
      </c>
      <c r="P555" t="s">
        <v>74</v>
      </c>
      <c r="Q555">
        <v>0</v>
      </c>
      <c r="R555" t="s">
        <v>966</v>
      </c>
    </row>
    <row r="556" spans="2:18" x14ac:dyDescent="0.25">
      <c r="B556" t="s">
        <v>964</v>
      </c>
      <c r="D556" t="s">
        <v>965</v>
      </c>
      <c r="E556">
        <v>17910</v>
      </c>
      <c r="F556" t="s">
        <v>74</v>
      </c>
      <c r="G556">
        <v>100</v>
      </c>
      <c r="H556">
        <v>44.3</v>
      </c>
      <c r="I556">
        <v>6</v>
      </c>
      <c r="J556">
        <v>88</v>
      </c>
      <c r="K556">
        <v>67.400000000000006</v>
      </c>
      <c r="L556" t="s">
        <v>77</v>
      </c>
      <c r="M556" t="s">
        <v>318</v>
      </c>
      <c r="N556" t="s">
        <v>3873</v>
      </c>
      <c r="O556" t="s">
        <v>73</v>
      </c>
      <c r="P556" t="s">
        <v>74</v>
      </c>
      <c r="Q556">
        <v>0</v>
      </c>
      <c r="R556" t="s">
        <v>966</v>
      </c>
    </row>
    <row r="557" spans="2:18" x14ac:dyDescent="0.25">
      <c r="B557" t="s">
        <v>964</v>
      </c>
      <c r="D557" t="s">
        <v>965</v>
      </c>
      <c r="E557">
        <v>17910</v>
      </c>
      <c r="F557" t="s">
        <v>74</v>
      </c>
      <c r="G557">
        <v>100</v>
      </c>
      <c r="H557">
        <v>44.3</v>
      </c>
      <c r="I557">
        <v>6</v>
      </c>
      <c r="J557">
        <v>88</v>
      </c>
      <c r="K557">
        <v>67.400000000000006</v>
      </c>
      <c r="L557" t="s">
        <v>77</v>
      </c>
      <c r="M557" t="s">
        <v>322</v>
      </c>
      <c r="N557" t="s">
        <v>3869</v>
      </c>
      <c r="O557" t="s">
        <v>73</v>
      </c>
      <c r="P557" t="s">
        <v>74</v>
      </c>
      <c r="Q557">
        <v>0</v>
      </c>
      <c r="R557" t="s">
        <v>966</v>
      </c>
    </row>
    <row r="558" spans="2:18" x14ac:dyDescent="0.25">
      <c r="B558" t="s">
        <v>967</v>
      </c>
      <c r="C558" t="s">
        <v>968</v>
      </c>
      <c r="D558" t="s">
        <v>969</v>
      </c>
      <c r="E558">
        <v>17910</v>
      </c>
      <c r="F558" t="s">
        <v>74</v>
      </c>
      <c r="G558">
        <v>101</v>
      </c>
      <c r="H558">
        <v>44.3</v>
      </c>
      <c r="I558">
        <v>6</v>
      </c>
      <c r="J558">
        <v>88</v>
      </c>
      <c r="K558">
        <v>67.400000000000006</v>
      </c>
      <c r="L558" t="s">
        <v>71</v>
      </c>
      <c r="M558" t="s">
        <v>509</v>
      </c>
      <c r="N558" t="s">
        <v>3874</v>
      </c>
      <c r="O558" t="s">
        <v>73</v>
      </c>
      <c r="P558" t="s">
        <v>74</v>
      </c>
      <c r="Q558">
        <v>0</v>
      </c>
      <c r="R558" t="s">
        <v>970</v>
      </c>
    </row>
    <row r="559" spans="2:18" x14ac:dyDescent="0.25">
      <c r="B559" t="s">
        <v>967</v>
      </c>
      <c r="C559" t="s">
        <v>968</v>
      </c>
      <c r="D559" t="s">
        <v>969</v>
      </c>
      <c r="E559">
        <v>17910</v>
      </c>
      <c r="F559" t="s">
        <v>74</v>
      </c>
      <c r="G559">
        <v>101</v>
      </c>
      <c r="H559">
        <v>44.3</v>
      </c>
      <c r="I559">
        <v>6</v>
      </c>
      <c r="J559">
        <v>88</v>
      </c>
      <c r="K559">
        <v>67.400000000000006</v>
      </c>
      <c r="L559" t="s">
        <v>77</v>
      </c>
      <c r="M559" t="s">
        <v>318</v>
      </c>
      <c r="N559" t="s">
        <v>3873</v>
      </c>
      <c r="O559" t="s">
        <v>73</v>
      </c>
      <c r="P559" t="s">
        <v>74</v>
      </c>
      <c r="Q559">
        <v>0</v>
      </c>
      <c r="R559" t="s">
        <v>970</v>
      </c>
    </row>
    <row r="560" spans="2:18" x14ac:dyDescent="0.25">
      <c r="B560" t="s">
        <v>967</v>
      </c>
      <c r="C560" t="s">
        <v>968</v>
      </c>
      <c r="D560" t="s">
        <v>969</v>
      </c>
      <c r="E560">
        <v>17910</v>
      </c>
      <c r="F560" t="s">
        <v>74</v>
      </c>
      <c r="G560">
        <v>101</v>
      </c>
      <c r="H560">
        <v>44.3</v>
      </c>
      <c r="I560">
        <v>6</v>
      </c>
      <c r="J560">
        <v>88</v>
      </c>
      <c r="K560">
        <v>67.400000000000006</v>
      </c>
      <c r="L560" t="s">
        <v>77</v>
      </c>
      <c r="M560" t="s">
        <v>824</v>
      </c>
      <c r="N560" t="s">
        <v>3897</v>
      </c>
      <c r="O560" t="s">
        <v>73</v>
      </c>
      <c r="P560" t="s">
        <v>74</v>
      </c>
      <c r="Q560">
        <v>0</v>
      </c>
      <c r="R560" t="s">
        <v>970</v>
      </c>
    </row>
    <row r="561" spans="2:18" x14ac:dyDescent="0.25">
      <c r="B561" t="s">
        <v>967</v>
      </c>
      <c r="C561" t="s">
        <v>968</v>
      </c>
      <c r="D561" t="s">
        <v>969</v>
      </c>
      <c r="E561">
        <v>17910</v>
      </c>
      <c r="F561" t="s">
        <v>74</v>
      </c>
      <c r="G561">
        <v>101</v>
      </c>
      <c r="H561">
        <v>44.3</v>
      </c>
      <c r="I561">
        <v>6</v>
      </c>
      <c r="J561">
        <v>88</v>
      </c>
      <c r="K561">
        <v>67.400000000000006</v>
      </c>
      <c r="L561" t="s">
        <v>77</v>
      </c>
      <c r="M561" t="s">
        <v>322</v>
      </c>
      <c r="N561" t="s">
        <v>3869</v>
      </c>
      <c r="O561" t="s">
        <v>73</v>
      </c>
      <c r="P561" t="s">
        <v>74</v>
      </c>
      <c r="Q561">
        <v>0</v>
      </c>
      <c r="R561" t="s">
        <v>970</v>
      </c>
    </row>
    <row r="562" spans="2:18" x14ac:dyDescent="0.25">
      <c r="B562" t="s">
        <v>971</v>
      </c>
      <c r="C562" t="s">
        <v>972</v>
      </c>
      <c r="D562" t="s">
        <v>965</v>
      </c>
      <c r="E562">
        <v>15312</v>
      </c>
      <c r="F562" t="s">
        <v>74</v>
      </c>
      <c r="G562">
        <v>102</v>
      </c>
      <c r="H562">
        <v>31.21</v>
      </c>
      <c r="I562">
        <v>67.8</v>
      </c>
      <c r="J562">
        <v>88</v>
      </c>
      <c r="K562">
        <v>66.900000000000006</v>
      </c>
      <c r="L562" t="s">
        <v>71</v>
      </c>
      <c r="M562" t="s">
        <v>974</v>
      </c>
      <c r="N562" t="s">
        <v>3862</v>
      </c>
      <c r="O562" t="s">
        <v>73</v>
      </c>
      <c r="P562" t="s">
        <v>74</v>
      </c>
      <c r="Q562">
        <v>0</v>
      </c>
      <c r="R562" t="s">
        <v>973</v>
      </c>
    </row>
    <row r="563" spans="2:18" x14ac:dyDescent="0.25">
      <c r="B563" t="s">
        <v>971</v>
      </c>
      <c r="C563" t="s">
        <v>972</v>
      </c>
      <c r="D563" t="s">
        <v>965</v>
      </c>
      <c r="E563">
        <v>15312</v>
      </c>
      <c r="F563" t="s">
        <v>74</v>
      </c>
      <c r="G563">
        <v>102</v>
      </c>
      <c r="H563">
        <v>31.21</v>
      </c>
      <c r="I563">
        <v>67.8</v>
      </c>
      <c r="J563">
        <v>88</v>
      </c>
      <c r="K563">
        <v>66.900000000000006</v>
      </c>
      <c r="L563" t="s">
        <v>71</v>
      </c>
      <c r="M563" t="s">
        <v>175</v>
      </c>
      <c r="N563" t="s">
        <v>3862</v>
      </c>
      <c r="O563" t="s">
        <v>73</v>
      </c>
      <c r="P563" t="s">
        <v>74</v>
      </c>
      <c r="Q563">
        <v>0</v>
      </c>
      <c r="R563" t="s">
        <v>973</v>
      </c>
    </row>
    <row r="564" spans="2:18" x14ac:dyDescent="0.25">
      <c r="B564" t="s">
        <v>971</v>
      </c>
      <c r="C564" t="s">
        <v>972</v>
      </c>
      <c r="D564" t="s">
        <v>965</v>
      </c>
      <c r="E564">
        <v>15312</v>
      </c>
      <c r="F564" t="s">
        <v>74</v>
      </c>
      <c r="G564">
        <v>102</v>
      </c>
      <c r="H564">
        <v>31.21</v>
      </c>
      <c r="I564">
        <v>67.8</v>
      </c>
      <c r="J564">
        <v>88</v>
      </c>
      <c r="K564">
        <v>66.900000000000006</v>
      </c>
      <c r="L564" t="s">
        <v>77</v>
      </c>
      <c r="M564" t="s">
        <v>356</v>
      </c>
      <c r="N564" t="s">
        <v>3862</v>
      </c>
      <c r="O564" t="s">
        <v>73</v>
      </c>
      <c r="P564" t="s">
        <v>74</v>
      </c>
      <c r="Q564">
        <v>0</v>
      </c>
      <c r="R564" t="s">
        <v>973</v>
      </c>
    </row>
    <row r="565" spans="2:18" x14ac:dyDescent="0.25">
      <c r="B565" t="s">
        <v>971</v>
      </c>
      <c r="C565" t="s">
        <v>972</v>
      </c>
      <c r="D565" t="s">
        <v>965</v>
      </c>
      <c r="E565">
        <v>15312</v>
      </c>
      <c r="F565" t="s">
        <v>74</v>
      </c>
      <c r="G565">
        <v>102</v>
      </c>
      <c r="H565">
        <v>31.21</v>
      </c>
      <c r="I565">
        <v>67.8</v>
      </c>
      <c r="J565">
        <v>88</v>
      </c>
      <c r="K565">
        <v>66.900000000000006</v>
      </c>
      <c r="L565" t="s">
        <v>77</v>
      </c>
      <c r="M565" t="s">
        <v>322</v>
      </c>
      <c r="N565" t="s">
        <v>3869</v>
      </c>
      <c r="O565" t="s">
        <v>73</v>
      </c>
      <c r="P565" t="s">
        <v>74</v>
      </c>
      <c r="Q565">
        <v>0</v>
      </c>
      <c r="R565" t="s">
        <v>973</v>
      </c>
    </row>
    <row r="566" spans="2:18" x14ac:dyDescent="0.25">
      <c r="B566" t="s">
        <v>975</v>
      </c>
      <c r="D566" t="s">
        <v>976</v>
      </c>
      <c r="E566">
        <v>17920</v>
      </c>
      <c r="F566" t="s">
        <v>74</v>
      </c>
      <c r="G566">
        <v>0</v>
      </c>
      <c r="H566">
        <v>32</v>
      </c>
      <c r="I566">
        <v>8</v>
      </c>
      <c r="J566">
        <v>92</v>
      </c>
      <c r="K566">
        <v>70</v>
      </c>
      <c r="L566" t="s">
        <v>71</v>
      </c>
      <c r="M566" t="s">
        <v>933</v>
      </c>
      <c r="N566" t="s">
        <v>3874</v>
      </c>
      <c r="O566" t="s">
        <v>73</v>
      </c>
      <c r="P566" t="s">
        <v>74</v>
      </c>
      <c r="Q566">
        <v>0</v>
      </c>
      <c r="R566" t="s">
        <v>977</v>
      </c>
    </row>
    <row r="567" spans="2:18" x14ac:dyDescent="0.25">
      <c r="B567" t="s">
        <v>975</v>
      </c>
      <c r="D567" t="s">
        <v>976</v>
      </c>
      <c r="E567">
        <v>17920</v>
      </c>
      <c r="F567" t="s">
        <v>74</v>
      </c>
      <c r="G567">
        <v>0</v>
      </c>
      <c r="H567">
        <v>32</v>
      </c>
      <c r="I567">
        <v>8</v>
      </c>
      <c r="J567">
        <v>92</v>
      </c>
      <c r="K567">
        <v>70</v>
      </c>
      <c r="L567" t="s">
        <v>77</v>
      </c>
      <c r="M567" t="s">
        <v>318</v>
      </c>
      <c r="N567" t="s">
        <v>3873</v>
      </c>
      <c r="O567" t="s">
        <v>73</v>
      </c>
      <c r="P567" t="s">
        <v>74</v>
      </c>
      <c r="Q567">
        <v>0</v>
      </c>
      <c r="R567" t="s">
        <v>977</v>
      </c>
    </row>
    <row r="568" spans="2:18" x14ac:dyDescent="0.25">
      <c r="B568" t="s">
        <v>978</v>
      </c>
      <c r="C568" t="s">
        <v>979</v>
      </c>
      <c r="D568" t="s">
        <v>980</v>
      </c>
      <c r="E568">
        <v>5250</v>
      </c>
      <c r="F568" t="s">
        <v>74</v>
      </c>
      <c r="G568">
        <v>0</v>
      </c>
      <c r="H568">
        <v>25</v>
      </c>
      <c r="I568">
        <v>3</v>
      </c>
      <c r="J568">
        <v>42</v>
      </c>
      <c r="K568">
        <v>70</v>
      </c>
      <c r="L568" t="s">
        <v>71</v>
      </c>
      <c r="M568" t="s">
        <v>195</v>
      </c>
      <c r="N568" t="s">
        <v>3873</v>
      </c>
      <c r="O568" t="s">
        <v>73</v>
      </c>
      <c r="P568" t="s">
        <v>74</v>
      </c>
      <c r="Q568">
        <v>0</v>
      </c>
      <c r="R568" t="s">
        <v>981</v>
      </c>
    </row>
    <row r="569" spans="2:18" x14ac:dyDescent="0.25">
      <c r="B569" t="s">
        <v>978</v>
      </c>
      <c r="C569" t="s">
        <v>979</v>
      </c>
      <c r="D569" t="s">
        <v>980</v>
      </c>
      <c r="E569">
        <v>5250</v>
      </c>
      <c r="F569" t="s">
        <v>74</v>
      </c>
      <c r="G569">
        <v>0</v>
      </c>
      <c r="H569">
        <v>25</v>
      </c>
      <c r="I569">
        <v>3</v>
      </c>
      <c r="J569">
        <v>42</v>
      </c>
      <c r="K569">
        <v>70</v>
      </c>
      <c r="L569" t="s">
        <v>77</v>
      </c>
      <c r="M569" t="s">
        <v>982</v>
      </c>
      <c r="N569" t="s">
        <v>3873</v>
      </c>
      <c r="O569" t="s">
        <v>73</v>
      </c>
      <c r="P569" t="s">
        <v>74</v>
      </c>
      <c r="Q569">
        <v>0</v>
      </c>
      <c r="R569" t="s">
        <v>981</v>
      </c>
    </row>
    <row r="570" spans="2:18" x14ac:dyDescent="0.25">
      <c r="B570" t="s">
        <v>983</v>
      </c>
      <c r="C570" t="s">
        <v>984</v>
      </c>
      <c r="D570" t="s">
        <v>958</v>
      </c>
      <c r="E570">
        <v>17920</v>
      </c>
      <c r="F570" t="s">
        <v>74</v>
      </c>
      <c r="G570">
        <v>0</v>
      </c>
      <c r="H570">
        <v>38.25</v>
      </c>
      <c r="I570">
        <v>7</v>
      </c>
      <c r="J570">
        <v>93</v>
      </c>
      <c r="K570">
        <v>66.900000000000006</v>
      </c>
      <c r="L570" t="s">
        <v>71</v>
      </c>
      <c r="M570" t="s">
        <v>509</v>
      </c>
      <c r="N570" t="s">
        <v>3874</v>
      </c>
      <c r="O570" t="s">
        <v>73</v>
      </c>
      <c r="P570" t="s">
        <v>74</v>
      </c>
      <c r="Q570">
        <v>0</v>
      </c>
      <c r="R570" t="s">
        <v>3774</v>
      </c>
    </row>
    <row r="571" spans="2:18" x14ac:dyDescent="0.25">
      <c r="B571" t="s">
        <v>983</v>
      </c>
      <c r="C571" t="s">
        <v>984</v>
      </c>
      <c r="D571" t="s">
        <v>958</v>
      </c>
      <c r="E571">
        <v>17920</v>
      </c>
      <c r="F571" t="s">
        <v>74</v>
      </c>
      <c r="G571">
        <v>0</v>
      </c>
      <c r="H571">
        <v>38.25</v>
      </c>
      <c r="I571">
        <v>7</v>
      </c>
      <c r="J571">
        <v>93</v>
      </c>
      <c r="K571">
        <v>66.900000000000006</v>
      </c>
      <c r="L571" t="s">
        <v>77</v>
      </c>
      <c r="M571" t="s">
        <v>887</v>
      </c>
      <c r="N571" t="s">
        <v>3869</v>
      </c>
      <c r="O571" t="s">
        <v>73</v>
      </c>
      <c r="P571" t="s">
        <v>74</v>
      </c>
      <c r="Q571">
        <v>0</v>
      </c>
      <c r="R571" t="s">
        <v>3774</v>
      </c>
    </row>
    <row r="572" spans="2:18" x14ac:dyDescent="0.25">
      <c r="B572" t="s">
        <v>983</v>
      </c>
      <c r="C572" t="s">
        <v>984</v>
      </c>
      <c r="D572" t="s">
        <v>958</v>
      </c>
      <c r="E572">
        <v>17920</v>
      </c>
      <c r="F572" t="s">
        <v>74</v>
      </c>
      <c r="G572">
        <v>0</v>
      </c>
      <c r="H572">
        <v>38.25</v>
      </c>
      <c r="I572">
        <v>7</v>
      </c>
      <c r="J572">
        <v>93</v>
      </c>
      <c r="K572">
        <v>66.900000000000006</v>
      </c>
      <c r="L572" t="s">
        <v>77</v>
      </c>
      <c r="M572" t="s">
        <v>338</v>
      </c>
      <c r="N572" t="s">
        <v>3873</v>
      </c>
      <c r="O572" t="s">
        <v>73</v>
      </c>
      <c r="P572" t="s">
        <v>74</v>
      </c>
      <c r="Q572">
        <v>0</v>
      </c>
      <c r="R572" t="s">
        <v>3774</v>
      </c>
    </row>
    <row r="573" spans="2:18" x14ac:dyDescent="0.25">
      <c r="B573" t="s">
        <v>987</v>
      </c>
      <c r="C573" t="s">
        <v>988</v>
      </c>
      <c r="D573" t="s">
        <v>985</v>
      </c>
      <c r="E573">
        <v>22048</v>
      </c>
      <c r="F573" t="s">
        <v>74</v>
      </c>
      <c r="G573">
        <v>0</v>
      </c>
      <c r="H573">
        <v>39.26</v>
      </c>
      <c r="I573">
        <v>8</v>
      </c>
      <c r="J573">
        <v>88</v>
      </c>
      <c r="K573">
        <v>70.2</v>
      </c>
      <c r="L573" t="s">
        <v>71</v>
      </c>
      <c r="M573" t="s">
        <v>933</v>
      </c>
      <c r="N573" t="s">
        <v>3874</v>
      </c>
      <c r="O573" t="s">
        <v>73</v>
      </c>
      <c r="P573" t="s">
        <v>74</v>
      </c>
      <c r="Q573">
        <v>0</v>
      </c>
      <c r="R573" t="s">
        <v>986</v>
      </c>
    </row>
    <row r="574" spans="2:18" x14ac:dyDescent="0.25">
      <c r="B574" t="s">
        <v>987</v>
      </c>
      <c r="C574" t="s">
        <v>988</v>
      </c>
      <c r="D574" t="s">
        <v>985</v>
      </c>
      <c r="E574">
        <v>22048</v>
      </c>
      <c r="F574" t="s">
        <v>74</v>
      </c>
      <c r="G574">
        <v>0</v>
      </c>
      <c r="H574">
        <v>39.26</v>
      </c>
      <c r="I574">
        <v>8</v>
      </c>
      <c r="J574">
        <v>88</v>
      </c>
      <c r="K574">
        <v>70.2</v>
      </c>
      <c r="L574" t="s">
        <v>77</v>
      </c>
      <c r="M574" t="s">
        <v>338</v>
      </c>
      <c r="N574" t="s">
        <v>3873</v>
      </c>
      <c r="O574" t="s">
        <v>73</v>
      </c>
      <c r="P574" t="s">
        <v>74</v>
      </c>
      <c r="Q574">
        <v>0</v>
      </c>
      <c r="R574" t="s">
        <v>986</v>
      </c>
    </row>
    <row r="575" spans="2:18" x14ac:dyDescent="0.25">
      <c r="B575" t="s">
        <v>987</v>
      </c>
      <c r="C575" t="s">
        <v>988</v>
      </c>
      <c r="D575" t="s">
        <v>985</v>
      </c>
      <c r="E575">
        <v>22048</v>
      </c>
      <c r="F575" t="s">
        <v>74</v>
      </c>
      <c r="G575">
        <v>0</v>
      </c>
      <c r="H575">
        <v>39.26</v>
      </c>
      <c r="I575">
        <v>8</v>
      </c>
      <c r="J575">
        <v>88</v>
      </c>
      <c r="K575">
        <v>70.2</v>
      </c>
      <c r="L575" t="s">
        <v>77</v>
      </c>
      <c r="M575" t="s">
        <v>989</v>
      </c>
      <c r="N575" t="s">
        <v>3903</v>
      </c>
      <c r="O575" t="s">
        <v>73</v>
      </c>
      <c r="P575" t="s">
        <v>74</v>
      </c>
      <c r="Q575">
        <v>0</v>
      </c>
      <c r="R575" t="s">
        <v>986</v>
      </c>
    </row>
    <row r="576" spans="2:18" x14ac:dyDescent="0.25">
      <c r="B576" t="s">
        <v>990</v>
      </c>
      <c r="C576" t="s">
        <v>991</v>
      </c>
      <c r="D576" t="s">
        <v>992</v>
      </c>
      <c r="E576">
        <v>22048</v>
      </c>
      <c r="F576" t="s">
        <v>74</v>
      </c>
      <c r="G576">
        <v>0</v>
      </c>
      <c r="H576">
        <v>40.6</v>
      </c>
      <c r="I576">
        <v>80</v>
      </c>
      <c r="J576">
        <v>88</v>
      </c>
      <c r="K576">
        <v>67.88</v>
      </c>
      <c r="L576" t="s">
        <v>71</v>
      </c>
      <c r="M576" t="s">
        <v>933</v>
      </c>
      <c r="N576" t="s">
        <v>3874</v>
      </c>
      <c r="O576" t="s">
        <v>73</v>
      </c>
      <c r="P576" t="s">
        <v>74</v>
      </c>
      <c r="Q576">
        <v>0</v>
      </c>
      <c r="R576" t="s">
        <v>993</v>
      </c>
    </row>
    <row r="577" spans="2:18" x14ac:dyDescent="0.25">
      <c r="B577" t="s">
        <v>990</v>
      </c>
      <c r="C577" t="s">
        <v>991</v>
      </c>
      <c r="D577" t="s">
        <v>992</v>
      </c>
      <c r="E577">
        <v>22048</v>
      </c>
      <c r="F577" t="s">
        <v>74</v>
      </c>
      <c r="G577">
        <v>0</v>
      </c>
      <c r="H577">
        <v>40.6</v>
      </c>
      <c r="I577">
        <v>80</v>
      </c>
      <c r="J577">
        <v>88</v>
      </c>
      <c r="K577">
        <v>67.88</v>
      </c>
      <c r="L577" t="s">
        <v>77</v>
      </c>
      <c r="M577" t="s">
        <v>989</v>
      </c>
      <c r="N577" t="s">
        <v>3903</v>
      </c>
      <c r="O577" t="s">
        <v>73</v>
      </c>
      <c r="P577" t="s">
        <v>74</v>
      </c>
      <c r="Q577">
        <v>0</v>
      </c>
      <c r="R577" t="s">
        <v>993</v>
      </c>
    </row>
    <row r="578" spans="2:18" x14ac:dyDescent="0.25">
      <c r="B578" t="s">
        <v>990</v>
      </c>
      <c r="C578" t="s">
        <v>991</v>
      </c>
      <c r="D578" t="s">
        <v>992</v>
      </c>
      <c r="E578">
        <v>22048</v>
      </c>
      <c r="F578" t="s">
        <v>74</v>
      </c>
      <c r="G578">
        <v>0</v>
      </c>
      <c r="H578">
        <v>40.6</v>
      </c>
      <c r="I578">
        <v>80</v>
      </c>
      <c r="J578">
        <v>88</v>
      </c>
      <c r="K578">
        <v>67.88</v>
      </c>
      <c r="L578" t="s">
        <v>77</v>
      </c>
      <c r="M578" t="s">
        <v>338</v>
      </c>
      <c r="N578" t="s">
        <v>3873</v>
      </c>
      <c r="O578" t="s">
        <v>73</v>
      </c>
      <c r="P578" t="s">
        <v>74</v>
      </c>
      <c r="Q578">
        <v>0</v>
      </c>
      <c r="R578" t="s">
        <v>993</v>
      </c>
    </row>
    <row r="579" spans="2:18" x14ac:dyDescent="0.25">
      <c r="B579" t="s">
        <v>994</v>
      </c>
      <c r="C579" t="s">
        <v>991</v>
      </c>
      <c r="D579" t="s">
        <v>995</v>
      </c>
      <c r="E579">
        <v>22048</v>
      </c>
      <c r="F579" t="s">
        <v>74</v>
      </c>
      <c r="G579">
        <v>0</v>
      </c>
      <c r="H579">
        <v>40.6</v>
      </c>
      <c r="I579">
        <v>8</v>
      </c>
      <c r="J579">
        <v>88</v>
      </c>
      <c r="K579">
        <v>67.88</v>
      </c>
      <c r="L579" t="s">
        <v>71</v>
      </c>
      <c r="M579" t="s">
        <v>933</v>
      </c>
      <c r="N579" t="s">
        <v>3874</v>
      </c>
      <c r="O579" t="s">
        <v>73</v>
      </c>
      <c r="P579" t="s">
        <v>74</v>
      </c>
      <c r="Q579">
        <v>0</v>
      </c>
      <c r="R579" t="s">
        <v>996</v>
      </c>
    </row>
    <row r="580" spans="2:18" x14ac:dyDescent="0.25">
      <c r="B580" t="s">
        <v>994</v>
      </c>
      <c r="C580" t="s">
        <v>991</v>
      </c>
      <c r="D580" t="s">
        <v>995</v>
      </c>
      <c r="E580">
        <v>22048</v>
      </c>
      <c r="F580" t="s">
        <v>74</v>
      </c>
      <c r="G580">
        <v>0</v>
      </c>
      <c r="H580">
        <v>40.6</v>
      </c>
      <c r="I580">
        <v>8</v>
      </c>
      <c r="J580">
        <v>88</v>
      </c>
      <c r="K580">
        <v>67.88</v>
      </c>
      <c r="L580" t="s">
        <v>77</v>
      </c>
      <c r="M580" t="s">
        <v>338</v>
      </c>
      <c r="N580" t="s">
        <v>3873</v>
      </c>
      <c r="O580" t="s">
        <v>73</v>
      </c>
      <c r="P580" t="s">
        <v>74</v>
      </c>
      <c r="Q580">
        <v>0</v>
      </c>
      <c r="R580" t="s">
        <v>996</v>
      </c>
    </row>
    <row r="581" spans="2:18" x14ac:dyDescent="0.25">
      <c r="B581" t="s">
        <v>994</v>
      </c>
      <c r="C581" t="s">
        <v>991</v>
      </c>
      <c r="D581" t="s">
        <v>995</v>
      </c>
      <c r="E581">
        <v>22048</v>
      </c>
      <c r="F581" t="s">
        <v>74</v>
      </c>
      <c r="G581">
        <v>0</v>
      </c>
      <c r="H581">
        <v>40.6</v>
      </c>
      <c r="I581">
        <v>8</v>
      </c>
      <c r="J581">
        <v>88</v>
      </c>
      <c r="K581">
        <v>67.88</v>
      </c>
      <c r="L581" t="s">
        <v>77</v>
      </c>
      <c r="M581" t="s">
        <v>989</v>
      </c>
      <c r="N581" t="s">
        <v>3903</v>
      </c>
      <c r="O581" t="s">
        <v>73</v>
      </c>
      <c r="P581" t="s">
        <v>74</v>
      </c>
      <c r="Q581">
        <v>0</v>
      </c>
      <c r="R581" t="s">
        <v>996</v>
      </c>
    </row>
    <row r="582" spans="2:18" x14ac:dyDescent="0.25">
      <c r="B582" t="s">
        <v>997</v>
      </c>
      <c r="C582" t="s">
        <v>998</v>
      </c>
      <c r="D582" t="s">
        <v>985</v>
      </c>
      <c r="E582">
        <v>17920</v>
      </c>
      <c r="F582" t="s">
        <v>74</v>
      </c>
      <c r="G582">
        <v>0</v>
      </c>
      <c r="H582">
        <v>39.26</v>
      </c>
      <c r="I582">
        <v>7</v>
      </c>
      <c r="J582">
        <v>88</v>
      </c>
      <c r="K582">
        <v>65.2</v>
      </c>
      <c r="L582" t="s">
        <v>71</v>
      </c>
      <c r="M582" t="s">
        <v>505</v>
      </c>
      <c r="N582" t="s">
        <v>3874</v>
      </c>
      <c r="O582" t="s">
        <v>73</v>
      </c>
      <c r="P582" t="s">
        <v>74</v>
      </c>
      <c r="Q582">
        <v>0</v>
      </c>
      <c r="R582" t="s">
        <v>3775</v>
      </c>
    </row>
    <row r="583" spans="2:18" x14ac:dyDescent="0.25">
      <c r="B583" t="s">
        <v>997</v>
      </c>
      <c r="C583" t="s">
        <v>998</v>
      </c>
      <c r="D583" t="s">
        <v>985</v>
      </c>
      <c r="E583">
        <v>17920</v>
      </c>
      <c r="F583" t="s">
        <v>74</v>
      </c>
      <c r="G583">
        <v>0</v>
      </c>
      <c r="H583">
        <v>39.26</v>
      </c>
      <c r="I583">
        <v>7</v>
      </c>
      <c r="J583">
        <v>88</v>
      </c>
      <c r="K583">
        <v>65.2</v>
      </c>
      <c r="L583" t="s">
        <v>77</v>
      </c>
      <c r="M583" t="s">
        <v>338</v>
      </c>
      <c r="N583" t="s">
        <v>3873</v>
      </c>
      <c r="O583" t="s">
        <v>73</v>
      </c>
      <c r="P583" t="s">
        <v>74</v>
      </c>
      <c r="Q583">
        <v>0</v>
      </c>
      <c r="R583" t="s">
        <v>3775</v>
      </c>
    </row>
    <row r="584" spans="2:18" x14ac:dyDescent="0.25">
      <c r="B584" t="s">
        <v>997</v>
      </c>
      <c r="C584" t="s">
        <v>998</v>
      </c>
      <c r="D584" t="s">
        <v>985</v>
      </c>
      <c r="E584">
        <v>17920</v>
      </c>
      <c r="F584" t="s">
        <v>74</v>
      </c>
      <c r="G584">
        <v>0</v>
      </c>
      <c r="H584">
        <v>39.26</v>
      </c>
      <c r="I584">
        <v>7</v>
      </c>
      <c r="J584">
        <v>88</v>
      </c>
      <c r="K584">
        <v>65.2</v>
      </c>
      <c r="L584" t="s">
        <v>77</v>
      </c>
      <c r="M584" t="s">
        <v>3747</v>
      </c>
      <c r="N584" t="s">
        <v>3904</v>
      </c>
      <c r="O584" t="s">
        <v>73</v>
      </c>
      <c r="P584" t="s">
        <v>74</v>
      </c>
      <c r="Q584">
        <v>0</v>
      </c>
      <c r="R584" t="s">
        <v>3775</v>
      </c>
    </row>
    <row r="585" spans="2:18" x14ac:dyDescent="0.25">
      <c r="B585" t="s">
        <v>1000</v>
      </c>
      <c r="C585" t="s">
        <v>1001</v>
      </c>
      <c r="D585" t="s">
        <v>890</v>
      </c>
      <c r="E585">
        <v>17920</v>
      </c>
      <c r="F585" t="s">
        <v>74</v>
      </c>
      <c r="G585">
        <v>0</v>
      </c>
      <c r="H585">
        <v>32</v>
      </c>
      <c r="I585">
        <v>8</v>
      </c>
      <c r="J585">
        <v>78</v>
      </c>
      <c r="K585">
        <v>70</v>
      </c>
      <c r="L585" t="s">
        <v>71</v>
      </c>
      <c r="M585" t="s">
        <v>509</v>
      </c>
      <c r="N585" t="s">
        <v>3874</v>
      </c>
      <c r="O585" t="s">
        <v>73</v>
      </c>
      <c r="P585" t="s">
        <v>74</v>
      </c>
      <c r="Q585">
        <v>0</v>
      </c>
      <c r="R585" t="s">
        <v>999</v>
      </c>
    </row>
    <row r="586" spans="2:18" x14ac:dyDescent="0.25">
      <c r="B586" t="s">
        <v>1000</v>
      </c>
      <c r="C586" t="s">
        <v>1001</v>
      </c>
      <c r="D586" t="s">
        <v>890</v>
      </c>
      <c r="E586">
        <v>17920</v>
      </c>
      <c r="F586" t="s">
        <v>74</v>
      </c>
      <c r="G586">
        <v>0</v>
      </c>
      <c r="H586">
        <v>32</v>
      </c>
      <c r="I586">
        <v>8</v>
      </c>
      <c r="J586">
        <v>78</v>
      </c>
      <c r="K586">
        <v>70</v>
      </c>
      <c r="L586" t="s">
        <v>77</v>
      </c>
      <c r="M586" t="s">
        <v>887</v>
      </c>
      <c r="N586" t="s">
        <v>3869</v>
      </c>
      <c r="O586" t="s">
        <v>73</v>
      </c>
      <c r="P586" t="s">
        <v>74</v>
      </c>
      <c r="Q586">
        <v>0</v>
      </c>
      <c r="R586" t="s">
        <v>999</v>
      </c>
    </row>
    <row r="587" spans="2:18" x14ac:dyDescent="0.25">
      <c r="B587" t="s">
        <v>1000</v>
      </c>
      <c r="C587" t="s">
        <v>1001</v>
      </c>
      <c r="D587" t="s">
        <v>890</v>
      </c>
      <c r="E587">
        <v>17920</v>
      </c>
      <c r="F587" t="s">
        <v>74</v>
      </c>
      <c r="G587">
        <v>0</v>
      </c>
      <c r="H587">
        <v>32</v>
      </c>
      <c r="I587">
        <v>8</v>
      </c>
      <c r="J587">
        <v>78</v>
      </c>
      <c r="K587">
        <v>70</v>
      </c>
      <c r="L587" t="s">
        <v>77</v>
      </c>
      <c r="M587" t="s">
        <v>318</v>
      </c>
      <c r="N587" t="s">
        <v>3873</v>
      </c>
      <c r="O587" t="s">
        <v>73</v>
      </c>
      <c r="P587" t="s">
        <v>74</v>
      </c>
      <c r="Q587">
        <v>0</v>
      </c>
      <c r="R587" t="s">
        <v>999</v>
      </c>
    </row>
    <row r="588" spans="2:18" x14ac:dyDescent="0.25">
      <c r="B588" t="s">
        <v>1000</v>
      </c>
      <c r="C588" t="s">
        <v>1001</v>
      </c>
      <c r="D588" t="s">
        <v>890</v>
      </c>
      <c r="E588">
        <v>17920</v>
      </c>
      <c r="F588" t="s">
        <v>74</v>
      </c>
      <c r="G588">
        <v>0</v>
      </c>
      <c r="H588">
        <v>32</v>
      </c>
      <c r="I588">
        <v>8</v>
      </c>
      <c r="J588">
        <v>78</v>
      </c>
      <c r="K588">
        <v>70</v>
      </c>
      <c r="L588" t="s">
        <v>77</v>
      </c>
      <c r="M588" t="s">
        <v>929</v>
      </c>
      <c r="N588" t="s">
        <v>3873</v>
      </c>
      <c r="O588" t="s">
        <v>73</v>
      </c>
      <c r="P588" t="s">
        <v>74</v>
      </c>
      <c r="Q588">
        <v>0</v>
      </c>
      <c r="R588" t="s">
        <v>999</v>
      </c>
    </row>
    <row r="589" spans="2:18" x14ac:dyDescent="0.25">
      <c r="B589" t="s">
        <v>1002</v>
      </c>
      <c r="C589" t="s">
        <v>1003</v>
      </c>
      <c r="D589" t="s">
        <v>1004</v>
      </c>
      <c r="E589">
        <v>1530</v>
      </c>
      <c r="F589" t="s">
        <v>74</v>
      </c>
      <c r="G589">
        <v>210</v>
      </c>
      <c r="H589">
        <v>18.66</v>
      </c>
      <c r="I589">
        <v>1</v>
      </c>
      <c r="J589">
        <v>19</v>
      </c>
      <c r="K589">
        <v>82</v>
      </c>
      <c r="L589" t="s">
        <v>71</v>
      </c>
      <c r="M589" t="s">
        <v>1005</v>
      </c>
      <c r="N589" t="s">
        <v>3905</v>
      </c>
      <c r="O589" t="s">
        <v>73</v>
      </c>
      <c r="P589" t="s">
        <v>74</v>
      </c>
      <c r="Q589">
        <v>150</v>
      </c>
      <c r="R589" t="s">
        <v>1006</v>
      </c>
    </row>
    <row r="590" spans="2:18" x14ac:dyDescent="0.25">
      <c r="B590" t="s">
        <v>1002</v>
      </c>
      <c r="C590" t="s">
        <v>1003</v>
      </c>
      <c r="D590" t="s">
        <v>1004</v>
      </c>
      <c r="E590">
        <v>1530</v>
      </c>
      <c r="F590" t="s">
        <v>74</v>
      </c>
      <c r="G590">
        <v>210</v>
      </c>
      <c r="H590">
        <v>18.66</v>
      </c>
      <c r="I590">
        <v>1</v>
      </c>
      <c r="J590">
        <v>19</v>
      </c>
      <c r="K590">
        <v>82</v>
      </c>
      <c r="L590" t="s">
        <v>77</v>
      </c>
      <c r="M590" t="s">
        <v>1005</v>
      </c>
      <c r="N590" t="s">
        <v>3905</v>
      </c>
      <c r="O590" t="s">
        <v>73</v>
      </c>
      <c r="P590" t="s">
        <v>74</v>
      </c>
      <c r="Q590">
        <v>150</v>
      </c>
      <c r="R590" t="s">
        <v>1006</v>
      </c>
    </row>
    <row r="591" spans="2:18" x14ac:dyDescent="0.25">
      <c r="B591" t="s">
        <v>1007</v>
      </c>
      <c r="C591" t="s">
        <v>1008</v>
      </c>
      <c r="D591" t="s">
        <v>1009</v>
      </c>
      <c r="E591">
        <v>1332</v>
      </c>
      <c r="F591" t="s">
        <v>74</v>
      </c>
      <c r="G591">
        <v>124</v>
      </c>
      <c r="H591">
        <v>20.6</v>
      </c>
      <c r="I591">
        <v>1</v>
      </c>
      <c r="J591">
        <v>21.5</v>
      </c>
      <c r="K591">
        <v>64.7</v>
      </c>
      <c r="L591" t="s">
        <v>71</v>
      </c>
      <c r="M591" t="s">
        <v>1005</v>
      </c>
      <c r="N591" t="s">
        <v>3905</v>
      </c>
      <c r="O591" t="s">
        <v>73</v>
      </c>
      <c r="P591" t="s">
        <v>74</v>
      </c>
      <c r="Q591">
        <v>160</v>
      </c>
      <c r="R591" t="s">
        <v>1010</v>
      </c>
    </row>
    <row r="592" spans="2:18" x14ac:dyDescent="0.25">
      <c r="B592" t="s">
        <v>1007</v>
      </c>
      <c r="C592" t="s">
        <v>1008</v>
      </c>
      <c r="D592" t="s">
        <v>1009</v>
      </c>
      <c r="E592">
        <v>1332</v>
      </c>
      <c r="F592" t="s">
        <v>74</v>
      </c>
      <c r="G592">
        <v>124</v>
      </c>
      <c r="H592">
        <v>20.6</v>
      </c>
      <c r="I592">
        <v>1</v>
      </c>
      <c r="J592">
        <v>21.5</v>
      </c>
      <c r="K592">
        <v>64.7</v>
      </c>
      <c r="L592" t="s">
        <v>77</v>
      </c>
      <c r="M592" t="s">
        <v>1005</v>
      </c>
      <c r="N592" t="s">
        <v>3905</v>
      </c>
      <c r="O592" t="s">
        <v>73</v>
      </c>
      <c r="P592" t="s">
        <v>74</v>
      </c>
      <c r="Q592">
        <v>160</v>
      </c>
      <c r="R592" t="s">
        <v>1010</v>
      </c>
    </row>
    <row r="593" spans="2:18" x14ac:dyDescent="0.25">
      <c r="B593" t="s">
        <v>1011</v>
      </c>
      <c r="C593" t="s">
        <v>1012</v>
      </c>
      <c r="D593" t="s">
        <v>1009</v>
      </c>
      <c r="E593">
        <v>1180</v>
      </c>
      <c r="F593" t="s">
        <v>74</v>
      </c>
      <c r="G593">
        <v>750</v>
      </c>
      <c r="H593">
        <v>18.579999999999998</v>
      </c>
      <c r="I593">
        <v>1</v>
      </c>
      <c r="J593">
        <v>19</v>
      </c>
      <c r="K593">
        <v>63.5</v>
      </c>
      <c r="L593" t="s">
        <v>71</v>
      </c>
      <c r="M593" t="s">
        <v>1013</v>
      </c>
      <c r="N593" t="s">
        <v>3906</v>
      </c>
      <c r="O593" t="s">
        <v>239</v>
      </c>
      <c r="P593" t="s">
        <v>74</v>
      </c>
      <c r="Q593">
        <v>160</v>
      </c>
      <c r="R593" t="s">
        <v>1014</v>
      </c>
    </row>
    <row r="594" spans="2:18" x14ac:dyDescent="0.25">
      <c r="B594" t="s">
        <v>1011</v>
      </c>
      <c r="C594" t="s">
        <v>1012</v>
      </c>
      <c r="D594" t="s">
        <v>1009</v>
      </c>
      <c r="E594">
        <v>1180</v>
      </c>
      <c r="F594" t="s">
        <v>74</v>
      </c>
      <c r="G594">
        <v>750</v>
      </c>
      <c r="H594">
        <v>18.579999999999998</v>
      </c>
      <c r="I594">
        <v>1</v>
      </c>
      <c r="J594">
        <v>19</v>
      </c>
      <c r="K594">
        <v>63.5</v>
      </c>
      <c r="L594" t="s">
        <v>77</v>
      </c>
      <c r="M594" t="s">
        <v>1013</v>
      </c>
      <c r="N594" t="s">
        <v>3906</v>
      </c>
      <c r="O594" t="s">
        <v>239</v>
      </c>
      <c r="P594" t="s">
        <v>74</v>
      </c>
      <c r="Q594">
        <v>160</v>
      </c>
      <c r="R594" t="s">
        <v>1014</v>
      </c>
    </row>
    <row r="595" spans="2:18" x14ac:dyDescent="0.25">
      <c r="B595" t="s">
        <v>1015</v>
      </c>
      <c r="C595" t="s">
        <v>1016</v>
      </c>
      <c r="D595" t="s">
        <v>1017</v>
      </c>
      <c r="E595">
        <v>1240</v>
      </c>
      <c r="F595" t="s">
        <v>74</v>
      </c>
      <c r="G595">
        <v>0</v>
      </c>
      <c r="H595">
        <v>19.46</v>
      </c>
      <c r="I595" s="8">
        <v>1</v>
      </c>
      <c r="J595">
        <v>19</v>
      </c>
      <c r="K595">
        <v>63.8</v>
      </c>
      <c r="L595" t="s">
        <v>71</v>
      </c>
      <c r="M595" t="s">
        <v>1018</v>
      </c>
      <c r="N595" t="s">
        <v>3906</v>
      </c>
      <c r="O595" t="s">
        <v>73</v>
      </c>
      <c r="P595" t="s">
        <v>74</v>
      </c>
      <c r="Q595">
        <v>130</v>
      </c>
      <c r="R595" t="s">
        <v>1019</v>
      </c>
    </row>
    <row r="596" spans="2:18" x14ac:dyDescent="0.25">
      <c r="B596" t="s">
        <v>1015</v>
      </c>
      <c r="C596" t="s">
        <v>1016</v>
      </c>
      <c r="D596" t="s">
        <v>1017</v>
      </c>
      <c r="E596">
        <v>1240</v>
      </c>
      <c r="F596" t="s">
        <v>74</v>
      </c>
      <c r="G596">
        <v>0</v>
      </c>
      <c r="H596">
        <v>19.46</v>
      </c>
      <c r="I596" s="8">
        <v>1</v>
      </c>
      <c r="J596">
        <v>19</v>
      </c>
      <c r="K596">
        <v>63.8</v>
      </c>
      <c r="L596" t="s">
        <v>77</v>
      </c>
      <c r="M596" t="s">
        <v>1018</v>
      </c>
      <c r="N596" t="s">
        <v>3906</v>
      </c>
      <c r="O596" t="s">
        <v>73</v>
      </c>
      <c r="P596" t="s">
        <v>74</v>
      </c>
      <c r="Q596">
        <v>130</v>
      </c>
      <c r="R596" t="s">
        <v>1019</v>
      </c>
    </row>
    <row r="597" spans="2:18" x14ac:dyDescent="0.25">
      <c r="B597" t="s">
        <v>1020</v>
      </c>
      <c r="C597" t="s">
        <v>1021</v>
      </c>
      <c r="D597" t="s">
        <v>1022</v>
      </c>
      <c r="E597">
        <v>5498</v>
      </c>
      <c r="F597" t="s">
        <v>74</v>
      </c>
      <c r="G597">
        <v>620</v>
      </c>
      <c r="H597">
        <v>36.24</v>
      </c>
      <c r="I597" s="8">
        <v>2.2999999999999998</v>
      </c>
      <c r="J597">
        <v>60</v>
      </c>
      <c r="K597">
        <v>73.84</v>
      </c>
      <c r="L597" t="s">
        <v>71</v>
      </c>
      <c r="M597" t="s">
        <v>1045</v>
      </c>
      <c r="N597" t="s">
        <v>3873</v>
      </c>
      <c r="O597" t="s">
        <v>73</v>
      </c>
      <c r="P597" t="s">
        <v>74</v>
      </c>
      <c r="Q597">
        <v>0</v>
      </c>
      <c r="R597" t="s">
        <v>3776</v>
      </c>
    </row>
    <row r="598" spans="2:18" x14ac:dyDescent="0.25">
      <c r="B598" t="s">
        <v>1020</v>
      </c>
      <c r="C598" t="s">
        <v>1021</v>
      </c>
      <c r="D598" t="s">
        <v>1022</v>
      </c>
      <c r="E598">
        <v>5498</v>
      </c>
      <c r="F598" t="s">
        <v>74</v>
      </c>
      <c r="G598">
        <v>620</v>
      </c>
      <c r="H598">
        <v>36.24</v>
      </c>
      <c r="I598" s="8">
        <v>2.2999999999999998</v>
      </c>
      <c r="J598">
        <v>60</v>
      </c>
      <c r="K598">
        <v>73.84</v>
      </c>
      <c r="L598" t="s">
        <v>77</v>
      </c>
      <c r="M598" t="s">
        <v>1045</v>
      </c>
      <c r="N598" t="s">
        <v>3873</v>
      </c>
      <c r="O598" t="s">
        <v>73</v>
      </c>
      <c r="P598" t="s">
        <v>74</v>
      </c>
      <c r="Q598">
        <v>0</v>
      </c>
      <c r="R598" t="s">
        <v>3776</v>
      </c>
    </row>
    <row r="599" spans="2:18" x14ac:dyDescent="0.25">
      <c r="B599" t="s">
        <v>1025</v>
      </c>
      <c r="C599" t="s">
        <v>362</v>
      </c>
      <c r="D599" t="s">
        <v>1023</v>
      </c>
      <c r="E599">
        <v>17920</v>
      </c>
      <c r="F599" t="s">
        <v>74</v>
      </c>
      <c r="G599">
        <v>62</v>
      </c>
      <c r="H599">
        <v>32</v>
      </c>
      <c r="I599">
        <v>8</v>
      </c>
      <c r="J599">
        <v>88</v>
      </c>
      <c r="K599">
        <v>70</v>
      </c>
      <c r="L599" t="s">
        <v>71</v>
      </c>
      <c r="M599" t="s">
        <v>509</v>
      </c>
      <c r="N599" t="s">
        <v>3874</v>
      </c>
      <c r="O599" t="s">
        <v>271</v>
      </c>
      <c r="P599" t="s">
        <v>74</v>
      </c>
      <c r="Q599">
        <v>14</v>
      </c>
      <c r="R599" t="s">
        <v>1024</v>
      </c>
    </row>
    <row r="600" spans="2:18" x14ac:dyDescent="0.25">
      <c r="B600" t="s">
        <v>1025</v>
      </c>
      <c r="C600" t="s">
        <v>362</v>
      </c>
      <c r="D600" t="s">
        <v>1023</v>
      </c>
      <c r="E600">
        <v>17920</v>
      </c>
      <c r="F600" t="s">
        <v>74</v>
      </c>
      <c r="G600">
        <v>62</v>
      </c>
      <c r="H600">
        <v>32</v>
      </c>
      <c r="I600">
        <v>8</v>
      </c>
      <c r="J600">
        <v>88</v>
      </c>
      <c r="K600">
        <v>70</v>
      </c>
      <c r="L600" t="s">
        <v>71</v>
      </c>
      <c r="M600" t="s">
        <v>365</v>
      </c>
      <c r="N600" t="s">
        <v>3870</v>
      </c>
      <c r="O600" t="s">
        <v>271</v>
      </c>
      <c r="P600" t="s">
        <v>74</v>
      </c>
      <c r="Q600">
        <v>14</v>
      </c>
      <c r="R600" t="s">
        <v>1024</v>
      </c>
    </row>
    <row r="601" spans="2:18" x14ac:dyDescent="0.25">
      <c r="B601" t="s">
        <v>1025</v>
      </c>
      <c r="C601" t="s">
        <v>362</v>
      </c>
      <c r="D601" t="s">
        <v>1023</v>
      </c>
      <c r="E601">
        <v>17920</v>
      </c>
      <c r="F601" t="s">
        <v>74</v>
      </c>
      <c r="G601">
        <v>62</v>
      </c>
      <c r="H601">
        <v>32</v>
      </c>
      <c r="I601">
        <v>8</v>
      </c>
      <c r="J601">
        <v>88</v>
      </c>
      <c r="K601">
        <v>70</v>
      </c>
      <c r="L601" t="s">
        <v>77</v>
      </c>
      <c r="M601" t="s">
        <v>1026</v>
      </c>
      <c r="N601" t="s">
        <v>3907</v>
      </c>
      <c r="O601" t="s">
        <v>627</v>
      </c>
      <c r="P601" t="s">
        <v>74</v>
      </c>
      <c r="Q601">
        <v>0</v>
      </c>
      <c r="R601" t="s">
        <v>1024</v>
      </c>
    </row>
    <row r="602" spans="2:18" x14ac:dyDescent="0.25">
      <c r="B602" t="s">
        <v>1025</v>
      </c>
      <c r="C602" t="s">
        <v>362</v>
      </c>
      <c r="D602" t="s">
        <v>1023</v>
      </c>
      <c r="E602">
        <v>17920</v>
      </c>
      <c r="F602" t="s">
        <v>74</v>
      </c>
      <c r="G602">
        <v>62</v>
      </c>
      <c r="H602">
        <v>32</v>
      </c>
      <c r="I602">
        <v>8</v>
      </c>
      <c r="J602">
        <v>88</v>
      </c>
      <c r="K602">
        <v>70</v>
      </c>
      <c r="L602" t="s">
        <v>77</v>
      </c>
      <c r="M602" t="s">
        <v>72</v>
      </c>
      <c r="N602" t="s">
        <v>3862</v>
      </c>
      <c r="O602" t="s">
        <v>627</v>
      </c>
      <c r="P602" t="s">
        <v>74</v>
      </c>
      <c r="Q602">
        <v>0</v>
      </c>
      <c r="R602" t="s">
        <v>1024</v>
      </c>
    </row>
    <row r="603" spans="2:18" x14ac:dyDescent="0.25">
      <c r="B603" t="s">
        <v>1025</v>
      </c>
      <c r="C603" t="s">
        <v>362</v>
      </c>
      <c r="D603" t="s">
        <v>1023</v>
      </c>
      <c r="E603">
        <v>17920</v>
      </c>
      <c r="F603" t="s">
        <v>74</v>
      </c>
      <c r="G603">
        <v>62</v>
      </c>
      <c r="H603">
        <v>32</v>
      </c>
      <c r="I603">
        <v>8</v>
      </c>
      <c r="J603">
        <v>88</v>
      </c>
      <c r="K603">
        <v>70</v>
      </c>
      <c r="L603" t="s">
        <v>77</v>
      </c>
      <c r="M603" t="s">
        <v>338</v>
      </c>
      <c r="N603" t="s">
        <v>3873</v>
      </c>
      <c r="O603" t="s">
        <v>627</v>
      </c>
      <c r="P603" t="s">
        <v>74</v>
      </c>
      <c r="Q603">
        <v>0</v>
      </c>
      <c r="R603" t="s">
        <v>1024</v>
      </c>
    </row>
    <row r="604" spans="2:18" x14ac:dyDescent="0.25">
      <c r="B604" t="s">
        <v>1027</v>
      </c>
      <c r="C604" t="s">
        <v>1028</v>
      </c>
      <c r="D604" t="s">
        <v>822</v>
      </c>
      <c r="E604">
        <v>17920</v>
      </c>
      <c r="F604" t="s">
        <v>74</v>
      </c>
      <c r="G604">
        <v>89</v>
      </c>
      <c r="H604">
        <v>32</v>
      </c>
      <c r="I604">
        <v>8</v>
      </c>
      <c r="J604">
        <v>92</v>
      </c>
      <c r="K604">
        <v>70</v>
      </c>
      <c r="L604" t="s">
        <v>71</v>
      </c>
      <c r="M604" t="s">
        <v>509</v>
      </c>
      <c r="N604" t="s">
        <v>3874</v>
      </c>
      <c r="O604" t="s">
        <v>271</v>
      </c>
      <c r="P604" t="s">
        <v>74</v>
      </c>
      <c r="Q604">
        <v>14</v>
      </c>
      <c r="R604" t="s">
        <v>1029</v>
      </c>
    </row>
    <row r="605" spans="2:18" x14ac:dyDescent="0.25">
      <c r="B605" t="s">
        <v>1027</v>
      </c>
      <c r="C605" t="s">
        <v>1028</v>
      </c>
      <c r="D605" t="s">
        <v>822</v>
      </c>
      <c r="E605">
        <v>17920</v>
      </c>
      <c r="F605" t="s">
        <v>74</v>
      </c>
      <c r="G605">
        <v>89</v>
      </c>
      <c r="H605">
        <v>32</v>
      </c>
      <c r="I605">
        <v>8</v>
      </c>
      <c r="J605">
        <v>92</v>
      </c>
      <c r="K605">
        <v>70</v>
      </c>
      <c r="L605" t="s">
        <v>71</v>
      </c>
      <c r="M605" t="s">
        <v>365</v>
      </c>
      <c r="N605" t="s">
        <v>3870</v>
      </c>
      <c r="O605" t="s">
        <v>271</v>
      </c>
      <c r="P605" t="s">
        <v>74</v>
      </c>
      <c r="Q605">
        <v>14</v>
      </c>
      <c r="R605" t="s">
        <v>1029</v>
      </c>
    </row>
    <row r="606" spans="2:18" x14ac:dyDescent="0.25">
      <c r="B606" t="s">
        <v>1027</v>
      </c>
      <c r="C606" t="s">
        <v>1028</v>
      </c>
      <c r="D606" t="s">
        <v>822</v>
      </c>
      <c r="E606">
        <v>17920</v>
      </c>
      <c r="F606" t="s">
        <v>74</v>
      </c>
      <c r="G606">
        <v>89</v>
      </c>
      <c r="H606">
        <v>32</v>
      </c>
      <c r="I606">
        <v>8</v>
      </c>
      <c r="J606">
        <v>92</v>
      </c>
      <c r="K606">
        <v>70</v>
      </c>
      <c r="L606" t="s">
        <v>77</v>
      </c>
      <c r="M606" t="s">
        <v>824</v>
      </c>
      <c r="N606" t="s">
        <v>3897</v>
      </c>
      <c r="O606" t="s">
        <v>627</v>
      </c>
      <c r="P606" t="s">
        <v>74</v>
      </c>
      <c r="Q606">
        <v>0</v>
      </c>
      <c r="R606" t="s">
        <v>1029</v>
      </c>
    </row>
    <row r="607" spans="2:18" x14ac:dyDescent="0.25">
      <c r="B607" t="s">
        <v>1027</v>
      </c>
      <c r="C607" t="s">
        <v>1028</v>
      </c>
      <c r="D607" t="s">
        <v>822</v>
      </c>
      <c r="E607">
        <v>17920</v>
      </c>
      <c r="F607" t="s">
        <v>74</v>
      </c>
      <c r="G607">
        <v>89</v>
      </c>
      <c r="H607">
        <v>32</v>
      </c>
      <c r="I607">
        <v>8</v>
      </c>
      <c r="J607">
        <v>92</v>
      </c>
      <c r="K607">
        <v>70</v>
      </c>
      <c r="L607" t="s">
        <v>77</v>
      </c>
      <c r="M607" t="s">
        <v>825</v>
      </c>
      <c r="N607" t="s">
        <v>3862</v>
      </c>
      <c r="O607" t="s">
        <v>627</v>
      </c>
      <c r="P607" t="s">
        <v>74</v>
      </c>
      <c r="Q607">
        <v>0</v>
      </c>
      <c r="R607" t="s">
        <v>1029</v>
      </c>
    </row>
    <row r="608" spans="2:18" x14ac:dyDescent="0.25">
      <c r="B608" t="s">
        <v>1027</v>
      </c>
      <c r="C608" t="s">
        <v>1028</v>
      </c>
      <c r="D608" t="s">
        <v>822</v>
      </c>
      <c r="E608">
        <v>17920</v>
      </c>
      <c r="F608" t="s">
        <v>74</v>
      </c>
      <c r="G608">
        <v>89</v>
      </c>
      <c r="H608">
        <v>32</v>
      </c>
      <c r="I608">
        <v>8</v>
      </c>
      <c r="J608">
        <v>92</v>
      </c>
      <c r="K608">
        <v>70</v>
      </c>
      <c r="L608" t="s">
        <v>77</v>
      </c>
      <c r="M608" t="s">
        <v>338</v>
      </c>
      <c r="N608" t="s">
        <v>3873</v>
      </c>
      <c r="O608" t="s">
        <v>627</v>
      </c>
      <c r="P608" t="s">
        <v>74</v>
      </c>
      <c r="Q608">
        <v>0</v>
      </c>
      <c r="R608" t="s">
        <v>1029</v>
      </c>
    </row>
    <row r="609" spans="2:18" x14ac:dyDescent="0.25">
      <c r="B609" t="s">
        <v>1030</v>
      </c>
      <c r="C609" t="s">
        <v>1031</v>
      </c>
      <c r="D609" t="s">
        <v>1032</v>
      </c>
      <c r="E609">
        <v>17920</v>
      </c>
      <c r="F609" t="s">
        <v>74</v>
      </c>
      <c r="G609">
        <v>70</v>
      </c>
      <c r="H609">
        <v>32</v>
      </c>
      <c r="I609">
        <v>8</v>
      </c>
      <c r="J609">
        <v>90</v>
      </c>
      <c r="K609">
        <v>70</v>
      </c>
      <c r="L609" t="s">
        <v>71</v>
      </c>
      <c r="M609" t="s">
        <v>365</v>
      </c>
      <c r="N609" t="s">
        <v>3870</v>
      </c>
      <c r="O609" t="s">
        <v>271</v>
      </c>
      <c r="P609" t="s">
        <v>74</v>
      </c>
      <c r="Q609">
        <v>14</v>
      </c>
      <c r="R609" t="s">
        <v>1033</v>
      </c>
    </row>
    <row r="610" spans="2:18" x14ac:dyDescent="0.25">
      <c r="B610" t="s">
        <v>1030</v>
      </c>
      <c r="C610" t="s">
        <v>1031</v>
      </c>
      <c r="D610" t="s">
        <v>1032</v>
      </c>
      <c r="E610">
        <v>17920</v>
      </c>
      <c r="F610" t="s">
        <v>74</v>
      </c>
      <c r="G610">
        <v>70</v>
      </c>
      <c r="H610">
        <v>32</v>
      </c>
      <c r="I610">
        <v>8</v>
      </c>
      <c r="J610">
        <v>90</v>
      </c>
      <c r="K610">
        <v>70</v>
      </c>
      <c r="L610" t="s">
        <v>71</v>
      </c>
      <c r="M610" t="s">
        <v>199</v>
      </c>
      <c r="N610" t="s">
        <v>3874</v>
      </c>
      <c r="O610" t="s">
        <v>271</v>
      </c>
      <c r="P610" t="s">
        <v>74</v>
      </c>
      <c r="Q610">
        <v>14</v>
      </c>
      <c r="R610" t="s">
        <v>1033</v>
      </c>
    </row>
    <row r="611" spans="2:18" x14ac:dyDescent="0.25">
      <c r="B611" t="s">
        <v>1030</v>
      </c>
      <c r="C611" t="s">
        <v>1031</v>
      </c>
      <c r="D611" t="s">
        <v>1032</v>
      </c>
      <c r="E611">
        <v>17920</v>
      </c>
      <c r="F611" t="s">
        <v>74</v>
      </c>
      <c r="G611">
        <v>70</v>
      </c>
      <c r="H611">
        <v>32</v>
      </c>
      <c r="I611">
        <v>8</v>
      </c>
      <c r="J611">
        <v>90</v>
      </c>
      <c r="K611">
        <v>70</v>
      </c>
      <c r="L611" t="s">
        <v>77</v>
      </c>
      <c r="M611" s="7" t="s">
        <v>338</v>
      </c>
      <c r="N611" s="7" t="s">
        <v>3873</v>
      </c>
      <c r="O611" t="s">
        <v>627</v>
      </c>
      <c r="P611" t="s">
        <v>74</v>
      </c>
      <c r="Q611">
        <v>0</v>
      </c>
      <c r="R611" t="s">
        <v>1033</v>
      </c>
    </row>
    <row r="612" spans="2:18" x14ac:dyDescent="0.25">
      <c r="B612" t="s">
        <v>1030</v>
      </c>
      <c r="C612" t="s">
        <v>1031</v>
      </c>
      <c r="D612" t="s">
        <v>1032</v>
      </c>
      <c r="E612">
        <v>17920</v>
      </c>
      <c r="F612" t="s">
        <v>74</v>
      </c>
      <c r="G612">
        <v>70</v>
      </c>
      <c r="H612">
        <v>32</v>
      </c>
      <c r="I612">
        <v>8</v>
      </c>
      <c r="J612">
        <v>90</v>
      </c>
      <c r="K612">
        <v>70</v>
      </c>
      <c r="L612" t="s">
        <v>77</v>
      </c>
      <c r="M612" s="7" t="s">
        <v>929</v>
      </c>
      <c r="N612" s="7" t="s">
        <v>3873</v>
      </c>
      <c r="O612" t="s">
        <v>627</v>
      </c>
      <c r="P612" t="s">
        <v>74</v>
      </c>
      <c r="Q612">
        <v>0</v>
      </c>
      <c r="R612" t="s">
        <v>1033</v>
      </c>
    </row>
    <row r="613" spans="2:18" x14ac:dyDescent="0.25">
      <c r="B613" t="s">
        <v>1030</v>
      </c>
      <c r="C613" t="s">
        <v>1031</v>
      </c>
      <c r="D613" t="s">
        <v>1032</v>
      </c>
      <c r="E613">
        <v>17920</v>
      </c>
      <c r="F613" t="s">
        <v>74</v>
      </c>
      <c r="G613">
        <v>70</v>
      </c>
      <c r="H613">
        <v>32</v>
      </c>
      <c r="I613">
        <v>8</v>
      </c>
      <c r="J613">
        <v>90</v>
      </c>
      <c r="K613">
        <v>70</v>
      </c>
      <c r="L613" t="s">
        <v>77</v>
      </c>
      <c r="M613" t="s">
        <v>1026</v>
      </c>
      <c r="N613" t="s">
        <v>3907</v>
      </c>
      <c r="O613" t="s">
        <v>627</v>
      </c>
      <c r="P613" t="s">
        <v>74</v>
      </c>
      <c r="Q613">
        <v>0</v>
      </c>
      <c r="R613" t="s">
        <v>1033</v>
      </c>
    </row>
    <row r="614" spans="2:18" x14ac:dyDescent="0.25">
      <c r="B614" t="s">
        <v>1034</v>
      </c>
      <c r="C614" t="s">
        <v>1035</v>
      </c>
      <c r="D614" t="s">
        <v>995</v>
      </c>
      <c r="E614">
        <v>17910</v>
      </c>
      <c r="F614" t="s">
        <v>74</v>
      </c>
      <c r="G614">
        <v>0</v>
      </c>
      <c r="H614">
        <v>44.77</v>
      </c>
      <c r="I614">
        <v>6</v>
      </c>
      <c r="J614">
        <v>98</v>
      </c>
      <c r="K614">
        <v>66.680000000000007</v>
      </c>
      <c r="L614" t="s">
        <v>71</v>
      </c>
      <c r="M614" t="s">
        <v>509</v>
      </c>
      <c r="N614" t="s">
        <v>3874</v>
      </c>
      <c r="O614" t="s">
        <v>73</v>
      </c>
      <c r="P614" t="s">
        <v>74</v>
      </c>
      <c r="Q614">
        <v>0</v>
      </c>
      <c r="R614" t="s">
        <v>1036</v>
      </c>
    </row>
    <row r="615" spans="2:18" x14ac:dyDescent="0.25">
      <c r="B615" t="s">
        <v>1034</v>
      </c>
      <c r="C615" t="s">
        <v>1035</v>
      </c>
      <c r="D615" t="s">
        <v>995</v>
      </c>
      <c r="E615">
        <v>17910</v>
      </c>
      <c r="F615" t="s">
        <v>74</v>
      </c>
      <c r="G615">
        <v>0</v>
      </c>
      <c r="H615">
        <v>44.77</v>
      </c>
      <c r="I615">
        <v>6</v>
      </c>
      <c r="J615">
        <v>98</v>
      </c>
      <c r="K615">
        <v>66.680000000000007</v>
      </c>
      <c r="L615" t="s">
        <v>77</v>
      </c>
      <c r="M615" t="s">
        <v>374</v>
      </c>
      <c r="N615" t="s">
        <v>3884</v>
      </c>
      <c r="O615" t="s">
        <v>73</v>
      </c>
      <c r="P615" t="s">
        <v>74</v>
      </c>
      <c r="Q615">
        <v>0</v>
      </c>
      <c r="R615" t="s">
        <v>1036</v>
      </c>
    </row>
    <row r="616" spans="2:18" x14ac:dyDescent="0.25">
      <c r="B616" t="s">
        <v>1034</v>
      </c>
      <c r="C616" t="s">
        <v>1035</v>
      </c>
      <c r="D616" t="s">
        <v>995</v>
      </c>
      <c r="E616">
        <v>17910</v>
      </c>
      <c r="F616" t="s">
        <v>74</v>
      </c>
      <c r="G616">
        <v>0</v>
      </c>
      <c r="H616">
        <v>44.77</v>
      </c>
      <c r="I616">
        <v>6</v>
      </c>
      <c r="J616">
        <v>98</v>
      </c>
      <c r="K616">
        <v>66.680000000000007</v>
      </c>
      <c r="L616" t="s">
        <v>77</v>
      </c>
      <c r="M616" t="s">
        <v>356</v>
      </c>
      <c r="N616" t="s">
        <v>3862</v>
      </c>
      <c r="O616" t="s">
        <v>73</v>
      </c>
      <c r="P616" t="s">
        <v>74</v>
      </c>
      <c r="Q616">
        <v>0</v>
      </c>
      <c r="R616" t="s">
        <v>1036</v>
      </c>
    </row>
    <row r="617" spans="2:18" x14ac:dyDescent="0.25">
      <c r="B617" t="s">
        <v>1034</v>
      </c>
      <c r="C617" t="s">
        <v>1035</v>
      </c>
      <c r="D617" t="s">
        <v>995</v>
      </c>
      <c r="E617">
        <v>17910</v>
      </c>
      <c r="F617" t="s">
        <v>74</v>
      </c>
      <c r="G617">
        <v>0</v>
      </c>
      <c r="H617">
        <v>44.77</v>
      </c>
      <c r="I617">
        <v>6</v>
      </c>
      <c r="J617">
        <v>98</v>
      </c>
      <c r="K617">
        <v>66.680000000000007</v>
      </c>
      <c r="L617" t="s">
        <v>77</v>
      </c>
      <c r="M617" t="s">
        <v>318</v>
      </c>
      <c r="N617" t="s">
        <v>3873</v>
      </c>
      <c r="O617" t="s">
        <v>73</v>
      </c>
      <c r="P617" t="s">
        <v>74</v>
      </c>
      <c r="Q617">
        <v>0</v>
      </c>
      <c r="R617" t="s">
        <v>1036</v>
      </c>
    </row>
    <row r="618" spans="2:18" x14ac:dyDescent="0.25">
      <c r="B618" t="s">
        <v>1037</v>
      </c>
      <c r="C618" t="s">
        <v>1035</v>
      </c>
      <c r="D618" t="s">
        <v>995</v>
      </c>
      <c r="E618">
        <v>17910</v>
      </c>
      <c r="F618" t="s">
        <v>74</v>
      </c>
      <c r="G618">
        <v>0</v>
      </c>
      <c r="H618">
        <v>44.77</v>
      </c>
      <c r="I618">
        <v>6</v>
      </c>
      <c r="J618">
        <v>98</v>
      </c>
      <c r="K618">
        <v>66.680000000000007</v>
      </c>
      <c r="L618" t="s">
        <v>71</v>
      </c>
      <c r="M618" t="s">
        <v>933</v>
      </c>
      <c r="N618" t="s">
        <v>3874</v>
      </c>
      <c r="O618" t="s">
        <v>73</v>
      </c>
      <c r="P618" t="s">
        <v>74</v>
      </c>
      <c r="Q618">
        <v>0</v>
      </c>
      <c r="R618" t="s">
        <v>1038</v>
      </c>
    </row>
    <row r="619" spans="2:18" x14ac:dyDescent="0.25">
      <c r="B619" t="s">
        <v>1037</v>
      </c>
      <c r="C619" t="s">
        <v>1035</v>
      </c>
      <c r="D619" t="s">
        <v>995</v>
      </c>
      <c r="E619">
        <v>17910</v>
      </c>
      <c r="F619" t="s">
        <v>74</v>
      </c>
      <c r="G619">
        <v>0</v>
      </c>
      <c r="H619">
        <v>44.77</v>
      </c>
      <c r="I619">
        <v>6</v>
      </c>
      <c r="J619">
        <v>98</v>
      </c>
      <c r="K619">
        <v>66.680000000000007</v>
      </c>
      <c r="L619" t="s">
        <v>77</v>
      </c>
      <c r="M619" t="s">
        <v>356</v>
      </c>
      <c r="N619" t="s">
        <v>3862</v>
      </c>
      <c r="O619" t="s">
        <v>73</v>
      </c>
      <c r="P619" t="s">
        <v>74</v>
      </c>
      <c r="Q619">
        <v>0</v>
      </c>
      <c r="R619" t="s">
        <v>1038</v>
      </c>
    </row>
    <row r="620" spans="2:18" x14ac:dyDescent="0.25">
      <c r="B620" t="s">
        <v>1037</v>
      </c>
      <c r="C620" t="s">
        <v>1035</v>
      </c>
      <c r="D620" t="s">
        <v>995</v>
      </c>
      <c r="E620">
        <v>17910</v>
      </c>
      <c r="F620" t="s">
        <v>74</v>
      </c>
      <c r="G620">
        <v>0</v>
      </c>
      <c r="H620">
        <v>44.77</v>
      </c>
      <c r="I620">
        <v>6</v>
      </c>
      <c r="J620">
        <v>98</v>
      </c>
      <c r="K620">
        <v>66.680000000000007</v>
      </c>
      <c r="L620" t="s">
        <v>77</v>
      </c>
      <c r="M620" t="s">
        <v>318</v>
      </c>
      <c r="N620" t="s">
        <v>3873</v>
      </c>
      <c r="O620" t="s">
        <v>73</v>
      </c>
      <c r="P620" t="s">
        <v>74</v>
      </c>
      <c r="Q620">
        <v>0</v>
      </c>
      <c r="R620" t="s">
        <v>1038</v>
      </c>
    </row>
    <row r="621" spans="2:18" x14ac:dyDescent="0.25">
      <c r="B621" t="s">
        <v>1037</v>
      </c>
      <c r="C621" t="s">
        <v>1035</v>
      </c>
      <c r="D621" t="s">
        <v>995</v>
      </c>
      <c r="E621">
        <v>17910</v>
      </c>
      <c r="F621" t="s">
        <v>74</v>
      </c>
      <c r="G621">
        <v>0</v>
      </c>
      <c r="H621">
        <v>44.77</v>
      </c>
      <c r="I621">
        <v>6</v>
      </c>
      <c r="J621">
        <v>98</v>
      </c>
      <c r="K621">
        <v>66.680000000000007</v>
      </c>
      <c r="L621" t="s">
        <v>77</v>
      </c>
      <c r="M621" t="s">
        <v>1039</v>
      </c>
      <c r="N621" t="s">
        <v>3908</v>
      </c>
      <c r="O621" t="s">
        <v>73</v>
      </c>
      <c r="P621" t="s">
        <v>74</v>
      </c>
      <c r="Q621">
        <v>0</v>
      </c>
      <c r="R621" t="s">
        <v>1038</v>
      </c>
    </row>
    <row r="622" spans="2:18" x14ac:dyDescent="0.25">
      <c r="B622" t="s">
        <v>1040</v>
      </c>
      <c r="C622" t="s">
        <v>1041</v>
      </c>
      <c r="D622" t="s">
        <v>1042</v>
      </c>
      <c r="E622">
        <v>11880</v>
      </c>
      <c r="F622" t="s">
        <v>74</v>
      </c>
      <c r="G622">
        <v>0</v>
      </c>
      <c r="H622">
        <v>30</v>
      </c>
      <c r="I622">
        <v>6</v>
      </c>
      <c r="J622">
        <v>66</v>
      </c>
      <c r="K622">
        <v>66</v>
      </c>
      <c r="L622" t="s">
        <v>71</v>
      </c>
      <c r="M622" t="s">
        <v>1043</v>
      </c>
      <c r="N622" t="s">
        <v>3862</v>
      </c>
      <c r="O622" t="s">
        <v>73</v>
      </c>
      <c r="P622" t="s">
        <v>74</v>
      </c>
      <c r="Q622">
        <v>0</v>
      </c>
      <c r="R622" t="s">
        <v>1044</v>
      </c>
    </row>
    <row r="623" spans="2:18" x14ac:dyDescent="0.25">
      <c r="B623" t="s">
        <v>1040</v>
      </c>
      <c r="C623" t="s">
        <v>1041</v>
      </c>
      <c r="D623" t="s">
        <v>1042</v>
      </c>
      <c r="E623">
        <v>11880</v>
      </c>
      <c r="F623" t="s">
        <v>74</v>
      </c>
      <c r="G623">
        <v>0</v>
      </c>
      <c r="H623">
        <v>30</v>
      </c>
      <c r="I623">
        <v>6</v>
      </c>
      <c r="J623">
        <v>66</v>
      </c>
      <c r="K623">
        <v>66</v>
      </c>
      <c r="L623" t="s">
        <v>77</v>
      </c>
      <c r="M623" t="s">
        <v>1045</v>
      </c>
      <c r="N623" t="s">
        <v>3873</v>
      </c>
      <c r="O623" t="s">
        <v>73</v>
      </c>
      <c r="P623" t="s">
        <v>74</v>
      </c>
      <c r="Q623">
        <v>0</v>
      </c>
      <c r="R623" t="s">
        <v>1044</v>
      </c>
    </row>
    <row r="624" spans="2:18" x14ac:dyDescent="0.25">
      <c r="B624" t="s">
        <v>1040</v>
      </c>
      <c r="C624" t="s">
        <v>1041</v>
      </c>
      <c r="D624" t="s">
        <v>1042</v>
      </c>
      <c r="E624">
        <v>11880</v>
      </c>
      <c r="F624" t="s">
        <v>74</v>
      </c>
      <c r="G624">
        <v>0</v>
      </c>
      <c r="H624">
        <v>30</v>
      </c>
      <c r="I624">
        <v>6</v>
      </c>
      <c r="J624">
        <v>66</v>
      </c>
      <c r="K624">
        <v>66</v>
      </c>
      <c r="L624" t="s">
        <v>77</v>
      </c>
      <c r="M624" t="s">
        <v>1046</v>
      </c>
      <c r="N624" t="s">
        <v>3903</v>
      </c>
      <c r="O624" t="s">
        <v>73</v>
      </c>
      <c r="P624" t="s">
        <v>74</v>
      </c>
      <c r="Q624">
        <v>0</v>
      </c>
      <c r="R624" t="s">
        <v>1044</v>
      </c>
    </row>
    <row r="625" spans="2:18" x14ac:dyDescent="0.25">
      <c r="B625" t="s">
        <v>1047</v>
      </c>
      <c r="C625" t="s">
        <v>1048</v>
      </c>
      <c r="D625" t="s">
        <v>1049</v>
      </c>
      <c r="E625">
        <v>17920</v>
      </c>
      <c r="F625" t="s">
        <v>74</v>
      </c>
      <c r="G625">
        <v>0</v>
      </c>
      <c r="H625">
        <v>38.25</v>
      </c>
      <c r="I625">
        <v>7</v>
      </c>
      <c r="J625">
        <v>93</v>
      </c>
      <c r="K625">
        <v>66.900000000000006</v>
      </c>
      <c r="L625" t="s">
        <v>71</v>
      </c>
      <c r="M625" t="s">
        <v>509</v>
      </c>
      <c r="N625" t="s">
        <v>3874</v>
      </c>
      <c r="O625" t="s">
        <v>73</v>
      </c>
      <c r="P625" t="s">
        <v>74</v>
      </c>
      <c r="Q625">
        <v>0</v>
      </c>
      <c r="R625" t="s">
        <v>1050</v>
      </c>
    </row>
    <row r="626" spans="2:18" x14ac:dyDescent="0.25">
      <c r="B626" t="s">
        <v>1047</v>
      </c>
      <c r="C626" t="s">
        <v>1048</v>
      </c>
      <c r="D626" t="s">
        <v>1049</v>
      </c>
      <c r="E626">
        <v>17920</v>
      </c>
      <c r="F626" t="s">
        <v>74</v>
      </c>
      <c r="G626">
        <v>0</v>
      </c>
      <c r="H626">
        <v>38.25</v>
      </c>
      <c r="I626">
        <v>7</v>
      </c>
      <c r="J626">
        <v>93</v>
      </c>
      <c r="K626">
        <v>66.900000000000006</v>
      </c>
      <c r="L626" t="s">
        <v>77</v>
      </c>
      <c r="M626" t="s">
        <v>318</v>
      </c>
      <c r="N626" t="s">
        <v>3873</v>
      </c>
      <c r="O626" t="s">
        <v>73</v>
      </c>
      <c r="P626" t="s">
        <v>74</v>
      </c>
      <c r="Q626">
        <v>0</v>
      </c>
      <c r="R626" t="s">
        <v>1050</v>
      </c>
    </row>
    <row r="627" spans="2:18" x14ac:dyDescent="0.25">
      <c r="B627" t="s">
        <v>1047</v>
      </c>
      <c r="C627" t="s">
        <v>1048</v>
      </c>
      <c r="D627" t="s">
        <v>1049</v>
      </c>
      <c r="E627">
        <v>17920</v>
      </c>
      <c r="F627" t="s">
        <v>74</v>
      </c>
      <c r="G627">
        <v>0</v>
      </c>
      <c r="H627">
        <v>38.25</v>
      </c>
      <c r="I627">
        <v>7</v>
      </c>
      <c r="J627">
        <v>93</v>
      </c>
      <c r="K627">
        <v>66.900000000000006</v>
      </c>
      <c r="L627" t="s">
        <v>77</v>
      </c>
      <c r="M627" t="s">
        <v>887</v>
      </c>
      <c r="N627" t="s">
        <v>3869</v>
      </c>
      <c r="O627" t="s">
        <v>73</v>
      </c>
      <c r="P627" t="s">
        <v>74</v>
      </c>
      <c r="Q627">
        <v>0</v>
      </c>
      <c r="R627" t="s">
        <v>1050</v>
      </c>
    </row>
    <row r="628" spans="2:18" x14ac:dyDescent="0.25">
      <c r="B628" t="s">
        <v>1051</v>
      </c>
      <c r="D628" t="s">
        <v>1052</v>
      </c>
      <c r="E628">
        <v>0</v>
      </c>
      <c r="F628" t="s">
        <v>74</v>
      </c>
      <c r="G628">
        <v>0</v>
      </c>
      <c r="H628">
        <v>0</v>
      </c>
      <c r="I628">
        <v>0</v>
      </c>
      <c r="J628">
        <v>0</v>
      </c>
      <c r="K628">
        <v>0</v>
      </c>
      <c r="L628" t="s">
        <v>74</v>
      </c>
      <c r="M628" t="s">
        <v>74</v>
      </c>
      <c r="N628" t="s">
        <v>74</v>
      </c>
      <c r="O628" t="s">
        <v>74</v>
      </c>
      <c r="P628" t="s">
        <v>74</v>
      </c>
      <c r="Q628" t="s">
        <v>74</v>
      </c>
      <c r="R628" t="s">
        <v>1053</v>
      </c>
    </row>
    <row r="629" spans="2:18" x14ac:dyDescent="0.25">
      <c r="B629" t="s">
        <v>1054</v>
      </c>
      <c r="D629" t="s">
        <v>1055</v>
      </c>
      <c r="E629">
        <v>0</v>
      </c>
      <c r="F629" t="s">
        <v>74</v>
      </c>
      <c r="G629">
        <v>0</v>
      </c>
      <c r="H629">
        <v>0</v>
      </c>
      <c r="I629">
        <v>0</v>
      </c>
      <c r="J629">
        <v>0</v>
      </c>
      <c r="K629">
        <v>0</v>
      </c>
      <c r="L629" t="s">
        <v>74</v>
      </c>
      <c r="M629" t="s">
        <v>74</v>
      </c>
      <c r="N629" t="s">
        <v>74</v>
      </c>
      <c r="O629" t="s">
        <v>74</v>
      </c>
      <c r="P629" t="s">
        <v>74</v>
      </c>
      <c r="Q629" t="s">
        <v>74</v>
      </c>
      <c r="R629" t="s">
        <v>1056</v>
      </c>
    </row>
    <row r="630" spans="2:18" x14ac:dyDescent="0.25">
      <c r="B630" t="s">
        <v>1057</v>
      </c>
      <c r="C630" t="s">
        <v>562</v>
      </c>
      <c r="D630" t="s">
        <v>1058</v>
      </c>
      <c r="E630">
        <v>13836</v>
      </c>
      <c r="F630">
        <v>13836</v>
      </c>
      <c r="G630" t="s">
        <v>74</v>
      </c>
      <c r="H630">
        <v>42</v>
      </c>
      <c r="I630">
        <v>5</v>
      </c>
      <c r="J630">
        <v>92</v>
      </c>
      <c r="K630">
        <v>65.599999999999994</v>
      </c>
      <c r="L630" t="s">
        <v>71</v>
      </c>
      <c r="M630" t="s">
        <v>199</v>
      </c>
      <c r="N630" t="s">
        <v>3874</v>
      </c>
      <c r="O630" t="s">
        <v>73</v>
      </c>
      <c r="P630" t="s">
        <v>83</v>
      </c>
      <c r="Q630">
        <v>0</v>
      </c>
      <c r="R630" t="s">
        <v>1059</v>
      </c>
    </row>
    <row r="631" spans="2:18" x14ac:dyDescent="0.25">
      <c r="B631" t="s">
        <v>1057</v>
      </c>
      <c r="C631" t="s">
        <v>562</v>
      </c>
      <c r="D631" t="s">
        <v>1058</v>
      </c>
      <c r="E631">
        <v>13836</v>
      </c>
      <c r="F631">
        <v>13836</v>
      </c>
      <c r="G631" t="s">
        <v>74</v>
      </c>
      <c r="H631">
        <v>42</v>
      </c>
      <c r="I631">
        <v>5</v>
      </c>
      <c r="J631">
        <v>92</v>
      </c>
      <c r="K631">
        <v>65.599999999999994</v>
      </c>
      <c r="L631" t="s">
        <v>77</v>
      </c>
      <c r="M631" t="s">
        <v>144</v>
      </c>
      <c r="N631" t="s">
        <v>3862</v>
      </c>
      <c r="O631" t="s">
        <v>83</v>
      </c>
      <c r="P631" t="s">
        <v>73</v>
      </c>
      <c r="Q631" t="s">
        <v>74</v>
      </c>
      <c r="R631" t="s">
        <v>1059</v>
      </c>
    </row>
    <row r="632" spans="2:18" x14ac:dyDescent="0.25">
      <c r="B632" t="s">
        <v>1060</v>
      </c>
      <c r="D632" t="s">
        <v>86</v>
      </c>
      <c r="E632">
        <v>0</v>
      </c>
      <c r="F632" t="s">
        <v>74</v>
      </c>
      <c r="G632">
        <v>0</v>
      </c>
      <c r="H632">
        <v>0</v>
      </c>
      <c r="I632">
        <v>0</v>
      </c>
      <c r="J632">
        <v>0</v>
      </c>
      <c r="K632">
        <v>0</v>
      </c>
      <c r="L632" t="s">
        <v>74</v>
      </c>
      <c r="M632" t="s">
        <v>74</v>
      </c>
      <c r="N632" t="s">
        <v>74</v>
      </c>
      <c r="O632" t="s">
        <v>74</v>
      </c>
      <c r="P632" t="s">
        <v>74</v>
      </c>
      <c r="Q632" t="s">
        <v>74</v>
      </c>
      <c r="R632" t="s">
        <v>1061</v>
      </c>
    </row>
    <row r="633" spans="2:18" x14ac:dyDescent="0.25">
      <c r="B633" t="s">
        <v>1062</v>
      </c>
      <c r="D633" t="s">
        <v>1063</v>
      </c>
      <c r="E633">
        <v>0</v>
      </c>
      <c r="F633" t="s">
        <v>74</v>
      </c>
      <c r="G633">
        <v>0</v>
      </c>
      <c r="H633">
        <v>0</v>
      </c>
      <c r="I633">
        <v>0</v>
      </c>
      <c r="J633">
        <v>0</v>
      </c>
      <c r="K633">
        <v>0</v>
      </c>
      <c r="L633" t="s">
        <v>71</v>
      </c>
      <c r="M633" t="s">
        <v>626</v>
      </c>
      <c r="N633" t="s">
        <v>3892</v>
      </c>
      <c r="O633" t="s">
        <v>239</v>
      </c>
      <c r="P633" t="s">
        <v>74</v>
      </c>
      <c r="Q633">
        <v>0</v>
      </c>
      <c r="R633" t="s">
        <v>1064</v>
      </c>
    </row>
    <row r="634" spans="2:18" x14ac:dyDescent="0.25">
      <c r="B634" t="s">
        <v>1062</v>
      </c>
      <c r="D634" t="s">
        <v>1063</v>
      </c>
      <c r="E634">
        <v>0</v>
      </c>
      <c r="F634" t="s">
        <v>74</v>
      </c>
      <c r="G634">
        <v>0</v>
      </c>
      <c r="H634">
        <v>0</v>
      </c>
      <c r="I634">
        <v>0</v>
      </c>
      <c r="J634">
        <v>0</v>
      </c>
      <c r="K634">
        <v>0</v>
      </c>
      <c r="L634" t="s">
        <v>71</v>
      </c>
      <c r="M634" t="s">
        <v>225</v>
      </c>
      <c r="N634" t="s">
        <v>3874</v>
      </c>
      <c r="O634" t="s">
        <v>239</v>
      </c>
      <c r="P634" t="s">
        <v>74</v>
      </c>
      <c r="Q634">
        <v>0</v>
      </c>
      <c r="R634" t="s">
        <v>1064</v>
      </c>
    </row>
    <row r="635" spans="2:18" x14ac:dyDescent="0.25">
      <c r="B635" t="s">
        <v>1065</v>
      </c>
      <c r="D635" t="s">
        <v>1055</v>
      </c>
      <c r="E635">
        <v>0</v>
      </c>
      <c r="F635" t="s">
        <v>74</v>
      </c>
      <c r="G635">
        <v>0</v>
      </c>
      <c r="H635">
        <v>0</v>
      </c>
      <c r="I635">
        <v>0</v>
      </c>
      <c r="J635">
        <v>0</v>
      </c>
      <c r="K635">
        <v>0</v>
      </c>
      <c r="L635" t="s">
        <v>74</v>
      </c>
      <c r="M635" t="s">
        <v>74</v>
      </c>
      <c r="N635" t="s">
        <v>74</v>
      </c>
      <c r="O635" t="s">
        <v>74</v>
      </c>
      <c r="P635" t="s">
        <v>74</v>
      </c>
      <c r="Q635" t="s">
        <v>74</v>
      </c>
      <c r="R635" t="s">
        <v>1066</v>
      </c>
    </row>
    <row r="636" spans="2:18" x14ac:dyDescent="0.25">
      <c r="B636" t="s">
        <v>1067</v>
      </c>
      <c r="D636" t="s">
        <v>89</v>
      </c>
      <c r="E636">
        <v>0</v>
      </c>
      <c r="F636" t="s">
        <v>74</v>
      </c>
      <c r="G636">
        <v>0</v>
      </c>
      <c r="H636">
        <v>0</v>
      </c>
      <c r="I636">
        <v>0</v>
      </c>
      <c r="J636">
        <v>0</v>
      </c>
      <c r="K636">
        <v>0</v>
      </c>
      <c r="L636" t="s">
        <v>74</v>
      </c>
      <c r="M636" t="s">
        <v>74</v>
      </c>
      <c r="N636" t="s">
        <v>74</v>
      </c>
      <c r="O636" t="s">
        <v>74</v>
      </c>
      <c r="P636" t="s">
        <v>74</v>
      </c>
      <c r="Q636" t="s">
        <v>74</v>
      </c>
      <c r="R636" t="s">
        <v>1068</v>
      </c>
    </row>
    <row r="637" spans="2:18" x14ac:dyDescent="0.25">
      <c r="B637" t="s">
        <v>1069</v>
      </c>
      <c r="D637" t="s">
        <v>89</v>
      </c>
      <c r="E637">
        <v>0</v>
      </c>
      <c r="F637" t="s">
        <v>74</v>
      </c>
      <c r="G637">
        <v>0</v>
      </c>
      <c r="H637">
        <v>0</v>
      </c>
      <c r="I637">
        <v>0</v>
      </c>
      <c r="J637">
        <v>0</v>
      </c>
      <c r="K637">
        <v>0</v>
      </c>
      <c r="L637" t="s">
        <v>74</v>
      </c>
      <c r="M637" t="s">
        <v>74</v>
      </c>
      <c r="N637" t="s">
        <v>74</v>
      </c>
      <c r="O637" t="s">
        <v>74</v>
      </c>
      <c r="P637" t="s">
        <v>74</v>
      </c>
      <c r="Q637" t="s">
        <v>74</v>
      </c>
      <c r="R637" t="s">
        <v>1070</v>
      </c>
    </row>
    <row r="638" spans="2:18" x14ac:dyDescent="0.25">
      <c r="B638" t="s">
        <v>1071</v>
      </c>
      <c r="D638" t="s">
        <v>1072</v>
      </c>
      <c r="E638">
        <v>0</v>
      </c>
      <c r="F638" t="s">
        <v>74</v>
      </c>
      <c r="G638">
        <v>0</v>
      </c>
      <c r="H638">
        <v>0</v>
      </c>
      <c r="I638">
        <v>0</v>
      </c>
      <c r="J638">
        <v>0</v>
      </c>
      <c r="K638">
        <v>0</v>
      </c>
      <c r="L638" t="s">
        <v>74</v>
      </c>
      <c r="M638" t="s">
        <v>74</v>
      </c>
      <c r="N638" t="s">
        <v>74</v>
      </c>
      <c r="O638" t="s">
        <v>74</v>
      </c>
      <c r="P638" t="s">
        <v>74</v>
      </c>
      <c r="Q638" t="s">
        <v>74</v>
      </c>
      <c r="R638" t="s">
        <v>1073</v>
      </c>
    </row>
    <row r="639" spans="2:18" x14ac:dyDescent="0.25">
      <c r="B639" t="s">
        <v>1074</v>
      </c>
      <c r="D639" t="s">
        <v>1075</v>
      </c>
      <c r="E639">
        <v>0</v>
      </c>
      <c r="F639" t="s">
        <v>74</v>
      </c>
      <c r="G639">
        <v>0</v>
      </c>
      <c r="H639">
        <v>0</v>
      </c>
      <c r="I639">
        <v>0</v>
      </c>
      <c r="J639">
        <v>0</v>
      </c>
      <c r="K639">
        <v>0</v>
      </c>
      <c r="L639" t="s">
        <v>74</v>
      </c>
      <c r="M639" t="s">
        <v>74</v>
      </c>
      <c r="N639" t="s">
        <v>74</v>
      </c>
      <c r="O639" t="s">
        <v>74</v>
      </c>
      <c r="P639" t="s">
        <v>74</v>
      </c>
      <c r="Q639" t="s">
        <v>74</v>
      </c>
      <c r="R639" t="s">
        <v>1076</v>
      </c>
    </row>
    <row r="640" spans="2:18" x14ac:dyDescent="0.25">
      <c r="B640" t="s">
        <v>1077</v>
      </c>
      <c r="C640" t="s">
        <v>1078</v>
      </c>
      <c r="D640" t="s">
        <v>496</v>
      </c>
      <c r="E640">
        <v>3530</v>
      </c>
      <c r="F640" t="s">
        <v>74</v>
      </c>
      <c r="G640">
        <v>0</v>
      </c>
      <c r="H640">
        <v>53.3</v>
      </c>
      <c r="I640">
        <v>1</v>
      </c>
      <c r="J640">
        <v>48</v>
      </c>
      <c r="K640">
        <v>66</v>
      </c>
      <c r="L640" t="s">
        <v>71</v>
      </c>
      <c r="M640" t="s">
        <v>195</v>
      </c>
      <c r="N640" t="s">
        <v>3873</v>
      </c>
      <c r="O640" t="s">
        <v>73</v>
      </c>
      <c r="P640" t="s">
        <v>74</v>
      </c>
      <c r="Q640">
        <v>0</v>
      </c>
      <c r="R640" t="s">
        <v>1079</v>
      </c>
    </row>
    <row r="641" spans="2:18" x14ac:dyDescent="0.25">
      <c r="B641" t="s">
        <v>1077</v>
      </c>
      <c r="C641" t="s">
        <v>1078</v>
      </c>
      <c r="D641" t="s">
        <v>496</v>
      </c>
      <c r="E641">
        <v>3530</v>
      </c>
      <c r="F641" t="s">
        <v>74</v>
      </c>
      <c r="G641">
        <v>0</v>
      </c>
      <c r="H641">
        <v>53.3</v>
      </c>
      <c r="I641">
        <v>1</v>
      </c>
      <c r="J641">
        <v>48</v>
      </c>
      <c r="K641">
        <v>66</v>
      </c>
      <c r="L641" t="s">
        <v>71</v>
      </c>
      <c r="M641" t="s">
        <v>300</v>
      </c>
      <c r="N641" t="s">
        <v>3880</v>
      </c>
      <c r="O641" t="s">
        <v>73</v>
      </c>
      <c r="P641" t="s">
        <v>74</v>
      </c>
      <c r="Q641">
        <v>0</v>
      </c>
      <c r="R641" t="s">
        <v>1079</v>
      </c>
    </row>
    <row r="642" spans="2:18" x14ac:dyDescent="0.25">
      <c r="B642" t="s">
        <v>1077</v>
      </c>
      <c r="C642" t="s">
        <v>1078</v>
      </c>
      <c r="D642" t="s">
        <v>496</v>
      </c>
      <c r="E642">
        <v>3530</v>
      </c>
      <c r="F642" t="s">
        <v>74</v>
      </c>
      <c r="G642">
        <v>0</v>
      </c>
      <c r="H642">
        <v>53.3</v>
      </c>
      <c r="I642">
        <v>1</v>
      </c>
      <c r="J642">
        <v>48</v>
      </c>
      <c r="K642">
        <v>66</v>
      </c>
      <c r="L642" t="s">
        <v>77</v>
      </c>
      <c r="M642" t="s">
        <v>195</v>
      </c>
      <c r="N642" t="s">
        <v>3873</v>
      </c>
      <c r="O642" t="s">
        <v>73</v>
      </c>
      <c r="P642" t="s">
        <v>74</v>
      </c>
      <c r="Q642">
        <v>0</v>
      </c>
      <c r="R642" t="s">
        <v>1079</v>
      </c>
    </row>
    <row r="643" spans="2:18" x14ac:dyDescent="0.25">
      <c r="B643" t="s">
        <v>1077</v>
      </c>
      <c r="C643" t="s">
        <v>1078</v>
      </c>
      <c r="D643" t="s">
        <v>496</v>
      </c>
      <c r="E643">
        <v>3530</v>
      </c>
      <c r="F643" t="s">
        <v>74</v>
      </c>
      <c r="G643">
        <v>0</v>
      </c>
      <c r="H643">
        <v>53.3</v>
      </c>
      <c r="I643">
        <v>1</v>
      </c>
      <c r="J643">
        <v>48</v>
      </c>
      <c r="K643">
        <v>66</v>
      </c>
      <c r="L643" t="s">
        <v>77</v>
      </c>
      <c r="M643" t="s">
        <v>300</v>
      </c>
      <c r="N643" t="s">
        <v>3880</v>
      </c>
      <c r="O643" t="s">
        <v>73</v>
      </c>
      <c r="P643" t="s">
        <v>74</v>
      </c>
      <c r="Q643">
        <v>0</v>
      </c>
      <c r="R643" t="s">
        <v>1079</v>
      </c>
    </row>
    <row r="644" spans="2:18" x14ac:dyDescent="0.25">
      <c r="B644" t="s">
        <v>1080</v>
      </c>
      <c r="C644" t="s">
        <v>1081</v>
      </c>
      <c r="D644" t="s">
        <v>1082</v>
      </c>
      <c r="E644">
        <v>1052</v>
      </c>
      <c r="F644" t="s">
        <v>74</v>
      </c>
      <c r="G644">
        <v>110</v>
      </c>
      <c r="H644">
        <v>14.75</v>
      </c>
      <c r="I644">
        <v>1</v>
      </c>
      <c r="J644">
        <v>18</v>
      </c>
      <c r="K644">
        <v>65</v>
      </c>
      <c r="L644" t="s">
        <v>71</v>
      </c>
      <c r="M644" t="s">
        <v>1083</v>
      </c>
      <c r="N644" t="s">
        <v>3909</v>
      </c>
      <c r="O644" t="s">
        <v>83</v>
      </c>
      <c r="P644" t="s">
        <v>83</v>
      </c>
      <c r="Q644">
        <v>0</v>
      </c>
      <c r="R644" t="s">
        <v>1084</v>
      </c>
    </row>
    <row r="645" spans="2:18" x14ac:dyDescent="0.25">
      <c r="B645" t="s">
        <v>1080</v>
      </c>
      <c r="C645" t="s">
        <v>1081</v>
      </c>
      <c r="D645" t="s">
        <v>1082</v>
      </c>
      <c r="E645">
        <v>1052</v>
      </c>
      <c r="F645" t="s">
        <v>74</v>
      </c>
      <c r="G645">
        <v>110</v>
      </c>
      <c r="H645">
        <v>14.75</v>
      </c>
      <c r="I645">
        <v>1</v>
      </c>
      <c r="J645">
        <v>18</v>
      </c>
      <c r="K645">
        <v>65</v>
      </c>
      <c r="L645" t="s">
        <v>77</v>
      </c>
      <c r="M645" t="s">
        <v>1083</v>
      </c>
      <c r="N645" t="s">
        <v>3909</v>
      </c>
      <c r="O645" t="s">
        <v>83</v>
      </c>
      <c r="P645" t="s">
        <v>83</v>
      </c>
      <c r="Q645">
        <v>0</v>
      </c>
      <c r="R645" t="s">
        <v>1084</v>
      </c>
    </row>
    <row r="646" spans="2:18" x14ac:dyDescent="0.25">
      <c r="B646" t="s">
        <v>1085</v>
      </c>
      <c r="C646" t="s">
        <v>1086</v>
      </c>
      <c r="D646" t="s">
        <v>1087</v>
      </c>
      <c r="E646">
        <v>1900</v>
      </c>
      <c r="F646" t="s">
        <v>74</v>
      </c>
      <c r="G646">
        <v>147</v>
      </c>
      <c r="H646">
        <v>14.75</v>
      </c>
      <c r="I646">
        <v>2</v>
      </c>
      <c r="J646">
        <v>19</v>
      </c>
      <c r="K646">
        <v>64</v>
      </c>
      <c r="L646" t="s">
        <v>71</v>
      </c>
      <c r="M646" t="s">
        <v>1088</v>
      </c>
      <c r="N646" t="s">
        <v>1089</v>
      </c>
      <c r="O646" t="s">
        <v>83</v>
      </c>
      <c r="P646" t="s">
        <v>83</v>
      </c>
      <c r="Q646">
        <v>0</v>
      </c>
      <c r="R646" t="s">
        <v>1090</v>
      </c>
    </row>
    <row r="647" spans="2:18" x14ac:dyDescent="0.25">
      <c r="B647" t="s">
        <v>1085</v>
      </c>
      <c r="C647" t="s">
        <v>1086</v>
      </c>
      <c r="D647" t="s">
        <v>1087</v>
      </c>
      <c r="E647">
        <v>1900</v>
      </c>
      <c r="F647" t="s">
        <v>74</v>
      </c>
      <c r="G647">
        <v>147</v>
      </c>
      <c r="H647">
        <v>14.75</v>
      </c>
      <c r="I647">
        <v>2</v>
      </c>
      <c r="J647">
        <v>19</v>
      </c>
      <c r="K647">
        <v>64</v>
      </c>
      <c r="L647" t="s">
        <v>77</v>
      </c>
      <c r="M647" t="s">
        <v>1088</v>
      </c>
      <c r="N647" t="s">
        <v>1089</v>
      </c>
      <c r="O647" t="s">
        <v>83</v>
      </c>
      <c r="P647" t="s">
        <v>83</v>
      </c>
      <c r="Q647">
        <v>0</v>
      </c>
      <c r="R647" t="s">
        <v>1090</v>
      </c>
    </row>
    <row r="648" spans="2:18" x14ac:dyDescent="0.25">
      <c r="B648" t="s">
        <v>1091</v>
      </c>
      <c r="C648" t="s">
        <v>1092</v>
      </c>
      <c r="D648" t="s">
        <v>1093</v>
      </c>
      <c r="E648">
        <v>7320</v>
      </c>
      <c r="F648" t="s">
        <v>74</v>
      </c>
      <c r="G648">
        <v>0</v>
      </c>
      <c r="H648">
        <v>36</v>
      </c>
      <c r="I648" s="8">
        <v>4</v>
      </c>
      <c r="J648">
        <v>54</v>
      </c>
      <c r="K648">
        <v>50</v>
      </c>
      <c r="L648" t="s">
        <v>71</v>
      </c>
      <c r="M648" t="s">
        <v>270</v>
      </c>
      <c r="N648" t="s">
        <v>3878</v>
      </c>
      <c r="O648" t="s">
        <v>83</v>
      </c>
      <c r="P648" t="s">
        <v>83</v>
      </c>
      <c r="Q648">
        <v>0</v>
      </c>
      <c r="R648" t="s">
        <v>1094</v>
      </c>
    </row>
    <row r="649" spans="2:18" x14ac:dyDescent="0.25">
      <c r="B649" t="s">
        <v>1091</v>
      </c>
      <c r="C649" t="s">
        <v>1092</v>
      </c>
      <c r="D649" t="s">
        <v>1093</v>
      </c>
      <c r="E649">
        <v>7320</v>
      </c>
      <c r="F649" t="s">
        <v>74</v>
      </c>
      <c r="G649">
        <v>0</v>
      </c>
      <c r="H649">
        <v>36</v>
      </c>
      <c r="I649" s="8">
        <v>4</v>
      </c>
      <c r="J649">
        <v>54</v>
      </c>
      <c r="K649">
        <v>50</v>
      </c>
      <c r="L649" t="s">
        <v>77</v>
      </c>
      <c r="M649" t="s">
        <v>270</v>
      </c>
      <c r="N649" t="s">
        <v>3878</v>
      </c>
      <c r="O649" t="s">
        <v>83</v>
      </c>
      <c r="P649" t="s">
        <v>83</v>
      </c>
      <c r="Q649">
        <v>0</v>
      </c>
      <c r="R649" t="s">
        <v>1094</v>
      </c>
    </row>
    <row r="650" spans="2:18" x14ac:dyDescent="0.25">
      <c r="B650" t="s">
        <v>1095</v>
      </c>
      <c r="C650" t="s">
        <v>1092</v>
      </c>
      <c r="D650" t="s">
        <v>1096</v>
      </c>
      <c r="E650">
        <v>7320</v>
      </c>
      <c r="F650" t="s">
        <v>74</v>
      </c>
      <c r="G650" t="s">
        <v>74</v>
      </c>
      <c r="H650">
        <v>36</v>
      </c>
      <c r="I650" s="8">
        <v>4</v>
      </c>
      <c r="J650">
        <v>54</v>
      </c>
      <c r="K650">
        <v>50</v>
      </c>
      <c r="L650" t="s">
        <v>71</v>
      </c>
      <c r="M650" t="s">
        <v>270</v>
      </c>
      <c r="N650" t="s">
        <v>3878</v>
      </c>
      <c r="O650" t="s">
        <v>83</v>
      </c>
      <c r="P650" t="s">
        <v>83</v>
      </c>
      <c r="Q650">
        <v>0</v>
      </c>
      <c r="R650" t="s">
        <v>1097</v>
      </c>
    </row>
    <row r="651" spans="2:18" x14ac:dyDescent="0.25">
      <c r="B651" t="s">
        <v>1095</v>
      </c>
      <c r="C651" t="s">
        <v>1092</v>
      </c>
      <c r="D651" t="s">
        <v>1096</v>
      </c>
      <c r="E651">
        <v>7320</v>
      </c>
      <c r="F651" t="s">
        <v>74</v>
      </c>
      <c r="G651" t="s">
        <v>74</v>
      </c>
      <c r="H651">
        <v>36</v>
      </c>
      <c r="I651" s="8">
        <v>4</v>
      </c>
      <c r="J651">
        <v>54</v>
      </c>
      <c r="K651">
        <v>50</v>
      </c>
      <c r="L651" t="s">
        <v>77</v>
      </c>
      <c r="M651" t="s">
        <v>270</v>
      </c>
      <c r="N651" t="s">
        <v>3878</v>
      </c>
      <c r="O651" t="s">
        <v>83</v>
      </c>
      <c r="P651" t="s">
        <v>83</v>
      </c>
      <c r="Q651">
        <v>0</v>
      </c>
      <c r="R651" t="s">
        <v>1097</v>
      </c>
    </row>
    <row r="652" spans="2:18" x14ac:dyDescent="0.25">
      <c r="B652" t="s">
        <v>1098</v>
      </c>
      <c r="C652" t="s">
        <v>1099</v>
      </c>
      <c r="D652" t="s">
        <v>1100</v>
      </c>
      <c r="E652">
        <v>9160</v>
      </c>
      <c r="F652" t="s">
        <v>74</v>
      </c>
      <c r="G652" t="s">
        <v>74</v>
      </c>
      <c r="H652">
        <v>45</v>
      </c>
      <c r="I652">
        <v>4</v>
      </c>
      <c r="J652">
        <v>78</v>
      </c>
      <c r="K652">
        <v>50</v>
      </c>
      <c r="L652" t="s">
        <v>71</v>
      </c>
      <c r="M652" t="s">
        <v>673</v>
      </c>
      <c r="N652" t="s">
        <v>3894</v>
      </c>
      <c r="O652" t="s">
        <v>83</v>
      </c>
      <c r="P652" t="s">
        <v>83</v>
      </c>
      <c r="Q652">
        <v>1600</v>
      </c>
      <c r="R652" t="s">
        <v>1101</v>
      </c>
    </row>
    <row r="653" spans="2:18" x14ac:dyDescent="0.25">
      <c r="B653" t="s">
        <v>1098</v>
      </c>
      <c r="C653" t="s">
        <v>1099</v>
      </c>
      <c r="D653" t="s">
        <v>1100</v>
      </c>
      <c r="E653">
        <v>9160</v>
      </c>
      <c r="F653" t="s">
        <v>74</v>
      </c>
      <c r="G653" t="s">
        <v>74</v>
      </c>
      <c r="H653">
        <v>45</v>
      </c>
      <c r="I653">
        <v>4</v>
      </c>
      <c r="J653">
        <v>78</v>
      </c>
      <c r="K653">
        <v>50</v>
      </c>
      <c r="L653" t="s">
        <v>77</v>
      </c>
      <c r="M653" t="s">
        <v>673</v>
      </c>
      <c r="N653" t="s">
        <v>3894</v>
      </c>
      <c r="O653" t="s">
        <v>83</v>
      </c>
      <c r="P653" t="s">
        <v>83</v>
      </c>
      <c r="Q653">
        <v>1600</v>
      </c>
      <c r="R653" t="s">
        <v>1101</v>
      </c>
    </row>
    <row r="654" spans="2:18" x14ac:dyDescent="0.25">
      <c r="B654" t="s">
        <v>1102</v>
      </c>
      <c r="C654" t="s">
        <v>1103</v>
      </c>
      <c r="D654" t="s">
        <v>1104</v>
      </c>
      <c r="E654">
        <v>9160</v>
      </c>
      <c r="F654" t="s">
        <v>74</v>
      </c>
      <c r="G654" t="s">
        <v>74</v>
      </c>
      <c r="H654">
        <v>45</v>
      </c>
      <c r="I654">
        <v>4</v>
      </c>
      <c r="J654">
        <v>85</v>
      </c>
      <c r="K654">
        <v>50</v>
      </c>
      <c r="L654" t="s">
        <v>71</v>
      </c>
      <c r="M654" t="s">
        <v>895</v>
      </c>
      <c r="N654" t="s">
        <v>3870</v>
      </c>
      <c r="O654" t="s">
        <v>73</v>
      </c>
      <c r="P654" t="s">
        <v>83</v>
      </c>
      <c r="Q654">
        <v>0</v>
      </c>
      <c r="R654" t="s">
        <v>1105</v>
      </c>
    </row>
    <row r="655" spans="2:18" x14ac:dyDescent="0.25">
      <c r="B655" t="s">
        <v>1102</v>
      </c>
      <c r="C655" t="s">
        <v>1103</v>
      </c>
      <c r="D655" t="s">
        <v>1104</v>
      </c>
      <c r="E655">
        <v>9160</v>
      </c>
      <c r="F655" t="s">
        <v>74</v>
      </c>
      <c r="G655" t="s">
        <v>74</v>
      </c>
      <c r="H655">
        <v>45</v>
      </c>
      <c r="I655">
        <v>4</v>
      </c>
      <c r="J655">
        <v>85</v>
      </c>
      <c r="K655">
        <v>50</v>
      </c>
      <c r="L655" t="s">
        <v>77</v>
      </c>
      <c r="M655" t="s">
        <v>201</v>
      </c>
      <c r="N655" t="s">
        <v>3872</v>
      </c>
      <c r="O655" t="s">
        <v>83</v>
      </c>
      <c r="P655" t="s">
        <v>83</v>
      </c>
      <c r="Q655">
        <v>1600</v>
      </c>
      <c r="R655" t="s">
        <v>1105</v>
      </c>
    </row>
    <row r="656" spans="2:18" x14ac:dyDescent="0.25">
      <c r="B656" t="s">
        <v>1106</v>
      </c>
      <c r="C656" t="s">
        <v>1103</v>
      </c>
      <c r="D656" t="s">
        <v>1107</v>
      </c>
      <c r="E656">
        <v>9000</v>
      </c>
      <c r="F656" t="s">
        <v>74</v>
      </c>
      <c r="G656" t="s">
        <v>74</v>
      </c>
      <c r="H656">
        <v>45</v>
      </c>
      <c r="I656">
        <v>4</v>
      </c>
      <c r="J656">
        <v>85</v>
      </c>
      <c r="K656">
        <v>50</v>
      </c>
      <c r="L656" t="s">
        <v>71</v>
      </c>
      <c r="M656" t="s">
        <v>201</v>
      </c>
      <c r="N656" t="s">
        <v>3872</v>
      </c>
      <c r="O656" t="s">
        <v>73</v>
      </c>
      <c r="P656" t="s">
        <v>83</v>
      </c>
      <c r="Q656">
        <v>0</v>
      </c>
      <c r="R656" t="s">
        <v>1108</v>
      </c>
    </row>
    <row r="657" spans="2:18" x14ac:dyDescent="0.25">
      <c r="B657" t="s">
        <v>1106</v>
      </c>
      <c r="C657" t="s">
        <v>1103</v>
      </c>
      <c r="D657" t="s">
        <v>1107</v>
      </c>
      <c r="E657">
        <v>9000</v>
      </c>
      <c r="F657" t="s">
        <v>74</v>
      </c>
      <c r="G657" t="s">
        <v>74</v>
      </c>
      <c r="H657">
        <v>45</v>
      </c>
      <c r="I657">
        <v>4</v>
      </c>
      <c r="J657">
        <v>85</v>
      </c>
      <c r="K657">
        <v>50</v>
      </c>
      <c r="L657" t="s">
        <v>77</v>
      </c>
      <c r="M657" t="s">
        <v>1109</v>
      </c>
      <c r="N657" t="s">
        <v>3910</v>
      </c>
      <c r="O657" t="s">
        <v>83</v>
      </c>
      <c r="P657" t="s">
        <v>83</v>
      </c>
      <c r="Q657">
        <v>1600</v>
      </c>
      <c r="R657" t="s">
        <v>1108</v>
      </c>
    </row>
    <row r="658" spans="2:18" x14ac:dyDescent="0.25">
      <c r="B658" t="s">
        <v>1110</v>
      </c>
      <c r="C658" t="s">
        <v>1103</v>
      </c>
      <c r="D658" t="s">
        <v>1111</v>
      </c>
      <c r="E658">
        <v>9160</v>
      </c>
      <c r="F658" t="s">
        <v>74</v>
      </c>
      <c r="G658" t="s">
        <v>74</v>
      </c>
      <c r="H658">
        <v>45</v>
      </c>
      <c r="I658">
        <v>4</v>
      </c>
      <c r="J658">
        <v>85</v>
      </c>
      <c r="K658">
        <v>50</v>
      </c>
      <c r="L658" t="s">
        <v>71</v>
      </c>
      <c r="M658" t="s">
        <v>1112</v>
      </c>
      <c r="N658" t="s">
        <v>3911</v>
      </c>
      <c r="O658" t="s">
        <v>83</v>
      </c>
      <c r="P658" t="s">
        <v>83</v>
      </c>
      <c r="Q658">
        <v>0</v>
      </c>
      <c r="R658" t="s">
        <v>1113</v>
      </c>
    </row>
    <row r="659" spans="2:18" x14ac:dyDescent="0.25">
      <c r="B659" t="s">
        <v>1110</v>
      </c>
      <c r="C659" t="s">
        <v>1103</v>
      </c>
      <c r="D659" t="s">
        <v>1111</v>
      </c>
      <c r="E659">
        <v>9160</v>
      </c>
      <c r="F659" t="s">
        <v>74</v>
      </c>
      <c r="G659" t="s">
        <v>74</v>
      </c>
      <c r="H659">
        <v>45</v>
      </c>
      <c r="I659">
        <v>4</v>
      </c>
      <c r="J659">
        <v>85</v>
      </c>
      <c r="K659">
        <v>50</v>
      </c>
      <c r="L659" t="s">
        <v>77</v>
      </c>
      <c r="M659" t="s">
        <v>1109</v>
      </c>
      <c r="N659" t="s">
        <v>3910</v>
      </c>
      <c r="O659" t="s">
        <v>83</v>
      </c>
      <c r="P659" t="s">
        <v>83</v>
      </c>
      <c r="Q659">
        <v>0</v>
      </c>
      <c r="R659" t="s">
        <v>1113</v>
      </c>
    </row>
    <row r="660" spans="2:18" x14ac:dyDescent="0.25">
      <c r="B660" t="s">
        <v>1114</v>
      </c>
      <c r="C660" t="s">
        <v>1103</v>
      </c>
      <c r="D660" t="s">
        <v>1115</v>
      </c>
      <c r="E660">
        <v>9160</v>
      </c>
      <c r="F660" t="s">
        <v>74</v>
      </c>
      <c r="G660" t="s">
        <v>74</v>
      </c>
      <c r="H660">
        <v>45</v>
      </c>
      <c r="I660">
        <v>4</v>
      </c>
      <c r="J660">
        <v>86</v>
      </c>
      <c r="K660">
        <v>50</v>
      </c>
      <c r="L660" t="s">
        <v>71</v>
      </c>
      <c r="M660" t="s">
        <v>895</v>
      </c>
      <c r="N660" t="s">
        <v>3870</v>
      </c>
      <c r="O660" t="s">
        <v>83</v>
      </c>
      <c r="P660" t="s">
        <v>83</v>
      </c>
      <c r="Q660">
        <v>0</v>
      </c>
      <c r="R660" t="s">
        <v>1116</v>
      </c>
    </row>
    <row r="661" spans="2:18" x14ac:dyDescent="0.25">
      <c r="B661" t="s">
        <v>1114</v>
      </c>
      <c r="C661" t="s">
        <v>1103</v>
      </c>
      <c r="D661" t="s">
        <v>1115</v>
      </c>
      <c r="E661">
        <v>9160</v>
      </c>
      <c r="F661" t="s">
        <v>74</v>
      </c>
      <c r="G661" t="s">
        <v>74</v>
      </c>
      <c r="H661">
        <v>45</v>
      </c>
      <c r="I661">
        <v>4</v>
      </c>
      <c r="J661">
        <v>86</v>
      </c>
      <c r="K661">
        <v>50</v>
      </c>
      <c r="L661" t="s">
        <v>77</v>
      </c>
      <c r="M661" t="s">
        <v>201</v>
      </c>
      <c r="N661" t="s">
        <v>3872</v>
      </c>
      <c r="O661" t="s">
        <v>83</v>
      </c>
      <c r="P661" t="s">
        <v>83</v>
      </c>
      <c r="Q661">
        <v>1600</v>
      </c>
      <c r="R661" t="s">
        <v>1116</v>
      </c>
    </row>
    <row r="662" spans="2:18" x14ac:dyDescent="0.25">
      <c r="B662" t="s">
        <v>1117</v>
      </c>
      <c r="C662" t="s">
        <v>1103</v>
      </c>
      <c r="D662" t="s">
        <v>1118</v>
      </c>
      <c r="E662">
        <v>9000</v>
      </c>
      <c r="F662" t="s">
        <v>74</v>
      </c>
      <c r="G662" t="s">
        <v>74</v>
      </c>
      <c r="H662">
        <v>45</v>
      </c>
      <c r="I662">
        <v>4</v>
      </c>
      <c r="J662">
        <v>85</v>
      </c>
      <c r="K662">
        <v>50</v>
      </c>
      <c r="L662" t="s">
        <v>71</v>
      </c>
      <c r="M662" t="s">
        <v>1119</v>
      </c>
      <c r="N662" t="s">
        <v>3912</v>
      </c>
      <c r="O662" t="s">
        <v>83</v>
      </c>
      <c r="P662" t="s">
        <v>83</v>
      </c>
      <c r="Q662">
        <v>0</v>
      </c>
      <c r="R662" t="s">
        <v>1120</v>
      </c>
    </row>
    <row r="663" spans="2:18" x14ac:dyDescent="0.25">
      <c r="B663" t="s">
        <v>1117</v>
      </c>
      <c r="C663" t="s">
        <v>1103</v>
      </c>
      <c r="D663" t="s">
        <v>1118</v>
      </c>
      <c r="E663">
        <v>9000</v>
      </c>
      <c r="F663" t="s">
        <v>74</v>
      </c>
      <c r="G663" t="s">
        <v>74</v>
      </c>
      <c r="H663">
        <v>45</v>
      </c>
      <c r="I663">
        <v>4</v>
      </c>
      <c r="J663">
        <v>85</v>
      </c>
      <c r="K663">
        <v>50</v>
      </c>
      <c r="L663" t="s">
        <v>77</v>
      </c>
      <c r="M663" t="s">
        <v>201</v>
      </c>
      <c r="N663" t="s">
        <v>3872</v>
      </c>
      <c r="O663" t="s">
        <v>83</v>
      </c>
      <c r="P663" t="s">
        <v>83</v>
      </c>
      <c r="Q663">
        <v>1600</v>
      </c>
      <c r="R663" t="s">
        <v>1120</v>
      </c>
    </row>
    <row r="664" spans="2:18" x14ac:dyDescent="0.25">
      <c r="B664" t="s">
        <v>1121</v>
      </c>
      <c r="C664" t="s">
        <v>1103</v>
      </c>
      <c r="D664" t="s">
        <v>1122</v>
      </c>
      <c r="E664">
        <v>9160</v>
      </c>
      <c r="F664" t="s">
        <v>74</v>
      </c>
      <c r="G664" t="s">
        <v>74</v>
      </c>
      <c r="H664">
        <v>45</v>
      </c>
      <c r="I664">
        <v>4</v>
      </c>
      <c r="J664">
        <v>85</v>
      </c>
      <c r="K664">
        <v>50</v>
      </c>
      <c r="L664" t="s">
        <v>71</v>
      </c>
      <c r="M664" s="7" t="s">
        <v>225</v>
      </c>
      <c r="N664" s="7" t="s">
        <v>3874</v>
      </c>
      <c r="O664" t="s">
        <v>83</v>
      </c>
      <c r="P664" t="s">
        <v>83</v>
      </c>
      <c r="Q664">
        <v>0</v>
      </c>
      <c r="R664" s="7" t="s">
        <v>1123</v>
      </c>
    </row>
    <row r="665" spans="2:18" x14ac:dyDescent="0.25">
      <c r="B665" t="s">
        <v>1121</v>
      </c>
      <c r="C665" t="s">
        <v>1103</v>
      </c>
      <c r="D665" t="s">
        <v>1122</v>
      </c>
      <c r="E665">
        <v>9160</v>
      </c>
      <c r="F665" t="s">
        <v>74</v>
      </c>
      <c r="G665" t="s">
        <v>74</v>
      </c>
      <c r="H665">
        <v>45</v>
      </c>
      <c r="I665">
        <v>4</v>
      </c>
      <c r="J665">
        <v>85</v>
      </c>
      <c r="K665">
        <v>50</v>
      </c>
      <c r="L665" t="s">
        <v>77</v>
      </c>
      <c r="M665" s="7" t="s">
        <v>158</v>
      </c>
      <c r="N665" s="7" t="s">
        <v>3866</v>
      </c>
      <c r="O665" t="s">
        <v>83</v>
      </c>
      <c r="P665" t="s">
        <v>83</v>
      </c>
      <c r="Q665">
        <v>1600</v>
      </c>
      <c r="R665" s="7" t="s">
        <v>1123</v>
      </c>
    </row>
    <row r="666" spans="2:18" x14ac:dyDescent="0.25">
      <c r="B666" t="s">
        <v>1124</v>
      </c>
      <c r="C666" t="s">
        <v>1125</v>
      </c>
      <c r="D666" t="s">
        <v>1126</v>
      </c>
      <c r="E666">
        <v>9000</v>
      </c>
      <c r="F666" t="s">
        <v>74</v>
      </c>
      <c r="G666" t="s">
        <v>74</v>
      </c>
      <c r="H666">
        <v>45</v>
      </c>
      <c r="I666">
        <v>4</v>
      </c>
      <c r="J666">
        <v>85</v>
      </c>
      <c r="K666">
        <v>50</v>
      </c>
      <c r="L666" t="s">
        <v>71</v>
      </c>
      <c r="M666" t="s">
        <v>1119</v>
      </c>
      <c r="N666" t="s">
        <v>3912</v>
      </c>
      <c r="O666" t="s">
        <v>83</v>
      </c>
      <c r="P666" t="s">
        <v>83</v>
      </c>
      <c r="Q666">
        <v>0</v>
      </c>
      <c r="R666" t="s">
        <v>1127</v>
      </c>
    </row>
    <row r="667" spans="2:18" x14ac:dyDescent="0.25">
      <c r="B667" t="s">
        <v>1124</v>
      </c>
      <c r="C667" t="s">
        <v>1125</v>
      </c>
      <c r="D667" t="s">
        <v>1126</v>
      </c>
      <c r="E667">
        <v>9000</v>
      </c>
      <c r="F667" t="s">
        <v>74</v>
      </c>
      <c r="G667" t="s">
        <v>74</v>
      </c>
      <c r="H667">
        <v>45</v>
      </c>
      <c r="I667">
        <v>4</v>
      </c>
      <c r="J667">
        <v>85</v>
      </c>
      <c r="K667">
        <v>50</v>
      </c>
      <c r="L667" t="s">
        <v>77</v>
      </c>
      <c r="M667" t="s">
        <v>201</v>
      </c>
      <c r="N667" t="s">
        <v>3872</v>
      </c>
      <c r="O667" t="s">
        <v>83</v>
      </c>
      <c r="P667" t="s">
        <v>83</v>
      </c>
      <c r="Q667">
        <v>1600</v>
      </c>
      <c r="R667" t="s">
        <v>1127</v>
      </c>
    </row>
    <row r="668" spans="2:18" x14ac:dyDescent="0.25">
      <c r="B668" t="s">
        <v>1128</v>
      </c>
      <c r="C668" t="s">
        <v>1129</v>
      </c>
      <c r="D668" t="s">
        <v>1130</v>
      </c>
      <c r="E668">
        <v>4300</v>
      </c>
      <c r="F668" t="s">
        <v>74</v>
      </c>
      <c r="G668">
        <v>91</v>
      </c>
      <c r="H668">
        <v>42</v>
      </c>
      <c r="I668">
        <v>2</v>
      </c>
      <c r="J668">
        <v>60</v>
      </c>
      <c r="K668">
        <v>50</v>
      </c>
      <c r="L668" t="s">
        <v>71</v>
      </c>
      <c r="M668" t="s">
        <v>1131</v>
      </c>
      <c r="N668" t="s">
        <v>3913</v>
      </c>
      <c r="O668" t="s">
        <v>73</v>
      </c>
      <c r="P668" t="s">
        <v>83</v>
      </c>
      <c r="Q668">
        <v>434</v>
      </c>
      <c r="R668" t="s">
        <v>1132</v>
      </c>
    </row>
    <row r="669" spans="2:18" x14ac:dyDescent="0.25">
      <c r="B669" t="s">
        <v>1128</v>
      </c>
      <c r="C669" t="s">
        <v>1129</v>
      </c>
      <c r="D669" t="s">
        <v>1130</v>
      </c>
      <c r="E669">
        <v>4300</v>
      </c>
      <c r="F669" t="s">
        <v>74</v>
      </c>
      <c r="G669">
        <v>91</v>
      </c>
      <c r="H669">
        <v>42</v>
      </c>
      <c r="I669">
        <v>2</v>
      </c>
      <c r="J669">
        <v>60</v>
      </c>
      <c r="K669">
        <v>50</v>
      </c>
      <c r="L669" t="s">
        <v>77</v>
      </c>
      <c r="M669" t="s">
        <v>1133</v>
      </c>
      <c r="N669" t="s">
        <v>3865</v>
      </c>
      <c r="O669" t="s">
        <v>73</v>
      </c>
      <c r="P669" t="s">
        <v>83</v>
      </c>
      <c r="Q669">
        <v>324</v>
      </c>
      <c r="R669" t="s">
        <v>1132</v>
      </c>
    </row>
    <row r="670" spans="2:18" x14ac:dyDescent="0.25">
      <c r="B670" t="s">
        <v>1134</v>
      </c>
      <c r="C670" t="s">
        <v>74</v>
      </c>
      <c r="D670" t="s">
        <v>1135</v>
      </c>
      <c r="E670">
        <v>9000</v>
      </c>
      <c r="F670" t="s">
        <v>74</v>
      </c>
      <c r="G670" t="s">
        <v>74</v>
      </c>
      <c r="H670">
        <v>45</v>
      </c>
      <c r="I670">
        <v>4</v>
      </c>
      <c r="J670">
        <v>85</v>
      </c>
      <c r="K670">
        <v>50</v>
      </c>
      <c r="L670" t="s">
        <v>71</v>
      </c>
      <c r="M670" t="s">
        <v>1109</v>
      </c>
      <c r="N670" t="s">
        <v>3910</v>
      </c>
      <c r="O670" t="s">
        <v>83</v>
      </c>
      <c r="P670" t="s">
        <v>83</v>
      </c>
      <c r="Q670">
        <v>0</v>
      </c>
      <c r="R670" t="s">
        <v>1136</v>
      </c>
    </row>
    <row r="671" spans="2:18" x14ac:dyDescent="0.25">
      <c r="B671" t="s">
        <v>1134</v>
      </c>
      <c r="C671" t="s">
        <v>74</v>
      </c>
      <c r="D671" t="s">
        <v>1135</v>
      </c>
      <c r="E671">
        <v>9000</v>
      </c>
      <c r="F671" t="s">
        <v>74</v>
      </c>
      <c r="G671" t="s">
        <v>74</v>
      </c>
      <c r="H671">
        <v>45</v>
      </c>
      <c r="I671">
        <v>4</v>
      </c>
      <c r="J671">
        <v>85</v>
      </c>
      <c r="K671">
        <v>50</v>
      </c>
      <c r="L671" t="s">
        <v>77</v>
      </c>
      <c r="M671" t="s">
        <v>72</v>
      </c>
      <c r="N671" t="s">
        <v>3862</v>
      </c>
      <c r="O671" t="s">
        <v>83</v>
      </c>
      <c r="P671" t="s">
        <v>83</v>
      </c>
      <c r="Q671">
        <v>1600</v>
      </c>
      <c r="R671" t="s">
        <v>1136</v>
      </c>
    </row>
    <row r="672" spans="2:18" x14ac:dyDescent="0.25">
      <c r="B672" t="s">
        <v>1137</v>
      </c>
      <c r="C672" t="s">
        <v>1138</v>
      </c>
      <c r="D672" t="s">
        <v>1139</v>
      </c>
      <c r="E672">
        <v>9160</v>
      </c>
      <c r="F672" t="s">
        <v>74</v>
      </c>
      <c r="G672" t="s">
        <v>74</v>
      </c>
      <c r="H672">
        <v>45</v>
      </c>
      <c r="I672">
        <v>4</v>
      </c>
      <c r="J672">
        <v>83</v>
      </c>
      <c r="K672">
        <v>50</v>
      </c>
      <c r="L672" t="s">
        <v>71</v>
      </c>
      <c r="M672" t="s">
        <v>895</v>
      </c>
      <c r="N672" t="s">
        <v>3870</v>
      </c>
      <c r="O672" t="s">
        <v>73</v>
      </c>
      <c r="P672" t="s">
        <v>83</v>
      </c>
      <c r="Q672">
        <v>0</v>
      </c>
      <c r="R672" t="s">
        <v>1140</v>
      </c>
    </row>
    <row r="673" spans="2:18" x14ac:dyDescent="0.25">
      <c r="B673" t="s">
        <v>1137</v>
      </c>
      <c r="C673" t="s">
        <v>1138</v>
      </c>
      <c r="D673" t="s">
        <v>1139</v>
      </c>
      <c r="E673">
        <v>9160</v>
      </c>
      <c r="F673" t="s">
        <v>74</v>
      </c>
      <c r="G673" t="s">
        <v>74</v>
      </c>
      <c r="H673">
        <v>45</v>
      </c>
      <c r="I673">
        <v>4</v>
      </c>
      <c r="J673">
        <v>83</v>
      </c>
      <c r="K673">
        <v>50</v>
      </c>
      <c r="L673" t="s">
        <v>77</v>
      </c>
      <c r="M673" t="s">
        <v>201</v>
      </c>
      <c r="N673" t="s">
        <v>3872</v>
      </c>
      <c r="O673" t="s">
        <v>83</v>
      </c>
      <c r="P673" t="s">
        <v>83</v>
      </c>
      <c r="Q673">
        <v>1500</v>
      </c>
      <c r="R673" t="s">
        <v>1140</v>
      </c>
    </row>
    <row r="674" spans="2:18" x14ac:dyDescent="0.25">
      <c r="B674" t="s">
        <v>1141</v>
      </c>
      <c r="C674" t="s">
        <v>1103</v>
      </c>
      <c r="D674" t="s">
        <v>1142</v>
      </c>
      <c r="E674">
        <v>9160</v>
      </c>
      <c r="F674" t="s">
        <v>74</v>
      </c>
      <c r="G674" t="s">
        <v>74</v>
      </c>
      <c r="H674">
        <v>45</v>
      </c>
      <c r="I674">
        <v>4</v>
      </c>
      <c r="J674">
        <v>85</v>
      </c>
      <c r="K674">
        <v>50</v>
      </c>
      <c r="L674" t="s">
        <v>71</v>
      </c>
      <c r="M674" t="s">
        <v>895</v>
      </c>
      <c r="N674" t="s">
        <v>3870</v>
      </c>
      <c r="O674" t="s">
        <v>73</v>
      </c>
      <c r="P674" t="s">
        <v>83</v>
      </c>
      <c r="Q674">
        <v>0</v>
      </c>
      <c r="R674" t="s">
        <v>1143</v>
      </c>
    </row>
    <row r="675" spans="2:18" x14ac:dyDescent="0.25">
      <c r="B675" t="s">
        <v>1141</v>
      </c>
      <c r="C675" t="s">
        <v>1103</v>
      </c>
      <c r="D675" t="s">
        <v>1142</v>
      </c>
      <c r="E675">
        <v>9160</v>
      </c>
      <c r="F675" t="s">
        <v>74</v>
      </c>
      <c r="G675" t="s">
        <v>74</v>
      </c>
      <c r="H675">
        <v>45</v>
      </c>
      <c r="I675">
        <v>4</v>
      </c>
      <c r="J675">
        <v>85</v>
      </c>
      <c r="K675">
        <v>50</v>
      </c>
      <c r="L675" t="s">
        <v>77</v>
      </c>
      <c r="M675" t="s">
        <v>201</v>
      </c>
      <c r="N675" t="s">
        <v>3872</v>
      </c>
      <c r="O675" t="s">
        <v>73</v>
      </c>
      <c r="P675" t="s">
        <v>83</v>
      </c>
      <c r="Q675">
        <v>1600</v>
      </c>
      <c r="R675" t="s">
        <v>1143</v>
      </c>
    </row>
    <row r="676" spans="2:18" x14ac:dyDescent="0.25">
      <c r="B676" t="s">
        <v>1144</v>
      </c>
      <c r="C676" t="s">
        <v>1103</v>
      </c>
      <c r="D676" t="s">
        <v>1145</v>
      </c>
      <c r="E676">
        <v>9160</v>
      </c>
      <c r="F676" t="s">
        <v>74</v>
      </c>
      <c r="G676" t="s">
        <v>74</v>
      </c>
      <c r="H676">
        <v>45</v>
      </c>
      <c r="I676">
        <v>4</v>
      </c>
      <c r="J676">
        <v>85</v>
      </c>
      <c r="K676">
        <v>50</v>
      </c>
      <c r="L676" t="s">
        <v>71</v>
      </c>
      <c r="M676" t="s">
        <v>895</v>
      </c>
      <c r="N676" t="s">
        <v>3870</v>
      </c>
      <c r="O676" t="s">
        <v>83</v>
      </c>
      <c r="P676" t="s">
        <v>83</v>
      </c>
      <c r="Q676">
        <v>0</v>
      </c>
      <c r="R676" t="s">
        <v>1146</v>
      </c>
    </row>
    <row r="677" spans="2:18" x14ac:dyDescent="0.25">
      <c r="B677" t="s">
        <v>1144</v>
      </c>
      <c r="C677" t="s">
        <v>1103</v>
      </c>
      <c r="D677" t="s">
        <v>1145</v>
      </c>
      <c r="E677">
        <v>9160</v>
      </c>
      <c r="F677" t="s">
        <v>74</v>
      </c>
      <c r="G677" t="s">
        <v>74</v>
      </c>
      <c r="H677">
        <v>45</v>
      </c>
      <c r="I677">
        <v>4</v>
      </c>
      <c r="J677">
        <v>85</v>
      </c>
      <c r="K677">
        <v>50</v>
      </c>
      <c r="L677" t="s">
        <v>77</v>
      </c>
      <c r="M677" t="s">
        <v>201</v>
      </c>
      <c r="N677" t="s">
        <v>3872</v>
      </c>
      <c r="O677" t="s">
        <v>83</v>
      </c>
      <c r="P677" t="s">
        <v>83</v>
      </c>
      <c r="Q677">
        <v>1600</v>
      </c>
      <c r="R677" t="s">
        <v>1146</v>
      </c>
    </row>
    <row r="678" spans="2:18" x14ac:dyDescent="0.25">
      <c r="B678" t="s">
        <v>1147</v>
      </c>
      <c r="C678" t="s">
        <v>1148</v>
      </c>
      <c r="D678" t="s">
        <v>1149</v>
      </c>
      <c r="E678">
        <v>9160</v>
      </c>
      <c r="F678" t="s">
        <v>74</v>
      </c>
      <c r="G678" t="s">
        <v>74</v>
      </c>
      <c r="H678">
        <v>45</v>
      </c>
      <c r="I678">
        <v>4</v>
      </c>
      <c r="J678">
        <v>64</v>
      </c>
      <c r="K678">
        <v>50</v>
      </c>
      <c r="L678" t="s">
        <v>71</v>
      </c>
      <c r="M678" t="s">
        <v>895</v>
      </c>
      <c r="N678" t="s">
        <v>3870</v>
      </c>
      <c r="O678" t="s">
        <v>73</v>
      </c>
      <c r="P678" t="s">
        <v>83</v>
      </c>
      <c r="Q678">
        <v>0</v>
      </c>
      <c r="R678" t="s">
        <v>1150</v>
      </c>
    </row>
    <row r="679" spans="2:18" x14ac:dyDescent="0.25">
      <c r="B679" t="s">
        <v>1147</v>
      </c>
      <c r="C679" t="s">
        <v>1148</v>
      </c>
      <c r="D679" t="s">
        <v>1149</v>
      </c>
      <c r="E679">
        <v>9160</v>
      </c>
      <c r="F679" t="s">
        <v>74</v>
      </c>
      <c r="G679" t="s">
        <v>74</v>
      </c>
      <c r="H679">
        <v>45</v>
      </c>
      <c r="I679">
        <v>4</v>
      </c>
      <c r="J679">
        <v>64</v>
      </c>
      <c r="K679">
        <v>50</v>
      </c>
      <c r="L679" t="s">
        <v>77</v>
      </c>
      <c r="M679" t="s">
        <v>1151</v>
      </c>
      <c r="N679" t="s">
        <v>3865</v>
      </c>
      <c r="O679" t="s">
        <v>83</v>
      </c>
      <c r="P679" t="s">
        <v>83</v>
      </c>
      <c r="Q679">
        <v>500</v>
      </c>
      <c r="R679" t="s">
        <v>1150</v>
      </c>
    </row>
    <row r="680" spans="2:18" x14ac:dyDescent="0.25">
      <c r="B680" t="s">
        <v>1152</v>
      </c>
      <c r="D680" t="s">
        <v>1153</v>
      </c>
      <c r="E680">
        <v>0</v>
      </c>
      <c r="F680" t="s">
        <v>74</v>
      </c>
      <c r="G680" t="s">
        <v>74</v>
      </c>
      <c r="H680">
        <v>0</v>
      </c>
      <c r="I680">
        <v>0</v>
      </c>
      <c r="J680">
        <v>0</v>
      </c>
      <c r="K680">
        <v>0</v>
      </c>
      <c r="L680" t="s">
        <v>71</v>
      </c>
      <c r="M680" t="s">
        <v>1154</v>
      </c>
      <c r="N680" t="s">
        <v>3914</v>
      </c>
      <c r="O680" t="s">
        <v>73</v>
      </c>
      <c r="P680" t="s">
        <v>83</v>
      </c>
      <c r="Q680">
        <v>34</v>
      </c>
      <c r="R680" t="s">
        <v>1155</v>
      </c>
    </row>
    <row r="681" spans="2:18" x14ac:dyDescent="0.25">
      <c r="B681" t="s">
        <v>1152</v>
      </c>
      <c r="D681" t="s">
        <v>1153</v>
      </c>
      <c r="E681">
        <v>0</v>
      </c>
      <c r="F681" t="s">
        <v>74</v>
      </c>
      <c r="G681" t="s">
        <v>74</v>
      </c>
      <c r="H681">
        <v>0</v>
      </c>
      <c r="I681">
        <v>0</v>
      </c>
      <c r="J681">
        <v>0</v>
      </c>
      <c r="K681">
        <v>0</v>
      </c>
      <c r="L681" t="s">
        <v>77</v>
      </c>
      <c r="M681" t="s">
        <v>673</v>
      </c>
      <c r="N681" t="s">
        <v>3894</v>
      </c>
      <c r="O681" t="s">
        <v>73</v>
      </c>
      <c r="P681" t="s">
        <v>83</v>
      </c>
      <c r="Q681">
        <v>55</v>
      </c>
      <c r="R681" t="s">
        <v>1155</v>
      </c>
    </row>
    <row r="682" spans="2:18" x14ac:dyDescent="0.25">
      <c r="B682" t="s">
        <v>1156</v>
      </c>
      <c r="C682" t="s">
        <v>1157</v>
      </c>
      <c r="D682" t="s">
        <v>278</v>
      </c>
      <c r="E682">
        <v>7010</v>
      </c>
      <c r="F682" t="s">
        <v>74</v>
      </c>
      <c r="G682">
        <v>0</v>
      </c>
      <c r="H682">
        <v>10</v>
      </c>
      <c r="I682">
        <v>10</v>
      </c>
      <c r="J682">
        <v>10</v>
      </c>
      <c r="K682">
        <v>10</v>
      </c>
      <c r="L682" t="s">
        <v>71</v>
      </c>
      <c r="M682" t="s">
        <v>1158</v>
      </c>
      <c r="N682" t="s">
        <v>3915</v>
      </c>
      <c r="O682" t="s">
        <v>73</v>
      </c>
      <c r="P682" t="s">
        <v>74</v>
      </c>
      <c r="Q682">
        <v>0</v>
      </c>
      <c r="R682" t="s">
        <v>1159</v>
      </c>
    </row>
    <row r="683" spans="2:18" x14ac:dyDescent="0.25">
      <c r="B683" t="s">
        <v>1156</v>
      </c>
      <c r="C683" t="s">
        <v>1157</v>
      </c>
      <c r="D683" t="s">
        <v>278</v>
      </c>
      <c r="E683">
        <v>7010</v>
      </c>
      <c r="F683" t="s">
        <v>74</v>
      </c>
      <c r="G683">
        <v>0</v>
      </c>
      <c r="H683">
        <v>10</v>
      </c>
      <c r="I683">
        <v>10</v>
      </c>
      <c r="J683">
        <v>10</v>
      </c>
      <c r="K683">
        <v>10</v>
      </c>
      <c r="L683" t="s">
        <v>77</v>
      </c>
      <c r="M683" t="s">
        <v>509</v>
      </c>
      <c r="N683" t="s">
        <v>3874</v>
      </c>
      <c r="O683" t="s">
        <v>73</v>
      </c>
      <c r="P683" t="s">
        <v>74</v>
      </c>
      <c r="Q683">
        <v>0</v>
      </c>
      <c r="R683" t="s">
        <v>1159</v>
      </c>
    </row>
    <row r="684" spans="2:18" x14ac:dyDescent="0.25">
      <c r="B684" t="s">
        <v>1160</v>
      </c>
      <c r="C684" t="s">
        <v>167</v>
      </c>
      <c r="D684" t="s">
        <v>1161</v>
      </c>
      <c r="E684">
        <v>8990</v>
      </c>
      <c r="F684" t="s">
        <v>74</v>
      </c>
      <c r="G684">
        <v>0</v>
      </c>
      <c r="H684">
        <v>32</v>
      </c>
      <c r="I684">
        <v>4</v>
      </c>
      <c r="J684">
        <v>52</v>
      </c>
      <c r="K684">
        <v>70</v>
      </c>
      <c r="L684" t="s">
        <v>71</v>
      </c>
      <c r="M684" t="s">
        <v>158</v>
      </c>
      <c r="N684" t="s">
        <v>3866</v>
      </c>
      <c r="O684" t="s">
        <v>271</v>
      </c>
      <c r="P684" t="s">
        <v>74</v>
      </c>
      <c r="Q684">
        <v>0</v>
      </c>
      <c r="R684" t="s">
        <v>1162</v>
      </c>
    </row>
    <row r="685" spans="2:18" x14ac:dyDescent="0.25">
      <c r="B685" t="s">
        <v>1160</v>
      </c>
      <c r="C685" t="s">
        <v>167</v>
      </c>
      <c r="D685" t="s">
        <v>1161</v>
      </c>
      <c r="E685">
        <v>8990</v>
      </c>
      <c r="F685" t="s">
        <v>74</v>
      </c>
      <c r="G685">
        <v>0</v>
      </c>
      <c r="H685">
        <v>32</v>
      </c>
      <c r="I685">
        <v>4</v>
      </c>
      <c r="J685">
        <v>52</v>
      </c>
      <c r="K685">
        <v>70</v>
      </c>
      <c r="L685" t="s">
        <v>77</v>
      </c>
      <c r="M685" t="s">
        <v>170</v>
      </c>
      <c r="N685" t="s">
        <v>3869</v>
      </c>
      <c r="O685" t="s">
        <v>239</v>
      </c>
      <c r="P685" t="s">
        <v>74</v>
      </c>
      <c r="Q685">
        <v>0</v>
      </c>
      <c r="R685" t="s">
        <v>1162</v>
      </c>
    </row>
    <row r="686" spans="2:18" x14ac:dyDescent="0.25">
      <c r="B686" t="s">
        <v>1163</v>
      </c>
      <c r="C686" t="s">
        <v>167</v>
      </c>
      <c r="D686" t="s">
        <v>1164</v>
      </c>
      <c r="E686">
        <v>8990</v>
      </c>
      <c r="F686">
        <v>8990</v>
      </c>
      <c r="G686" t="s">
        <v>74</v>
      </c>
      <c r="H686">
        <v>32</v>
      </c>
      <c r="I686">
        <v>4</v>
      </c>
      <c r="J686">
        <v>52</v>
      </c>
      <c r="K686">
        <v>70</v>
      </c>
      <c r="L686" t="s">
        <v>71</v>
      </c>
      <c r="M686" t="s">
        <v>158</v>
      </c>
      <c r="N686" t="s">
        <v>3866</v>
      </c>
      <c r="O686" t="s">
        <v>73</v>
      </c>
      <c r="P686" t="s">
        <v>83</v>
      </c>
      <c r="Q686" t="s">
        <v>74</v>
      </c>
      <c r="R686" t="s">
        <v>1165</v>
      </c>
    </row>
    <row r="687" spans="2:18" x14ac:dyDescent="0.25">
      <c r="B687" t="s">
        <v>1163</v>
      </c>
      <c r="C687" t="s">
        <v>167</v>
      </c>
      <c r="D687" t="s">
        <v>1164</v>
      </c>
      <c r="E687">
        <v>8990</v>
      </c>
      <c r="F687">
        <v>8990</v>
      </c>
      <c r="G687" t="s">
        <v>74</v>
      </c>
      <c r="H687">
        <v>32</v>
      </c>
      <c r="I687">
        <v>4</v>
      </c>
      <c r="J687">
        <v>52</v>
      </c>
      <c r="K687">
        <v>70</v>
      </c>
      <c r="L687" t="s">
        <v>77</v>
      </c>
      <c r="M687" t="s">
        <v>170</v>
      </c>
      <c r="N687" t="s">
        <v>3869</v>
      </c>
      <c r="O687" t="s">
        <v>83</v>
      </c>
      <c r="P687" t="s">
        <v>73</v>
      </c>
      <c r="Q687">
        <v>0</v>
      </c>
      <c r="R687" t="s">
        <v>1165</v>
      </c>
    </row>
    <row r="688" spans="2:18" x14ac:dyDescent="0.25">
      <c r="B688" t="s">
        <v>1166</v>
      </c>
      <c r="D688" t="s">
        <v>1167</v>
      </c>
      <c r="E688">
        <v>0</v>
      </c>
      <c r="F688" t="s">
        <v>74</v>
      </c>
      <c r="G688">
        <v>0</v>
      </c>
      <c r="H688">
        <v>0</v>
      </c>
      <c r="I688">
        <v>0</v>
      </c>
      <c r="J688">
        <v>0</v>
      </c>
      <c r="K688">
        <v>0</v>
      </c>
      <c r="L688" t="s">
        <v>74</v>
      </c>
      <c r="M688" t="s">
        <v>74</v>
      </c>
      <c r="N688" t="s">
        <v>74</v>
      </c>
      <c r="O688" t="s">
        <v>74</v>
      </c>
      <c r="P688" t="s">
        <v>74</v>
      </c>
      <c r="Q688" t="s">
        <v>74</v>
      </c>
      <c r="R688" t="s">
        <v>1168</v>
      </c>
    </row>
    <row r="689" spans="2:18" x14ac:dyDescent="0.25">
      <c r="B689" t="s">
        <v>1169</v>
      </c>
      <c r="D689" t="s">
        <v>89</v>
      </c>
      <c r="E689">
        <v>0</v>
      </c>
      <c r="F689" t="s">
        <v>74</v>
      </c>
      <c r="G689">
        <v>0</v>
      </c>
      <c r="H689">
        <v>0</v>
      </c>
      <c r="I689">
        <v>0</v>
      </c>
      <c r="J689">
        <v>0</v>
      </c>
      <c r="K689">
        <v>0</v>
      </c>
      <c r="L689" t="s">
        <v>74</v>
      </c>
      <c r="M689" t="s">
        <v>74</v>
      </c>
      <c r="N689" t="s">
        <v>74</v>
      </c>
      <c r="O689" t="s">
        <v>74</v>
      </c>
      <c r="P689" t="s">
        <v>74</v>
      </c>
      <c r="Q689" t="s">
        <v>74</v>
      </c>
      <c r="R689" t="s">
        <v>1170</v>
      </c>
    </row>
    <row r="690" spans="2:18" x14ac:dyDescent="0.25">
      <c r="B690" t="s">
        <v>1171</v>
      </c>
      <c r="D690" t="s">
        <v>89</v>
      </c>
      <c r="E690">
        <v>0</v>
      </c>
      <c r="F690" t="s">
        <v>74</v>
      </c>
      <c r="G690">
        <v>0</v>
      </c>
      <c r="H690">
        <v>0</v>
      </c>
      <c r="I690">
        <v>0</v>
      </c>
      <c r="J690">
        <v>0</v>
      </c>
      <c r="K690">
        <v>0</v>
      </c>
      <c r="L690" t="s">
        <v>74</v>
      </c>
      <c r="M690" t="s">
        <v>74</v>
      </c>
      <c r="N690" t="s">
        <v>74</v>
      </c>
      <c r="O690" t="s">
        <v>74</v>
      </c>
      <c r="P690" t="s">
        <v>74</v>
      </c>
      <c r="Q690" t="s">
        <v>74</v>
      </c>
      <c r="R690" t="s">
        <v>1172</v>
      </c>
    </row>
    <row r="691" spans="2:18" x14ac:dyDescent="0.25">
      <c r="B691" t="s">
        <v>1173</v>
      </c>
      <c r="D691" t="s">
        <v>105</v>
      </c>
      <c r="E691">
        <v>0</v>
      </c>
      <c r="F691" t="s">
        <v>74</v>
      </c>
      <c r="G691">
        <v>0</v>
      </c>
      <c r="H691">
        <v>0</v>
      </c>
      <c r="I691">
        <v>0</v>
      </c>
      <c r="J691">
        <v>0</v>
      </c>
      <c r="K691">
        <v>0</v>
      </c>
      <c r="L691" t="s">
        <v>74</v>
      </c>
      <c r="M691" t="s">
        <v>74</v>
      </c>
      <c r="N691" t="s">
        <v>74</v>
      </c>
      <c r="O691" t="s">
        <v>74</v>
      </c>
      <c r="P691" t="s">
        <v>74</v>
      </c>
      <c r="Q691" t="s">
        <v>74</v>
      </c>
      <c r="R691" t="s">
        <v>1174</v>
      </c>
    </row>
    <row r="692" spans="2:18" x14ac:dyDescent="0.25">
      <c r="B692" t="s">
        <v>1175</v>
      </c>
      <c r="D692" t="s">
        <v>269</v>
      </c>
      <c r="E692">
        <v>0</v>
      </c>
      <c r="F692" t="s">
        <v>74</v>
      </c>
      <c r="G692">
        <v>0</v>
      </c>
      <c r="H692">
        <v>0</v>
      </c>
      <c r="I692">
        <v>0</v>
      </c>
      <c r="J692">
        <v>1</v>
      </c>
      <c r="K692">
        <v>0</v>
      </c>
      <c r="L692" t="s">
        <v>74</v>
      </c>
      <c r="M692" t="s">
        <v>74</v>
      </c>
      <c r="N692" t="s">
        <v>74</v>
      </c>
      <c r="O692" t="s">
        <v>74</v>
      </c>
      <c r="P692" t="s">
        <v>74</v>
      </c>
      <c r="Q692" t="s">
        <v>74</v>
      </c>
      <c r="R692" t="s">
        <v>1176</v>
      </c>
    </row>
    <row r="693" spans="2:18" x14ac:dyDescent="0.25">
      <c r="B693" t="s">
        <v>1177</v>
      </c>
      <c r="D693" t="s">
        <v>1178</v>
      </c>
      <c r="E693">
        <v>0</v>
      </c>
      <c r="F693" t="s">
        <v>74</v>
      </c>
      <c r="G693">
        <v>0</v>
      </c>
      <c r="H693">
        <v>0</v>
      </c>
      <c r="I693">
        <v>0</v>
      </c>
      <c r="J693">
        <v>0</v>
      </c>
      <c r="K693">
        <v>0</v>
      </c>
      <c r="L693" t="s">
        <v>74</v>
      </c>
      <c r="M693" t="s">
        <v>74</v>
      </c>
      <c r="N693" t="s">
        <v>74</v>
      </c>
      <c r="O693" t="s">
        <v>74</v>
      </c>
      <c r="P693" t="s">
        <v>74</v>
      </c>
      <c r="Q693" t="s">
        <v>74</v>
      </c>
      <c r="R693" t="s">
        <v>1179</v>
      </c>
    </row>
    <row r="694" spans="2:18" x14ac:dyDescent="0.25">
      <c r="B694" t="s">
        <v>1180</v>
      </c>
      <c r="D694" t="s">
        <v>1178</v>
      </c>
      <c r="E694">
        <v>0</v>
      </c>
      <c r="F694" t="s">
        <v>74</v>
      </c>
      <c r="G694">
        <v>0</v>
      </c>
      <c r="H694">
        <v>0</v>
      </c>
      <c r="I694">
        <v>0</v>
      </c>
      <c r="J694">
        <v>0</v>
      </c>
      <c r="K694">
        <v>0</v>
      </c>
      <c r="L694" t="s">
        <v>74</v>
      </c>
      <c r="M694" t="s">
        <v>74</v>
      </c>
      <c r="N694" t="s">
        <v>74</v>
      </c>
      <c r="O694" t="s">
        <v>74</v>
      </c>
      <c r="P694" t="s">
        <v>74</v>
      </c>
      <c r="Q694" t="s">
        <v>74</v>
      </c>
      <c r="R694" t="s">
        <v>1181</v>
      </c>
    </row>
    <row r="695" spans="2:18" x14ac:dyDescent="0.25">
      <c r="B695" t="s">
        <v>1182</v>
      </c>
      <c r="D695" t="s">
        <v>89</v>
      </c>
      <c r="E695">
        <v>0</v>
      </c>
      <c r="F695" t="s">
        <v>74</v>
      </c>
      <c r="G695">
        <v>0</v>
      </c>
      <c r="H695">
        <v>0</v>
      </c>
      <c r="I695">
        <v>1</v>
      </c>
      <c r="J695">
        <v>0</v>
      </c>
      <c r="K695">
        <v>0</v>
      </c>
      <c r="L695" t="s">
        <v>74</v>
      </c>
      <c r="M695" t="s">
        <v>74</v>
      </c>
      <c r="N695" t="s">
        <v>74</v>
      </c>
      <c r="O695" t="s">
        <v>74</v>
      </c>
      <c r="P695" t="s">
        <v>74</v>
      </c>
      <c r="Q695" t="s">
        <v>74</v>
      </c>
      <c r="R695" t="s">
        <v>1183</v>
      </c>
    </row>
    <row r="696" spans="2:18" x14ac:dyDescent="0.25">
      <c r="B696" t="s">
        <v>1184</v>
      </c>
      <c r="D696" t="s">
        <v>1178</v>
      </c>
      <c r="E696">
        <v>0</v>
      </c>
      <c r="F696" t="s">
        <v>74</v>
      </c>
      <c r="G696">
        <v>0</v>
      </c>
      <c r="H696">
        <v>0</v>
      </c>
      <c r="I696">
        <v>0</v>
      </c>
      <c r="J696">
        <v>0</v>
      </c>
      <c r="K696">
        <v>0</v>
      </c>
      <c r="L696" t="s">
        <v>74</v>
      </c>
      <c r="M696" t="s">
        <v>74</v>
      </c>
      <c r="N696" t="s">
        <v>74</v>
      </c>
      <c r="O696" t="s">
        <v>74</v>
      </c>
      <c r="P696" t="s">
        <v>74</v>
      </c>
      <c r="Q696" t="s">
        <v>74</v>
      </c>
      <c r="R696" t="s">
        <v>1185</v>
      </c>
    </row>
    <row r="697" spans="2:18" x14ac:dyDescent="0.25">
      <c r="B697" t="s">
        <v>1186</v>
      </c>
      <c r="D697" t="s">
        <v>105</v>
      </c>
      <c r="E697">
        <v>0</v>
      </c>
      <c r="F697" t="s">
        <v>74</v>
      </c>
      <c r="G697">
        <v>0</v>
      </c>
      <c r="H697">
        <v>0</v>
      </c>
      <c r="I697">
        <v>0</v>
      </c>
      <c r="J697">
        <v>0</v>
      </c>
      <c r="K697">
        <v>0</v>
      </c>
      <c r="L697" t="s">
        <v>74</v>
      </c>
      <c r="M697" t="s">
        <v>74</v>
      </c>
      <c r="N697" t="s">
        <v>74</v>
      </c>
      <c r="O697" t="s">
        <v>74</v>
      </c>
      <c r="P697" t="s">
        <v>74</v>
      </c>
      <c r="Q697" t="s">
        <v>74</v>
      </c>
      <c r="R697" t="s">
        <v>1187</v>
      </c>
    </row>
    <row r="698" spans="2:18" x14ac:dyDescent="0.25">
      <c r="B698" t="s">
        <v>1188</v>
      </c>
      <c r="D698" t="s">
        <v>1178</v>
      </c>
      <c r="E698">
        <v>0</v>
      </c>
      <c r="F698" t="s">
        <v>74</v>
      </c>
      <c r="G698">
        <v>0</v>
      </c>
      <c r="H698">
        <v>0</v>
      </c>
      <c r="I698">
        <v>0</v>
      </c>
      <c r="J698">
        <v>0</v>
      </c>
      <c r="K698">
        <v>0</v>
      </c>
      <c r="L698" t="s">
        <v>74</v>
      </c>
      <c r="M698" t="s">
        <v>74</v>
      </c>
      <c r="N698" t="s">
        <v>74</v>
      </c>
      <c r="O698" t="s">
        <v>74</v>
      </c>
      <c r="P698" t="s">
        <v>74</v>
      </c>
      <c r="Q698" t="s">
        <v>74</v>
      </c>
      <c r="R698" t="s">
        <v>1189</v>
      </c>
    </row>
    <row r="699" spans="2:18" x14ac:dyDescent="0.25">
      <c r="B699" t="s">
        <v>1190</v>
      </c>
      <c r="D699" t="s">
        <v>105</v>
      </c>
      <c r="E699">
        <v>0</v>
      </c>
      <c r="F699" t="s">
        <v>74</v>
      </c>
      <c r="G699">
        <v>0</v>
      </c>
      <c r="H699">
        <v>0</v>
      </c>
      <c r="I699">
        <v>0</v>
      </c>
      <c r="J699">
        <v>0</v>
      </c>
      <c r="K699">
        <v>0</v>
      </c>
      <c r="L699" t="s">
        <v>74</v>
      </c>
      <c r="M699" t="s">
        <v>74</v>
      </c>
      <c r="N699" t="s">
        <v>74</v>
      </c>
      <c r="O699" t="s">
        <v>74</v>
      </c>
      <c r="P699" t="s">
        <v>74</v>
      </c>
      <c r="Q699" t="s">
        <v>74</v>
      </c>
      <c r="R699" t="s">
        <v>1191</v>
      </c>
    </row>
    <row r="700" spans="2:18" x14ac:dyDescent="0.25">
      <c r="B700" t="s">
        <v>1192</v>
      </c>
      <c r="D700" t="s">
        <v>89</v>
      </c>
      <c r="E700">
        <v>0</v>
      </c>
      <c r="F700" t="s">
        <v>74</v>
      </c>
      <c r="G700">
        <v>0</v>
      </c>
      <c r="H700">
        <v>0</v>
      </c>
      <c r="I700">
        <v>0</v>
      </c>
      <c r="J700">
        <v>0</v>
      </c>
      <c r="K700">
        <v>0</v>
      </c>
      <c r="L700" t="s">
        <v>74</v>
      </c>
      <c r="M700" t="s">
        <v>74</v>
      </c>
      <c r="N700" t="s">
        <v>74</v>
      </c>
      <c r="O700" t="s">
        <v>74</v>
      </c>
      <c r="P700" t="s">
        <v>74</v>
      </c>
      <c r="Q700" t="s">
        <v>74</v>
      </c>
      <c r="R700" t="s">
        <v>1193</v>
      </c>
    </row>
    <row r="701" spans="2:18" x14ac:dyDescent="0.25">
      <c r="B701" t="s">
        <v>1194</v>
      </c>
      <c r="D701" t="s">
        <v>105</v>
      </c>
      <c r="E701">
        <v>0</v>
      </c>
      <c r="F701" t="s">
        <v>74</v>
      </c>
      <c r="G701">
        <v>0</v>
      </c>
      <c r="H701">
        <v>0</v>
      </c>
      <c r="I701">
        <v>0</v>
      </c>
      <c r="J701">
        <v>0</v>
      </c>
      <c r="K701">
        <v>0</v>
      </c>
      <c r="L701" t="s">
        <v>74</v>
      </c>
      <c r="M701" t="s">
        <v>74</v>
      </c>
      <c r="N701" t="s">
        <v>74</v>
      </c>
      <c r="O701" t="s">
        <v>74</v>
      </c>
      <c r="P701" t="s">
        <v>74</v>
      </c>
      <c r="Q701" t="s">
        <v>74</v>
      </c>
      <c r="R701" t="s">
        <v>1195</v>
      </c>
    </row>
    <row r="702" spans="2:18" x14ac:dyDescent="0.25">
      <c r="B702" t="s">
        <v>1196</v>
      </c>
      <c r="D702" t="s">
        <v>1178</v>
      </c>
      <c r="E702">
        <v>0</v>
      </c>
      <c r="F702" t="s">
        <v>74</v>
      </c>
      <c r="G702">
        <v>0</v>
      </c>
      <c r="H702">
        <v>0</v>
      </c>
      <c r="I702">
        <v>0</v>
      </c>
      <c r="J702">
        <v>0</v>
      </c>
      <c r="K702">
        <v>0</v>
      </c>
      <c r="L702" t="s">
        <v>74</v>
      </c>
      <c r="M702" t="s">
        <v>74</v>
      </c>
      <c r="N702" t="s">
        <v>74</v>
      </c>
      <c r="O702" t="s">
        <v>74</v>
      </c>
      <c r="P702" t="s">
        <v>74</v>
      </c>
      <c r="Q702" t="s">
        <v>74</v>
      </c>
      <c r="R702" t="s">
        <v>1197</v>
      </c>
    </row>
    <row r="703" spans="2:18" x14ac:dyDescent="0.25">
      <c r="B703" t="s">
        <v>1198</v>
      </c>
      <c r="D703" t="s">
        <v>518</v>
      </c>
      <c r="E703">
        <v>0</v>
      </c>
      <c r="F703" t="s">
        <v>74</v>
      </c>
      <c r="G703">
        <v>0</v>
      </c>
      <c r="H703">
        <v>0</v>
      </c>
      <c r="I703">
        <v>0</v>
      </c>
      <c r="J703">
        <v>0</v>
      </c>
      <c r="K703">
        <v>0</v>
      </c>
      <c r="L703" t="s">
        <v>74</v>
      </c>
      <c r="M703" t="s">
        <v>74</v>
      </c>
      <c r="N703" t="s">
        <v>74</v>
      </c>
      <c r="O703" t="s">
        <v>74</v>
      </c>
      <c r="P703" t="s">
        <v>74</v>
      </c>
      <c r="Q703" t="s">
        <v>74</v>
      </c>
      <c r="R703" t="s">
        <v>1199</v>
      </c>
    </row>
    <row r="704" spans="2:18" x14ac:dyDescent="0.25">
      <c r="B704" t="s">
        <v>1200</v>
      </c>
      <c r="D704" t="s">
        <v>105</v>
      </c>
      <c r="E704">
        <v>0</v>
      </c>
      <c r="F704" t="s">
        <v>74</v>
      </c>
      <c r="G704">
        <v>0</v>
      </c>
      <c r="H704">
        <v>0</v>
      </c>
      <c r="I704">
        <v>0</v>
      </c>
      <c r="J704">
        <v>0</v>
      </c>
      <c r="K704">
        <v>0</v>
      </c>
      <c r="L704" t="s">
        <v>74</v>
      </c>
      <c r="M704" t="s">
        <v>74</v>
      </c>
      <c r="N704" t="s">
        <v>74</v>
      </c>
      <c r="O704" t="s">
        <v>74</v>
      </c>
      <c r="P704" t="s">
        <v>74</v>
      </c>
      <c r="Q704" t="s">
        <v>74</v>
      </c>
      <c r="R704" t="s">
        <v>1201</v>
      </c>
    </row>
    <row r="705" spans="2:18" x14ac:dyDescent="0.25">
      <c r="B705" t="s">
        <v>1202</v>
      </c>
      <c r="D705" t="s">
        <v>89</v>
      </c>
      <c r="E705">
        <v>0</v>
      </c>
      <c r="F705" t="s">
        <v>74</v>
      </c>
      <c r="G705">
        <v>0</v>
      </c>
      <c r="H705">
        <v>0</v>
      </c>
      <c r="I705">
        <v>0</v>
      </c>
      <c r="J705">
        <v>0</v>
      </c>
      <c r="K705">
        <v>0</v>
      </c>
      <c r="L705" t="s">
        <v>74</v>
      </c>
      <c r="M705" t="s">
        <v>74</v>
      </c>
      <c r="N705" t="s">
        <v>74</v>
      </c>
      <c r="O705" t="s">
        <v>74</v>
      </c>
      <c r="P705" t="s">
        <v>74</v>
      </c>
      <c r="Q705" t="s">
        <v>74</v>
      </c>
      <c r="R705" t="s">
        <v>1203</v>
      </c>
    </row>
    <row r="706" spans="2:18" x14ac:dyDescent="0.25">
      <c r="B706" t="s">
        <v>1204</v>
      </c>
      <c r="D706" t="s">
        <v>688</v>
      </c>
      <c r="E706">
        <v>0</v>
      </c>
      <c r="F706" t="s">
        <v>74</v>
      </c>
      <c r="G706">
        <v>0</v>
      </c>
      <c r="H706">
        <v>0</v>
      </c>
      <c r="I706">
        <v>0</v>
      </c>
      <c r="J706">
        <v>0</v>
      </c>
      <c r="K706">
        <v>0</v>
      </c>
      <c r="L706" t="s">
        <v>74</v>
      </c>
      <c r="M706" t="s">
        <v>74</v>
      </c>
      <c r="N706" t="s">
        <v>74</v>
      </c>
      <c r="O706" t="s">
        <v>74</v>
      </c>
      <c r="P706" t="s">
        <v>74</v>
      </c>
      <c r="Q706" t="s">
        <v>74</v>
      </c>
      <c r="R706" t="s">
        <v>1205</v>
      </c>
    </row>
    <row r="707" spans="2:18" x14ac:dyDescent="0.25">
      <c r="B707" t="s">
        <v>1206</v>
      </c>
      <c r="D707" t="s">
        <v>105</v>
      </c>
      <c r="E707">
        <v>0</v>
      </c>
      <c r="F707" t="s">
        <v>74</v>
      </c>
      <c r="G707">
        <v>0</v>
      </c>
      <c r="H707">
        <v>0</v>
      </c>
      <c r="I707">
        <v>0</v>
      </c>
      <c r="J707">
        <v>0</v>
      </c>
      <c r="K707">
        <v>0</v>
      </c>
      <c r="L707" t="s">
        <v>74</v>
      </c>
      <c r="M707" t="s">
        <v>74</v>
      </c>
      <c r="N707" t="s">
        <v>74</v>
      </c>
      <c r="O707" t="s">
        <v>74</v>
      </c>
      <c r="P707" t="s">
        <v>74</v>
      </c>
      <c r="Q707" t="s">
        <v>74</v>
      </c>
      <c r="R707" t="s">
        <v>1207</v>
      </c>
    </row>
    <row r="708" spans="2:18" x14ac:dyDescent="0.25">
      <c r="B708" t="s">
        <v>1208</v>
      </c>
      <c r="D708" t="s">
        <v>1178</v>
      </c>
      <c r="E708">
        <v>0</v>
      </c>
      <c r="F708" t="s">
        <v>74</v>
      </c>
      <c r="G708">
        <v>0</v>
      </c>
      <c r="H708">
        <v>0</v>
      </c>
      <c r="I708">
        <v>0</v>
      </c>
      <c r="J708">
        <v>0</v>
      </c>
      <c r="K708">
        <v>0</v>
      </c>
      <c r="L708" t="s">
        <v>74</v>
      </c>
      <c r="M708" t="s">
        <v>74</v>
      </c>
      <c r="N708" t="s">
        <v>74</v>
      </c>
      <c r="O708" t="s">
        <v>74</v>
      </c>
      <c r="P708" t="s">
        <v>74</v>
      </c>
      <c r="Q708" t="s">
        <v>74</v>
      </c>
      <c r="R708" t="s">
        <v>1209</v>
      </c>
    </row>
    <row r="709" spans="2:18" x14ac:dyDescent="0.25">
      <c r="B709" t="s">
        <v>1210</v>
      </c>
      <c r="D709" t="s">
        <v>1178</v>
      </c>
      <c r="E709">
        <v>0</v>
      </c>
      <c r="F709" t="s">
        <v>74</v>
      </c>
      <c r="G709">
        <v>0</v>
      </c>
      <c r="H709">
        <v>0</v>
      </c>
      <c r="I709">
        <v>0</v>
      </c>
      <c r="J709">
        <v>0</v>
      </c>
      <c r="K709">
        <v>0</v>
      </c>
      <c r="L709" t="s">
        <v>74</v>
      </c>
      <c r="M709" t="s">
        <v>74</v>
      </c>
      <c r="N709" t="s">
        <v>74</v>
      </c>
      <c r="O709" t="s">
        <v>74</v>
      </c>
      <c r="P709" t="s">
        <v>74</v>
      </c>
      <c r="Q709" t="s">
        <v>74</v>
      </c>
      <c r="R709" t="s">
        <v>1211</v>
      </c>
    </row>
    <row r="710" spans="2:18" ht="15" customHeight="1" x14ac:dyDescent="0.25">
      <c r="B710" t="s">
        <v>1212</v>
      </c>
      <c r="D710" t="s">
        <v>89</v>
      </c>
      <c r="E710" s="6">
        <v>0</v>
      </c>
      <c r="F710" t="s">
        <v>74</v>
      </c>
      <c r="G710">
        <v>0</v>
      </c>
      <c r="H710">
        <v>0</v>
      </c>
      <c r="I710">
        <v>0</v>
      </c>
      <c r="J710">
        <v>0</v>
      </c>
      <c r="K710">
        <v>0</v>
      </c>
      <c r="L710" t="s">
        <v>74</v>
      </c>
      <c r="M710" t="s">
        <v>74</v>
      </c>
      <c r="N710" t="s">
        <v>74</v>
      </c>
      <c r="O710" t="s">
        <v>74</v>
      </c>
      <c r="P710" t="s">
        <v>74</v>
      </c>
      <c r="Q710" t="s">
        <v>74</v>
      </c>
      <c r="R710" t="s">
        <v>1213</v>
      </c>
    </row>
    <row r="711" spans="2:18" x14ac:dyDescent="0.25">
      <c r="B711" t="s">
        <v>1214</v>
      </c>
      <c r="D711" t="s">
        <v>89</v>
      </c>
      <c r="E711">
        <v>0</v>
      </c>
      <c r="F711" t="s">
        <v>74</v>
      </c>
      <c r="G711">
        <v>0</v>
      </c>
      <c r="H711">
        <v>0</v>
      </c>
      <c r="I711">
        <v>0</v>
      </c>
      <c r="J711">
        <v>0</v>
      </c>
      <c r="K711">
        <v>0</v>
      </c>
      <c r="L711" t="s">
        <v>74</v>
      </c>
      <c r="M711" t="s">
        <v>74</v>
      </c>
      <c r="N711" t="s">
        <v>74</v>
      </c>
      <c r="O711" t="s">
        <v>74</v>
      </c>
      <c r="P711" t="s">
        <v>74</v>
      </c>
      <c r="Q711" t="s">
        <v>74</v>
      </c>
      <c r="R711" t="s">
        <v>1215</v>
      </c>
    </row>
    <row r="712" spans="2:18" x14ac:dyDescent="0.25">
      <c r="B712" t="s">
        <v>1216</v>
      </c>
      <c r="D712" t="s">
        <v>105</v>
      </c>
      <c r="E712">
        <v>0</v>
      </c>
      <c r="F712" t="s">
        <v>74</v>
      </c>
      <c r="G712">
        <v>0</v>
      </c>
      <c r="H712">
        <v>0</v>
      </c>
      <c r="I712">
        <v>0</v>
      </c>
      <c r="J712">
        <v>0</v>
      </c>
      <c r="K712">
        <v>0</v>
      </c>
      <c r="L712" t="s">
        <v>74</v>
      </c>
      <c r="M712" t="s">
        <v>74</v>
      </c>
      <c r="N712" t="s">
        <v>74</v>
      </c>
      <c r="O712" t="s">
        <v>74</v>
      </c>
      <c r="P712" t="s">
        <v>74</v>
      </c>
      <c r="Q712" t="s">
        <v>74</v>
      </c>
      <c r="R712" t="s">
        <v>1217</v>
      </c>
    </row>
    <row r="713" spans="2:18" x14ac:dyDescent="0.25">
      <c r="B713" t="s">
        <v>1218</v>
      </c>
      <c r="D713" t="s">
        <v>89</v>
      </c>
      <c r="E713">
        <v>0</v>
      </c>
      <c r="F713" t="s">
        <v>74</v>
      </c>
      <c r="G713">
        <v>0</v>
      </c>
      <c r="H713">
        <v>0</v>
      </c>
      <c r="I713">
        <v>0</v>
      </c>
      <c r="J713">
        <v>0</v>
      </c>
      <c r="K713">
        <v>0</v>
      </c>
      <c r="L713" t="s">
        <v>74</v>
      </c>
      <c r="M713" t="s">
        <v>74</v>
      </c>
      <c r="N713" t="s">
        <v>74</v>
      </c>
      <c r="O713" t="s">
        <v>74</v>
      </c>
      <c r="P713" t="s">
        <v>74</v>
      </c>
      <c r="Q713" t="s">
        <v>74</v>
      </c>
      <c r="R713" t="s">
        <v>1219</v>
      </c>
    </row>
    <row r="714" spans="2:18" x14ac:dyDescent="0.25">
      <c r="B714" t="s">
        <v>1220</v>
      </c>
      <c r="D714" t="s">
        <v>89</v>
      </c>
      <c r="E714">
        <v>0</v>
      </c>
      <c r="F714" t="s">
        <v>74</v>
      </c>
      <c r="G714">
        <v>0</v>
      </c>
      <c r="H714">
        <v>0</v>
      </c>
      <c r="I714">
        <v>0</v>
      </c>
      <c r="J714">
        <v>0</v>
      </c>
      <c r="K714">
        <v>0</v>
      </c>
      <c r="L714" t="s">
        <v>74</v>
      </c>
      <c r="M714" t="s">
        <v>74</v>
      </c>
      <c r="N714" t="s">
        <v>74</v>
      </c>
      <c r="O714" t="s">
        <v>74</v>
      </c>
      <c r="P714" t="s">
        <v>74</v>
      </c>
      <c r="Q714" t="s">
        <v>74</v>
      </c>
      <c r="R714" t="s">
        <v>1221</v>
      </c>
    </row>
    <row r="715" spans="2:18" x14ac:dyDescent="0.25">
      <c r="B715" t="s">
        <v>1222</v>
      </c>
      <c r="D715" t="s">
        <v>688</v>
      </c>
      <c r="E715">
        <v>0</v>
      </c>
      <c r="F715" t="s">
        <v>74</v>
      </c>
      <c r="G715">
        <v>0</v>
      </c>
      <c r="H715">
        <v>0</v>
      </c>
      <c r="I715">
        <v>0</v>
      </c>
      <c r="J715">
        <v>0</v>
      </c>
      <c r="K715">
        <v>0</v>
      </c>
      <c r="L715" t="s">
        <v>74</v>
      </c>
      <c r="M715" t="s">
        <v>74</v>
      </c>
      <c r="N715" t="s">
        <v>74</v>
      </c>
      <c r="O715" t="s">
        <v>74</v>
      </c>
      <c r="P715" t="s">
        <v>74</v>
      </c>
      <c r="Q715" t="s">
        <v>74</v>
      </c>
      <c r="R715" t="s">
        <v>1223</v>
      </c>
    </row>
    <row r="716" spans="2:18" x14ac:dyDescent="0.25">
      <c r="B716" t="s">
        <v>1224</v>
      </c>
      <c r="D716" t="s">
        <v>89</v>
      </c>
      <c r="E716">
        <v>0</v>
      </c>
      <c r="F716" t="s">
        <v>74</v>
      </c>
      <c r="G716">
        <v>0</v>
      </c>
      <c r="H716">
        <v>0</v>
      </c>
      <c r="I716">
        <v>0</v>
      </c>
      <c r="J716">
        <v>0</v>
      </c>
      <c r="K716">
        <v>0</v>
      </c>
      <c r="L716" t="s">
        <v>74</v>
      </c>
      <c r="M716" t="s">
        <v>74</v>
      </c>
      <c r="N716" t="s">
        <v>74</v>
      </c>
      <c r="O716" t="s">
        <v>74</v>
      </c>
      <c r="P716" t="s">
        <v>74</v>
      </c>
      <c r="Q716" t="s">
        <v>74</v>
      </c>
      <c r="R716" t="s">
        <v>1225</v>
      </c>
    </row>
    <row r="717" spans="2:18" x14ac:dyDescent="0.25">
      <c r="B717" t="s">
        <v>1226</v>
      </c>
      <c r="D717" t="s">
        <v>89</v>
      </c>
      <c r="E717">
        <v>0</v>
      </c>
      <c r="F717" t="s">
        <v>74</v>
      </c>
      <c r="G717">
        <v>0</v>
      </c>
      <c r="H717">
        <v>0</v>
      </c>
      <c r="I717">
        <v>0</v>
      </c>
      <c r="J717">
        <v>0</v>
      </c>
      <c r="K717">
        <v>0</v>
      </c>
      <c r="L717" t="s">
        <v>74</v>
      </c>
      <c r="M717" t="s">
        <v>74</v>
      </c>
      <c r="N717" t="s">
        <v>74</v>
      </c>
      <c r="O717" t="s">
        <v>74</v>
      </c>
      <c r="P717" t="s">
        <v>74</v>
      </c>
      <c r="Q717" t="s">
        <v>74</v>
      </c>
      <c r="R717" t="s">
        <v>1227</v>
      </c>
    </row>
    <row r="718" spans="2:18" x14ac:dyDescent="0.25">
      <c r="B718" t="s">
        <v>1228</v>
      </c>
      <c r="D718" t="s">
        <v>1178</v>
      </c>
      <c r="E718">
        <v>0</v>
      </c>
      <c r="F718" t="s">
        <v>74</v>
      </c>
      <c r="G718">
        <v>0</v>
      </c>
      <c r="H718">
        <v>0</v>
      </c>
      <c r="I718">
        <v>0</v>
      </c>
      <c r="J718">
        <v>0</v>
      </c>
      <c r="K718">
        <v>0</v>
      </c>
      <c r="L718" t="s">
        <v>74</v>
      </c>
      <c r="M718" t="s">
        <v>74</v>
      </c>
      <c r="N718" t="s">
        <v>74</v>
      </c>
      <c r="O718" t="s">
        <v>74</v>
      </c>
      <c r="P718" t="s">
        <v>74</v>
      </c>
      <c r="Q718" t="s">
        <v>74</v>
      </c>
      <c r="R718" t="s">
        <v>1229</v>
      </c>
    </row>
    <row r="719" spans="2:18" x14ac:dyDescent="0.25">
      <c r="B719" t="s">
        <v>1230</v>
      </c>
      <c r="D719" t="s">
        <v>89</v>
      </c>
      <c r="E719">
        <v>0</v>
      </c>
      <c r="F719" t="s">
        <v>74</v>
      </c>
      <c r="G719">
        <v>0</v>
      </c>
      <c r="H719">
        <v>0</v>
      </c>
      <c r="I719">
        <v>0</v>
      </c>
      <c r="J719">
        <v>0</v>
      </c>
      <c r="K719">
        <v>0</v>
      </c>
      <c r="L719" t="s">
        <v>74</v>
      </c>
      <c r="M719" t="s">
        <v>74</v>
      </c>
      <c r="N719" t="s">
        <v>74</v>
      </c>
      <c r="O719" t="s">
        <v>74</v>
      </c>
      <c r="P719" t="s">
        <v>74</v>
      </c>
      <c r="Q719" t="s">
        <v>74</v>
      </c>
      <c r="R719" t="s">
        <v>1231</v>
      </c>
    </row>
    <row r="720" spans="2:18" x14ac:dyDescent="0.25">
      <c r="B720" t="s">
        <v>1232</v>
      </c>
      <c r="D720" t="s">
        <v>89</v>
      </c>
      <c r="E720">
        <v>0</v>
      </c>
      <c r="F720" t="s">
        <v>74</v>
      </c>
      <c r="G720">
        <v>0</v>
      </c>
      <c r="H720">
        <v>0</v>
      </c>
      <c r="I720">
        <v>0</v>
      </c>
      <c r="J720">
        <v>0</v>
      </c>
      <c r="K720">
        <v>0</v>
      </c>
      <c r="L720" t="s">
        <v>74</v>
      </c>
      <c r="M720" t="s">
        <v>74</v>
      </c>
      <c r="N720" t="s">
        <v>74</v>
      </c>
      <c r="O720" t="s">
        <v>74</v>
      </c>
      <c r="P720" t="s">
        <v>74</v>
      </c>
      <c r="Q720" t="s">
        <v>74</v>
      </c>
      <c r="R720" t="s">
        <v>1233</v>
      </c>
    </row>
    <row r="721" spans="2:18" ht="15" customHeight="1" x14ac:dyDescent="0.25">
      <c r="B721" t="s">
        <v>1234</v>
      </c>
      <c r="D721" t="s">
        <v>688</v>
      </c>
      <c r="E721" s="6">
        <v>0</v>
      </c>
      <c r="F721" t="s">
        <v>74</v>
      </c>
      <c r="G721">
        <v>0</v>
      </c>
      <c r="H721">
        <v>0</v>
      </c>
      <c r="I721">
        <v>0</v>
      </c>
      <c r="J721">
        <v>0</v>
      </c>
      <c r="K721">
        <v>0</v>
      </c>
      <c r="L721" t="s">
        <v>74</v>
      </c>
      <c r="M721" t="s">
        <v>74</v>
      </c>
      <c r="N721" t="s">
        <v>74</v>
      </c>
      <c r="O721" t="s">
        <v>74</v>
      </c>
      <c r="P721" t="s">
        <v>74</v>
      </c>
      <c r="Q721" t="s">
        <v>74</v>
      </c>
      <c r="R721" t="s">
        <v>1235</v>
      </c>
    </row>
    <row r="722" spans="2:18" ht="15" customHeight="1" x14ac:dyDescent="0.25">
      <c r="B722" t="s">
        <v>1236</v>
      </c>
      <c r="D722" t="s">
        <v>89</v>
      </c>
      <c r="E722" s="6">
        <v>0</v>
      </c>
      <c r="F722" t="s">
        <v>74</v>
      </c>
      <c r="G722">
        <v>0</v>
      </c>
      <c r="H722">
        <v>0</v>
      </c>
      <c r="I722">
        <v>0</v>
      </c>
      <c r="J722">
        <v>0</v>
      </c>
      <c r="K722">
        <v>0</v>
      </c>
      <c r="L722" t="s">
        <v>74</v>
      </c>
      <c r="M722" t="s">
        <v>74</v>
      </c>
      <c r="N722" t="s">
        <v>74</v>
      </c>
      <c r="O722" t="s">
        <v>74</v>
      </c>
      <c r="P722" t="s">
        <v>74</v>
      </c>
      <c r="Q722" t="s">
        <v>74</v>
      </c>
      <c r="R722" t="s">
        <v>1237</v>
      </c>
    </row>
    <row r="723" spans="2:18" x14ac:dyDescent="0.25">
      <c r="B723" t="s">
        <v>1238</v>
      </c>
      <c r="D723" t="s">
        <v>1055</v>
      </c>
      <c r="E723">
        <v>0</v>
      </c>
      <c r="F723" t="s">
        <v>74</v>
      </c>
      <c r="G723">
        <v>0</v>
      </c>
      <c r="H723">
        <v>0</v>
      </c>
      <c r="I723">
        <v>0</v>
      </c>
      <c r="J723">
        <v>0</v>
      </c>
      <c r="K723">
        <v>0</v>
      </c>
      <c r="L723" t="s">
        <v>74</v>
      </c>
      <c r="M723" t="s">
        <v>74</v>
      </c>
      <c r="N723" t="s">
        <v>74</v>
      </c>
      <c r="O723" t="s">
        <v>74</v>
      </c>
      <c r="P723" t="s">
        <v>74</v>
      </c>
      <c r="Q723" t="s">
        <v>74</v>
      </c>
      <c r="R723" t="s">
        <v>1239</v>
      </c>
    </row>
    <row r="724" spans="2:18" x14ac:dyDescent="0.25">
      <c r="B724" t="s">
        <v>1240</v>
      </c>
      <c r="D724" t="s">
        <v>269</v>
      </c>
      <c r="E724">
        <v>0</v>
      </c>
      <c r="F724" t="s">
        <v>74</v>
      </c>
      <c r="G724">
        <v>0</v>
      </c>
      <c r="H724">
        <v>0</v>
      </c>
      <c r="I724">
        <v>0</v>
      </c>
      <c r="J724">
        <v>0</v>
      </c>
      <c r="K724">
        <v>0</v>
      </c>
      <c r="L724" t="s">
        <v>74</v>
      </c>
      <c r="M724" t="s">
        <v>74</v>
      </c>
      <c r="N724" t="s">
        <v>74</v>
      </c>
      <c r="O724" t="s">
        <v>74</v>
      </c>
      <c r="P724" t="s">
        <v>74</v>
      </c>
      <c r="Q724" t="s">
        <v>74</v>
      </c>
      <c r="R724" t="s">
        <v>1241</v>
      </c>
    </row>
    <row r="725" spans="2:18" x14ac:dyDescent="0.25">
      <c r="B725" t="s">
        <v>1242</v>
      </c>
      <c r="D725" t="s">
        <v>688</v>
      </c>
      <c r="E725">
        <v>0</v>
      </c>
      <c r="F725" t="s">
        <v>74</v>
      </c>
      <c r="G725">
        <v>0</v>
      </c>
      <c r="H725">
        <v>0</v>
      </c>
      <c r="I725">
        <v>0</v>
      </c>
      <c r="J725">
        <v>0</v>
      </c>
      <c r="K725">
        <v>0</v>
      </c>
      <c r="L725" t="s">
        <v>74</v>
      </c>
      <c r="M725" t="s">
        <v>74</v>
      </c>
      <c r="N725" t="s">
        <v>74</v>
      </c>
      <c r="O725" t="s">
        <v>74</v>
      </c>
      <c r="P725" t="s">
        <v>74</v>
      </c>
      <c r="Q725" t="s">
        <v>74</v>
      </c>
      <c r="R725" t="s">
        <v>1243</v>
      </c>
    </row>
    <row r="726" spans="2:18" x14ac:dyDescent="0.25">
      <c r="B726" t="s">
        <v>1244</v>
      </c>
      <c r="D726" t="s">
        <v>105</v>
      </c>
      <c r="E726">
        <v>0</v>
      </c>
      <c r="F726" t="s">
        <v>74</v>
      </c>
      <c r="G726">
        <v>0</v>
      </c>
      <c r="H726">
        <v>0</v>
      </c>
      <c r="I726">
        <v>0</v>
      </c>
      <c r="J726">
        <v>0</v>
      </c>
      <c r="K726">
        <v>0</v>
      </c>
      <c r="L726" t="s">
        <v>74</v>
      </c>
      <c r="M726" t="s">
        <v>74</v>
      </c>
      <c r="N726" t="s">
        <v>74</v>
      </c>
      <c r="O726" t="s">
        <v>74</v>
      </c>
      <c r="P726" t="s">
        <v>74</v>
      </c>
      <c r="Q726" t="s">
        <v>74</v>
      </c>
      <c r="R726" t="s">
        <v>1245</v>
      </c>
    </row>
    <row r="727" spans="2:18" x14ac:dyDescent="0.25">
      <c r="B727" t="s">
        <v>1246</v>
      </c>
      <c r="D727" t="s">
        <v>105</v>
      </c>
      <c r="E727">
        <v>0</v>
      </c>
      <c r="F727" t="s">
        <v>74</v>
      </c>
      <c r="G727">
        <v>0</v>
      </c>
      <c r="H727">
        <v>0</v>
      </c>
      <c r="I727">
        <v>0</v>
      </c>
      <c r="J727">
        <v>0</v>
      </c>
      <c r="K727">
        <v>0</v>
      </c>
      <c r="L727" t="s">
        <v>74</v>
      </c>
      <c r="M727" t="s">
        <v>74</v>
      </c>
      <c r="N727" t="s">
        <v>74</v>
      </c>
      <c r="O727" t="s">
        <v>74</v>
      </c>
      <c r="P727" t="s">
        <v>74</v>
      </c>
      <c r="Q727" t="s">
        <v>74</v>
      </c>
      <c r="R727" t="s">
        <v>1247</v>
      </c>
    </row>
    <row r="728" spans="2:18" x14ac:dyDescent="0.25">
      <c r="B728" t="s">
        <v>1248</v>
      </c>
      <c r="D728" t="s">
        <v>688</v>
      </c>
      <c r="E728">
        <v>0</v>
      </c>
      <c r="F728" t="s">
        <v>74</v>
      </c>
      <c r="G728">
        <v>0</v>
      </c>
      <c r="H728">
        <v>0</v>
      </c>
      <c r="I728">
        <v>0</v>
      </c>
      <c r="J728">
        <v>0</v>
      </c>
      <c r="K728">
        <v>0</v>
      </c>
      <c r="L728" t="s">
        <v>74</v>
      </c>
      <c r="M728" t="s">
        <v>74</v>
      </c>
      <c r="N728" t="s">
        <v>74</v>
      </c>
      <c r="O728" t="s">
        <v>74</v>
      </c>
      <c r="P728" t="s">
        <v>74</v>
      </c>
      <c r="Q728" t="s">
        <v>74</v>
      </c>
      <c r="R728" t="s">
        <v>1249</v>
      </c>
    </row>
    <row r="729" spans="2:18" x14ac:dyDescent="0.25">
      <c r="B729" t="s">
        <v>1250</v>
      </c>
      <c r="D729" t="s">
        <v>89</v>
      </c>
      <c r="E729">
        <v>0</v>
      </c>
      <c r="F729" t="s">
        <v>74</v>
      </c>
      <c r="G729">
        <v>0</v>
      </c>
      <c r="H729">
        <v>0</v>
      </c>
      <c r="I729">
        <v>0</v>
      </c>
      <c r="J729">
        <v>0</v>
      </c>
      <c r="K729">
        <v>0</v>
      </c>
      <c r="L729" t="s">
        <v>74</v>
      </c>
      <c r="M729" t="s">
        <v>74</v>
      </c>
      <c r="N729" t="s">
        <v>74</v>
      </c>
      <c r="O729" t="s">
        <v>74</v>
      </c>
      <c r="P729" t="s">
        <v>74</v>
      </c>
      <c r="Q729" t="s">
        <v>74</v>
      </c>
      <c r="R729" t="s">
        <v>1251</v>
      </c>
    </row>
    <row r="730" spans="2:18" x14ac:dyDescent="0.25">
      <c r="B730" t="s">
        <v>1252</v>
      </c>
      <c r="D730" t="s">
        <v>1253</v>
      </c>
      <c r="E730">
        <v>0</v>
      </c>
      <c r="F730" t="s">
        <v>74</v>
      </c>
      <c r="G730">
        <v>0</v>
      </c>
      <c r="H730">
        <v>0</v>
      </c>
      <c r="I730">
        <v>0</v>
      </c>
      <c r="J730">
        <v>0</v>
      </c>
      <c r="K730">
        <v>0</v>
      </c>
      <c r="L730" t="s">
        <v>74</v>
      </c>
      <c r="M730" t="s">
        <v>74</v>
      </c>
      <c r="N730" t="s">
        <v>74</v>
      </c>
      <c r="O730" t="s">
        <v>74</v>
      </c>
      <c r="P730" t="s">
        <v>74</v>
      </c>
      <c r="Q730" t="s">
        <v>74</v>
      </c>
      <c r="R730" t="s">
        <v>1254</v>
      </c>
    </row>
    <row r="731" spans="2:18" x14ac:dyDescent="0.25">
      <c r="B731" t="s">
        <v>1255</v>
      </c>
      <c r="D731" t="s">
        <v>688</v>
      </c>
      <c r="E731">
        <v>0</v>
      </c>
      <c r="F731" t="s">
        <v>74</v>
      </c>
      <c r="G731">
        <v>0</v>
      </c>
      <c r="H731">
        <v>0</v>
      </c>
      <c r="I731">
        <v>0</v>
      </c>
      <c r="J731">
        <v>0</v>
      </c>
      <c r="K731">
        <v>0</v>
      </c>
      <c r="L731" t="s">
        <v>74</v>
      </c>
      <c r="M731" t="s">
        <v>74</v>
      </c>
      <c r="N731" t="s">
        <v>74</v>
      </c>
      <c r="O731" t="s">
        <v>74</v>
      </c>
      <c r="P731" t="s">
        <v>74</v>
      </c>
      <c r="Q731" t="s">
        <v>74</v>
      </c>
      <c r="R731" t="s">
        <v>1256</v>
      </c>
    </row>
    <row r="732" spans="2:18" x14ac:dyDescent="0.25">
      <c r="B732" t="s">
        <v>1257</v>
      </c>
      <c r="D732" t="s">
        <v>1167</v>
      </c>
      <c r="E732">
        <v>0</v>
      </c>
      <c r="F732" t="s">
        <v>74</v>
      </c>
      <c r="G732">
        <v>0</v>
      </c>
      <c r="H732">
        <v>0</v>
      </c>
      <c r="I732">
        <v>0</v>
      </c>
      <c r="J732">
        <v>0</v>
      </c>
      <c r="K732">
        <v>0</v>
      </c>
      <c r="L732" t="s">
        <v>74</v>
      </c>
      <c r="M732" t="s">
        <v>74</v>
      </c>
      <c r="N732" t="s">
        <v>74</v>
      </c>
      <c r="O732" t="s">
        <v>74</v>
      </c>
      <c r="P732" t="s">
        <v>74</v>
      </c>
      <c r="Q732" t="s">
        <v>74</v>
      </c>
      <c r="R732" t="s">
        <v>1258</v>
      </c>
    </row>
    <row r="733" spans="2:18" x14ac:dyDescent="0.25">
      <c r="B733" t="s">
        <v>1259</v>
      </c>
      <c r="D733" t="s">
        <v>688</v>
      </c>
      <c r="E733">
        <v>0</v>
      </c>
      <c r="F733" t="s">
        <v>74</v>
      </c>
      <c r="G733">
        <v>0</v>
      </c>
      <c r="H733">
        <v>0</v>
      </c>
      <c r="I733">
        <v>0</v>
      </c>
      <c r="J733">
        <v>0</v>
      </c>
      <c r="K733">
        <v>0</v>
      </c>
      <c r="L733" t="s">
        <v>74</v>
      </c>
      <c r="M733" t="s">
        <v>74</v>
      </c>
      <c r="N733" t="s">
        <v>74</v>
      </c>
      <c r="O733" t="s">
        <v>74</v>
      </c>
      <c r="P733" t="s">
        <v>74</v>
      </c>
      <c r="Q733" t="s">
        <v>74</v>
      </c>
      <c r="R733" t="s">
        <v>1260</v>
      </c>
    </row>
    <row r="734" spans="2:18" x14ac:dyDescent="0.25">
      <c r="B734" t="s">
        <v>1261</v>
      </c>
      <c r="D734" t="s">
        <v>1167</v>
      </c>
      <c r="E734">
        <v>0</v>
      </c>
      <c r="F734" t="s">
        <v>74</v>
      </c>
      <c r="G734">
        <v>0</v>
      </c>
      <c r="H734">
        <v>0</v>
      </c>
      <c r="I734">
        <v>0</v>
      </c>
      <c r="J734">
        <v>0</v>
      </c>
      <c r="K734">
        <v>0</v>
      </c>
      <c r="L734" t="s">
        <v>74</v>
      </c>
      <c r="M734" t="s">
        <v>74</v>
      </c>
      <c r="N734" t="s">
        <v>74</v>
      </c>
      <c r="O734" t="s">
        <v>74</v>
      </c>
      <c r="P734" t="s">
        <v>74</v>
      </c>
      <c r="Q734" t="s">
        <v>74</v>
      </c>
      <c r="R734" t="s">
        <v>1262</v>
      </c>
    </row>
    <row r="735" spans="2:18" x14ac:dyDescent="0.25">
      <c r="B735" t="s">
        <v>1263</v>
      </c>
      <c r="D735" t="s">
        <v>105</v>
      </c>
      <c r="E735">
        <v>0</v>
      </c>
      <c r="F735" t="s">
        <v>74</v>
      </c>
      <c r="G735">
        <v>0</v>
      </c>
      <c r="H735">
        <v>0</v>
      </c>
      <c r="I735">
        <v>0</v>
      </c>
      <c r="J735">
        <v>0</v>
      </c>
      <c r="K735">
        <v>0</v>
      </c>
      <c r="L735" t="s">
        <v>74</v>
      </c>
      <c r="M735" t="s">
        <v>74</v>
      </c>
      <c r="N735" t="s">
        <v>74</v>
      </c>
      <c r="O735" t="s">
        <v>74</v>
      </c>
      <c r="P735" t="s">
        <v>74</v>
      </c>
      <c r="Q735" t="s">
        <v>74</v>
      </c>
      <c r="R735" t="s">
        <v>1264</v>
      </c>
    </row>
    <row r="736" spans="2:18" x14ac:dyDescent="0.25">
      <c r="B736" t="s">
        <v>1265</v>
      </c>
      <c r="D736" t="s">
        <v>1253</v>
      </c>
      <c r="E736">
        <v>0</v>
      </c>
      <c r="F736" t="s">
        <v>74</v>
      </c>
      <c r="G736">
        <v>0</v>
      </c>
      <c r="H736">
        <v>0</v>
      </c>
      <c r="I736">
        <v>0</v>
      </c>
      <c r="J736">
        <v>0</v>
      </c>
      <c r="K736">
        <v>0</v>
      </c>
      <c r="L736" t="s">
        <v>74</v>
      </c>
      <c r="M736" t="s">
        <v>74</v>
      </c>
      <c r="N736" t="s">
        <v>74</v>
      </c>
      <c r="O736" t="s">
        <v>74</v>
      </c>
      <c r="P736" t="s">
        <v>74</v>
      </c>
      <c r="Q736" t="s">
        <v>74</v>
      </c>
      <c r="R736" t="s">
        <v>1266</v>
      </c>
    </row>
    <row r="737" spans="2:18" x14ac:dyDescent="0.25">
      <c r="B737" t="s">
        <v>1267</v>
      </c>
      <c r="D737" t="s">
        <v>269</v>
      </c>
      <c r="E737">
        <v>0</v>
      </c>
      <c r="F737" t="s">
        <v>74</v>
      </c>
      <c r="G737">
        <v>0</v>
      </c>
      <c r="H737">
        <v>0</v>
      </c>
      <c r="I737">
        <v>0</v>
      </c>
      <c r="J737">
        <v>0</v>
      </c>
      <c r="K737">
        <v>0</v>
      </c>
      <c r="L737" t="s">
        <v>74</v>
      </c>
      <c r="M737" t="s">
        <v>74</v>
      </c>
      <c r="N737" t="s">
        <v>74</v>
      </c>
      <c r="O737" t="s">
        <v>74</v>
      </c>
      <c r="P737" t="s">
        <v>74</v>
      </c>
      <c r="Q737" t="s">
        <v>74</v>
      </c>
      <c r="R737" t="s">
        <v>1268</v>
      </c>
    </row>
    <row r="738" spans="2:18" x14ac:dyDescent="0.25">
      <c r="B738" t="s">
        <v>1269</v>
      </c>
      <c r="D738" t="s">
        <v>1055</v>
      </c>
      <c r="E738">
        <v>0</v>
      </c>
      <c r="F738" t="s">
        <v>74</v>
      </c>
      <c r="G738">
        <v>0</v>
      </c>
      <c r="H738">
        <v>0</v>
      </c>
      <c r="I738">
        <v>0</v>
      </c>
      <c r="J738">
        <v>0</v>
      </c>
      <c r="K738">
        <v>0</v>
      </c>
      <c r="L738" t="s">
        <v>74</v>
      </c>
      <c r="M738" t="s">
        <v>74</v>
      </c>
      <c r="N738" t="s">
        <v>74</v>
      </c>
      <c r="O738" t="s">
        <v>74</v>
      </c>
      <c r="P738" t="s">
        <v>74</v>
      </c>
      <c r="Q738" t="s">
        <v>74</v>
      </c>
      <c r="R738" t="s">
        <v>1270</v>
      </c>
    </row>
    <row r="739" spans="2:18" x14ac:dyDescent="0.25">
      <c r="B739" t="s">
        <v>1271</v>
      </c>
      <c r="D739" t="s">
        <v>89</v>
      </c>
      <c r="E739">
        <v>0</v>
      </c>
      <c r="F739" t="s">
        <v>74</v>
      </c>
      <c r="G739">
        <v>0</v>
      </c>
      <c r="H739">
        <v>0</v>
      </c>
      <c r="I739">
        <v>0</v>
      </c>
      <c r="J739">
        <v>0</v>
      </c>
      <c r="K739">
        <v>0</v>
      </c>
      <c r="L739" t="s">
        <v>74</v>
      </c>
      <c r="M739" t="s">
        <v>74</v>
      </c>
      <c r="N739" t="s">
        <v>74</v>
      </c>
      <c r="O739" t="s">
        <v>74</v>
      </c>
      <c r="P739" t="s">
        <v>74</v>
      </c>
      <c r="Q739" t="s">
        <v>74</v>
      </c>
      <c r="R739" t="s">
        <v>1272</v>
      </c>
    </row>
    <row r="740" spans="2:18" x14ac:dyDescent="0.25">
      <c r="B740" t="s">
        <v>1273</v>
      </c>
      <c r="D740" t="s">
        <v>105</v>
      </c>
      <c r="E740">
        <v>0</v>
      </c>
      <c r="F740" t="s">
        <v>74</v>
      </c>
      <c r="G740">
        <v>0</v>
      </c>
      <c r="H740">
        <v>0</v>
      </c>
      <c r="I740">
        <v>0</v>
      </c>
      <c r="J740">
        <v>0</v>
      </c>
      <c r="K740">
        <v>0</v>
      </c>
      <c r="L740" t="s">
        <v>74</v>
      </c>
      <c r="M740" t="s">
        <v>74</v>
      </c>
      <c r="N740" t="s">
        <v>74</v>
      </c>
      <c r="O740" t="s">
        <v>74</v>
      </c>
      <c r="P740" t="s">
        <v>74</v>
      </c>
      <c r="Q740" t="s">
        <v>74</v>
      </c>
      <c r="R740" t="s">
        <v>1274</v>
      </c>
    </row>
    <row r="741" spans="2:18" x14ac:dyDescent="0.25">
      <c r="B741" t="s">
        <v>1275</v>
      </c>
      <c r="D741" t="s">
        <v>89</v>
      </c>
      <c r="E741">
        <v>0</v>
      </c>
      <c r="F741" t="s">
        <v>74</v>
      </c>
      <c r="G741">
        <v>0</v>
      </c>
      <c r="H741">
        <v>0</v>
      </c>
      <c r="I741">
        <v>0</v>
      </c>
      <c r="J741">
        <v>0</v>
      </c>
      <c r="K741">
        <v>0</v>
      </c>
      <c r="L741" t="s">
        <v>74</v>
      </c>
      <c r="M741" t="s">
        <v>74</v>
      </c>
      <c r="N741" t="s">
        <v>74</v>
      </c>
      <c r="O741" t="s">
        <v>74</v>
      </c>
      <c r="P741" t="s">
        <v>74</v>
      </c>
      <c r="Q741" t="s">
        <v>74</v>
      </c>
      <c r="R741" t="s">
        <v>1276</v>
      </c>
    </row>
    <row r="742" spans="2:18" x14ac:dyDescent="0.25">
      <c r="B742" t="s">
        <v>1277</v>
      </c>
      <c r="D742" t="s">
        <v>1253</v>
      </c>
      <c r="E742">
        <v>0</v>
      </c>
      <c r="F742" t="s">
        <v>74</v>
      </c>
      <c r="G742">
        <v>0</v>
      </c>
      <c r="H742">
        <v>0</v>
      </c>
      <c r="I742">
        <v>0</v>
      </c>
      <c r="J742">
        <v>0</v>
      </c>
      <c r="K742">
        <v>0</v>
      </c>
      <c r="L742" t="s">
        <v>74</v>
      </c>
      <c r="M742" t="s">
        <v>74</v>
      </c>
      <c r="N742" t="s">
        <v>74</v>
      </c>
      <c r="O742" t="s">
        <v>74</v>
      </c>
      <c r="P742" t="s">
        <v>74</v>
      </c>
      <c r="Q742" t="s">
        <v>74</v>
      </c>
      <c r="R742" t="s">
        <v>1278</v>
      </c>
    </row>
    <row r="743" spans="2:18" x14ac:dyDescent="0.25">
      <c r="B743" t="s">
        <v>1279</v>
      </c>
      <c r="D743" t="s">
        <v>1052</v>
      </c>
      <c r="E743">
        <v>0</v>
      </c>
      <c r="F743" t="s">
        <v>74</v>
      </c>
      <c r="G743">
        <v>0</v>
      </c>
      <c r="H743">
        <v>0</v>
      </c>
      <c r="I743">
        <v>0</v>
      </c>
      <c r="J743">
        <v>0</v>
      </c>
      <c r="K743">
        <v>0</v>
      </c>
      <c r="L743" t="s">
        <v>74</v>
      </c>
      <c r="M743" t="s">
        <v>74</v>
      </c>
      <c r="N743" t="s">
        <v>74</v>
      </c>
      <c r="O743" t="s">
        <v>74</v>
      </c>
      <c r="P743" t="s">
        <v>74</v>
      </c>
      <c r="Q743" t="s">
        <v>74</v>
      </c>
      <c r="R743" t="s">
        <v>1280</v>
      </c>
    </row>
    <row r="744" spans="2:18" x14ac:dyDescent="0.25">
      <c r="B744" t="s">
        <v>1281</v>
      </c>
      <c r="D744" t="s">
        <v>105</v>
      </c>
      <c r="E744">
        <v>0</v>
      </c>
      <c r="F744" t="s">
        <v>74</v>
      </c>
      <c r="G744">
        <v>0</v>
      </c>
      <c r="H744">
        <v>0</v>
      </c>
      <c r="I744">
        <v>0</v>
      </c>
      <c r="J744">
        <v>0</v>
      </c>
      <c r="K744">
        <v>0</v>
      </c>
      <c r="L744" t="s">
        <v>74</v>
      </c>
      <c r="M744" t="s">
        <v>74</v>
      </c>
      <c r="N744" t="s">
        <v>74</v>
      </c>
      <c r="O744" t="s">
        <v>74</v>
      </c>
      <c r="P744" t="s">
        <v>74</v>
      </c>
      <c r="Q744" t="s">
        <v>74</v>
      </c>
      <c r="R744" t="s">
        <v>1282</v>
      </c>
    </row>
    <row r="745" spans="2:18" x14ac:dyDescent="0.25">
      <c r="B745" t="s">
        <v>1283</v>
      </c>
      <c r="D745" t="s">
        <v>1284</v>
      </c>
      <c r="E745">
        <v>0</v>
      </c>
      <c r="F745" t="s">
        <v>74</v>
      </c>
      <c r="G745">
        <v>0</v>
      </c>
      <c r="H745">
        <v>0</v>
      </c>
      <c r="I745">
        <v>0</v>
      </c>
      <c r="J745">
        <v>0</v>
      </c>
      <c r="K745">
        <v>0</v>
      </c>
      <c r="L745" t="s">
        <v>74</v>
      </c>
      <c r="M745" t="s">
        <v>74</v>
      </c>
      <c r="N745" t="s">
        <v>74</v>
      </c>
      <c r="O745" t="s">
        <v>74</v>
      </c>
      <c r="P745" t="s">
        <v>74</v>
      </c>
      <c r="Q745" t="s">
        <v>74</v>
      </c>
      <c r="R745" t="s">
        <v>1285</v>
      </c>
    </row>
    <row r="746" spans="2:18" x14ac:dyDescent="0.25">
      <c r="B746" t="s">
        <v>1286</v>
      </c>
      <c r="D746" t="s">
        <v>89</v>
      </c>
      <c r="E746">
        <v>0</v>
      </c>
      <c r="F746" t="s">
        <v>74</v>
      </c>
      <c r="G746">
        <v>0</v>
      </c>
      <c r="H746">
        <v>0</v>
      </c>
      <c r="I746">
        <v>0</v>
      </c>
      <c r="J746">
        <v>0</v>
      </c>
      <c r="K746">
        <v>0</v>
      </c>
      <c r="L746" t="s">
        <v>74</v>
      </c>
      <c r="M746" t="s">
        <v>74</v>
      </c>
      <c r="N746" t="s">
        <v>74</v>
      </c>
      <c r="O746" t="s">
        <v>74</v>
      </c>
      <c r="P746" t="s">
        <v>74</v>
      </c>
      <c r="Q746" t="s">
        <v>74</v>
      </c>
      <c r="R746" t="s">
        <v>1287</v>
      </c>
    </row>
    <row r="747" spans="2:18" x14ac:dyDescent="0.25">
      <c r="B747" t="s">
        <v>1288</v>
      </c>
      <c r="D747" t="s">
        <v>89</v>
      </c>
      <c r="E747">
        <v>0</v>
      </c>
      <c r="F747" t="s">
        <v>74</v>
      </c>
      <c r="G747">
        <v>0</v>
      </c>
      <c r="H747">
        <v>0</v>
      </c>
      <c r="I747">
        <v>0</v>
      </c>
      <c r="J747">
        <v>0</v>
      </c>
      <c r="K747">
        <v>0</v>
      </c>
      <c r="L747" t="s">
        <v>74</v>
      </c>
      <c r="M747" t="s">
        <v>74</v>
      </c>
      <c r="N747" t="s">
        <v>74</v>
      </c>
      <c r="O747" t="s">
        <v>74</v>
      </c>
      <c r="P747" t="s">
        <v>74</v>
      </c>
      <c r="Q747" t="s">
        <v>74</v>
      </c>
      <c r="R747" t="s">
        <v>1289</v>
      </c>
    </row>
    <row r="748" spans="2:18" x14ac:dyDescent="0.25">
      <c r="B748" t="s">
        <v>1290</v>
      </c>
      <c r="D748" t="s">
        <v>105</v>
      </c>
      <c r="E748">
        <v>0</v>
      </c>
      <c r="F748" t="s">
        <v>74</v>
      </c>
      <c r="G748">
        <v>0</v>
      </c>
      <c r="H748">
        <v>0</v>
      </c>
      <c r="I748">
        <v>0</v>
      </c>
      <c r="J748">
        <v>0</v>
      </c>
      <c r="K748">
        <v>0</v>
      </c>
      <c r="L748" t="s">
        <v>74</v>
      </c>
      <c r="M748" t="s">
        <v>74</v>
      </c>
      <c r="N748" t="s">
        <v>74</v>
      </c>
      <c r="O748" t="s">
        <v>74</v>
      </c>
      <c r="P748" t="s">
        <v>74</v>
      </c>
      <c r="Q748" t="s">
        <v>74</v>
      </c>
      <c r="R748" t="s">
        <v>1291</v>
      </c>
    </row>
    <row r="749" spans="2:18" x14ac:dyDescent="0.25">
      <c r="B749" t="s">
        <v>1292</v>
      </c>
      <c r="D749" t="s">
        <v>89</v>
      </c>
      <c r="E749">
        <v>0</v>
      </c>
      <c r="F749" t="s">
        <v>74</v>
      </c>
      <c r="G749">
        <v>0</v>
      </c>
      <c r="H749">
        <v>0</v>
      </c>
      <c r="I749">
        <v>0</v>
      </c>
      <c r="J749">
        <v>0</v>
      </c>
      <c r="K749">
        <v>0</v>
      </c>
      <c r="L749" t="s">
        <v>74</v>
      </c>
      <c r="M749" t="s">
        <v>74</v>
      </c>
      <c r="N749" t="s">
        <v>74</v>
      </c>
      <c r="O749" t="s">
        <v>74</v>
      </c>
      <c r="P749" t="s">
        <v>74</v>
      </c>
      <c r="Q749" t="s">
        <v>74</v>
      </c>
      <c r="R749" t="s">
        <v>1293</v>
      </c>
    </row>
    <row r="750" spans="2:18" x14ac:dyDescent="0.25">
      <c r="B750" t="s">
        <v>1294</v>
      </c>
      <c r="D750" t="s">
        <v>89</v>
      </c>
      <c r="E750">
        <v>0</v>
      </c>
      <c r="F750" t="s">
        <v>74</v>
      </c>
      <c r="G750">
        <v>0</v>
      </c>
      <c r="H750">
        <v>0</v>
      </c>
      <c r="I750">
        <v>0</v>
      </c>
      <c r="J750">
        <v>0</v>
      </c>
      <c r="K750">
        <v>0</v>
      </c>
      <c r="L750" t="s">
        <v>74</v>
      </c>
      <c r="M750" t="s">
        <v>74</v>
      </c>
      <c r="N750" t="s">
        <v>74</v>
      </c>
      <c r="O750" t="s">
        <v>74</v>
      </c>
      <c r="P750" t="s">
        <v>74</v>
      </c>
      <c r="Q750" t="s">
        <v>74</v>
      </c>
      <c r="R750" t="s">
        <v>1295</v>
      </c>
    </row>
    <row r="751" spans="2:18" x14ac:dyDescent="0.25">
      <c r="B751" t="s">
        <v>1296</v>
      </c>
      <c r="D751" t="s">
        <v>89</v>
      </c>
      <c r="E751">
        <v>0</v>
      </c>
      <c r="F751" t="s">
        <v>74</v>
      </c>
      <c r="G751">
        <v>0</v>
      </c>
      <c r="H751">
        <v>0</v>
      </c>
      <c r="I751">
        <v>0</v>
      </c>
      <c r="J751">
        <v>0</v>
      </c>
      <c r="K751">
        <v>0</v>
      </c>
      <c r="L751" t="s">
        <v>74</v>
      </c>
      <c r="M751" t="s">
        <v>74</v>
      </c>
      <c r="N751" t="s">
        <v>74</v>
      </c>
      <c r="O751" t="s">
        <v>74</v>
      </c>
      <c r="P751" t="s">
        <v>74</v>
      </c>
      <c r="Q751" t="s">
        <v>74</v>
      </c>
      <c r="R751" t="s">
        <v>1297</v>
      </c>
    </row>
    <row r="752" spans="2:18" x14ac:dyDescent="0.25">
      <c r="B752" t="s">
        <v>1298</v>
      </c>
      <c r="D752" t="s">
        <v>89</v>
      </c>
      <c r="E752">
        <v>0</v>
      </c>
      <c r="F752" t="s">
        <v>74</v>
      </c>
      <c r="G752">
        <v>0</v>
      </c>
      <c r="H752">
        <v>0</v>
      </c>
      <c r="I752">
        <v>0</v>
      </c>
      <c r="J752">
        <v>0</v>
      </c>
      <c r="K752">
        <v>0</v>
      </c>
      <c r="L752" t="s">
        <v>74</v>
      </c>
      <c r="M752" t="s">
        <v>74</v>
      </c>
      <c r="N752" t="s">
        <v>74</v>
      </c>
      <c r="O752" t="s">
        <v>74</v>
      </c>
      <c r="P752" t="s">
        <v>74</v>
      </c>
      <c r="Q752" t="s">
        <v>74</v>
      </c>
      <c r="R752" t="s">
        <v>1299</v>
      </c>
    </row>
    <row r="753" spans="2:18" x14ac:dyDescent="0.25">
      <c r="B753" t="s">
        <v>1300</v>
      </c>
      <c r="D753" t="s">
        <v>89</v>
      </c>
      <c r="E753">
        <v>0</v>
      </c>
      <c r="F753" t="s">
        <v>74</v>
      </c>
      <c r="G753">
        <v>0</v>
      </c>
      <c r="H753">
        <v>-1</v>
      </c>
      <c r="I753">
        <v>0</v>
      </c>
      <c r="J753">
        <v>0</v>
      </c>
      <c r="K753">
        <v>0</v>
      </c>
      <c r="L753" t="s">
        <v>74</v>
      </c>
      <c r="M753" t="s">
        <v>74</v>
      </c>
      <c r="N753" t="s">
        <v>74</v>
      </c>
      <c r="O753" t="s">
        <v>74</v>
      </c>
      <c r="P753" t="s">
        <v>74</v>
      </c>
      <c r="Q753" t="s">
        <v>74</v>
      </c>
      <c r="R753" t="s">
        <v>1301</v>
      </c>
    </row>
    <row r="754" spans="2:18" x14ac:dyDescent="0.25">
      <c r="B754" t="s">
        <v>1302</v>
      </c>
      <c r="D754" t="s">
        <v>89</v>
      </c>
      <c r="E754">
        <v>0</v>
      </c>
      <c r="F754" t="s">
        <v>74</v>
      </c>
      <c r="G754">
        <v>0</v>
      </c>
      <c r="H754">
        <v>0</v>
      </c>
      <c r="I754">
        <v>0</v>
      </c>
      <c r="J754">
        <v>0</v>
      </c>
      <c r="K754">
        <v>0</v>
      </c>
      <c r="L754" t="s">
        <v>74</v>
      </c>
      <c r="M754" t="s">
        <v>74</v>
      </c>
      <c r="N754" t="s">
        <v>74</v>
      </c>
      <c r="O754" t="s">
        <v>74</v>
      </c>
      <c r="P754" t="s">
        <v>74</v>
      </c>
      <c r="Q754" t="s">
        <v>74</v>
      </c>
      <c r="R754" t="s">
        <v>1303</v>
      </c>
    </row>
    <row r="755" spans="2:18" x14ac:dyDescent="0.25">
      <c r="B755" t="s">
        <v>1304</v>
      </c>
      <c r="D755" t="s">
        <v>105</v>
      </c>
      <c r="E755">
        <v>0</v>
      </c>
      <c r="F755" t="s">
        <v>74</v>
      </c>
      <c r="G755">
        <v>0</v>
      </c>
      <c r="H755">
        <v>0</v>
      </c>
      <c r="I755">
        <v>0</v>
      </c>
      <c r="J755">
        <v>0</v>
      </c>
      <c r="K755">
        <v>0</v>
      </c>
      <c r="L755" t="s">
        <v>74</v>
      </c>
      <c r="M755" t="s">
        <v>74</v>
      </c>
      <c r="N755" t="s">
        <v>74</v>
      </c>
      <c r="O755" t="s">
        <v>74</v>
      </c>
      <c r="P755" t="s">
        <v>74</v>
      </c>
      <c r="Q755" t="s">
        <v>74</v>
      </c>
      <c r="R755" t="s">
        <v>1305</v>
      </c>
    </row>
    <row r="756" spans="2:18" x14ac:dyDescent="0.25">
      <c r="B756" t="s">
        <v>1306</v>
      </c>
      <c r="D756" t="s">
        <v>89</v>
      </c>
      <c r="E756">
        <v>0</v>
      </c>
      <c r="F756" t="s">
        <v>74</v>
      </c>
      <c r="G756">
        <v>0</v>
      </c>
      <c r="H756">
        <v>0</v>
      </c>
      <c r="I756">
        <v>0</v>
      </c>
      <c r="J756">
        <v>0</v>
      </c>
      <c r="K756">
        <v>0</v>
      </c>
      <c r="L756" t="s">
        <v>74</v>
      </c>
      <c r="M756" t="s">
        <v>74</v>
      </c>
      <c r="N756" t="s">
        <v>74</v>
      </c>
      <c r="O756" t="s">
        <v>74</v>
      </c>
      <c r="P756" t="s">
        <v>74</v>
      </c>
      <c r="Q756" t="s">
        <v>74</v>
      </c>
      <c r="R756" t="s">
        <v>1307</v>
      </c>
    </row>
    <row r="757" spans="2:18" x14ac:dyDescent="0.25">
      <c r="B757" t="s">
        <v>1308</v>
      </c>
      <c r="D757" t="s">
        <v>89</v>
      </c>
      <c r="E757">
        <v>0</v>
      </c>
      <c r="F757" t="s">
        <v>74</v>
      </c>
      <c r="G757">
        <v>0</v>
      </c>
      <c r="H757">
        <v>0</v>
      </c>
      <c r="I757">
        <v>0</v>
      </c>
      <c r="J757">
        <v>0</v>
      </c>
      <c r="K757">
        <v>0</v>
      </c>
      <c r="L757" t="s">
        <v>74</v>
      </c>
      <c r="M757" t="s">
        <v>74</v>
      </c>
      <c r="N757" t="s">
        <v>74</v>
      </c>
      <c r="O757" t="s">
        <v>74</v>
      </c>
      <c r="P757" t="s">
        <v>74</v>
      </c>
      <c r="Q757" t="s">
        <v>74</v>
      </c>
      <c r="R757" t="s">
        <v>1309</v>
      </c>
    </row>
    <row r="758" spans="2:18" x14ac:dyDescent="0.25">
      <c r="B758" t="s">
        <v>1310</v>
      </c>
      <c r="D758" t="s">
        <v>89</v>
      </c>
      <c r="E758">
        <v>0</v>
      </c>
      <c r="F758" t="s">
        <v>74</v>
      </c>
      <c r="G758">
        <v>0</v>
      </c>
      <c r="H758">
        <v>0</v>
      </c>
      <c r="I758">
        <v>0</v>
      </c>
      <c r="J758">
        <v>0</v>
      </c>
      <c r="K758">
        <v>0</v>
      </c>
      <c r="L758" t="s">
        <v>74</v>
      </c>
      <c r="M758" t="s">
        <v>74</v>
      </c>
      <c r="N758" t="s">
        <v>74</v>
      </c>
      <c r="O758" t="s">
        <v>74</v>
      </c>
      <c r="P758" t="s">
        <v>74</v>
      </c>
      <c r="Q758" t="s">
        <v>74</v>
      </c>
      <c r="R758" t="s">
        <v>1311</v>
      </c>
    </row>
    <row r="759" spans="2:18" x14ac:dyDescent="0.25">
      <c r="B759" t="s">
        <v>1312</v>
      </c>
      <c r="D759" t="s">
        <v>89</v>
      </c>
      <c r="E759">
        <v>0</v>
      </c>
      <c r="F759" t="s">
        <v>74</v>
      </c>
      <c r="G759">
        <v>0</v>
      </c>
      <c r="H759">
        <v>0</v>
      </c>
      <c r="I759">
        <v>0</v>
      </c>
      <c r="J759">
        <v>0</v>
      </c>
      <c r="K759">
        <v>0</v>
      </c>
      <c r="L759" t="s">
        <v>74</v>
      </c>
      <c r="M759" t="s">
        <v>74</v>
      </c>
      <c r="N759" t="s">
        <v>74</v>
      </c>
      <c r="O759" t="s">
        <v>74</v>
      </c>
      <c r="P759" t="s">
        <v>74</v>
      </c>
      <c r="Q759" t="s">
        <v>74</v>
      </c>
      <c r="R759" t="s">
        <v>1313</v>
      </c>
    </row>
    <row r="760" spans="2:18" x14ac:dyDescent="0.25">
      <c r="B760" t="s">
        <v>1314</v>
      </c>
      <c r="D760" t="s">
        <v>89</v>
      </c>
      <c r="E760">
        <v>0</v>
      </c>
      <c r="F760" t="s">
        <v>74</v>
      </c>
      <c r="G760">
        <v>0</v>
      </c>
      <c r="H760">
        <v>0</v>
      </c>
      <c r="I760">
        <v>0</v>
      </c>
      <c r="J760">
        <v>0</v>
      </c>
      <c r="K760">
        <v>0</v>
      </c>
      <c r="L760" t="s">
        <v>74</v>
      </c>
      <c r="M760" t="s">
        <v>74</v>
      </c>
      <c r="N760" t="s">
        <v>74</v>
      </c>
      <c r="O760" t="s">
        <v>74</v>
      </c>
      <c r="P760" t="s">
        <v>74</v>
      </c>
      <c r="Q760" t="s">
        <v>74</v>
      </c>
      <c r="R760" t="s">
        <v>1315</v>
      </c>
    </row>
    <row r="761" spans="2:18" x14ac:dyDescent="0.25">
      <c r="B761" t="s">
        <v>1316</v>
      </c>
      <c r="D761" t="s">
        <v>89</v>
      </c>
      <c r="E761">
        <v>0</v>
      </c>
      <c r="F761" t="s">
        <v>74</v>
      </c>
      <c r="G761">
        <v>0</v>
      </c>
      <c r="H761">
        <v>0</v>
      </c>
      <c r="I761">
        <v>0</v>
      </c>
      <c r="J761">
        <v>0</v>
      </c>
      <c r="K761">
        <v>0</v>
      </c>
      <c r="L761" t="s">
        <v>74</v>
      </c>
      <c r="M761" t="s">
        <v>74</v>
      </c>
      <c r="N761" t="s">
        <v>74</v>
      </c>
      <c r="O761" t="s">
        <v>74</v>
      </c>
      <c r="P761" t="s">
        <v>74</v>
      </c>
      <c r="Q761" t="s">
        <v>74</v>
      </c>
      <c r="R761" t="s">
        <v>1317</v>
      </c>
    </row>
    <row r="762" spans="2:18" x14ac:dyDescent="0.25">
      <c r="B762" t="s">
        <v>1318</v>
      </c>
      <c r="D762" t="s">
        <v>89</v>
      </c>
      <c r="E762">
        <v>0</v>
      </c>
      <c r="F762" t="s">
        <v>74</v>
      </c>
      <c r="G762">
        <v>0</v>
      </c>
      <c r="H762">
        <v>0</v>
      </c>
      <c r="I762">
        <v>0</v>
      </c>
      <c r="J762">
        <v>0</v>
      </c>
      <c r="K762">
        <v>0</v>
      </c>
      <c r="L762" t="s">
        <v>74</v>
      </c>
      <c r="M762" t="s">
        <v>74</v>
      </c>
      <c r="N762" t="s">
        <v>74</v>
      </c>
      <c r="O762" t="s">
        <v>74</v>
      </c>
      <c r="P762" t="s">
        <v>74</v>
      </c>
      <c r="Q762" t="s">
        <v>74</v>
      </c>
      <c r="R762" t="s">
        <v>1319</v>
      </c>
    </row>
    <row r="763" spans="2:18" x14ac:dyDescent="0.25">
      <c r="B763" t="s">
        <v>1320</v>
      </c>
      <c r="D763" t="s">
        <v>89</v>
      </c>
      <c r="E763">
        <v>0</v>
      </c>
      <c r="F763" t="s">
        <v>74</v>
      </c>
      <c r="G763">
        <v>0</v>
      </c>
      <c r="H763">
        <v>0</v>
      </c>
      <c r="I763">
        <v>0</v>
      </c>
      <c r="J763">
        <v>0</v>
      </c>
      <c r="K763">
        <v>0</v>
      </c>
      <c r="L763" t="s">
        <v>74</v>
      </c>
      <c r="M763" t="s">
        <v>74</v>
      </c>
      <c r="N763" t="s">
        <v>74</v>
      </c>
      <c r="O763" t="s">
        <v>74</v>
      </c>
      <c r="P763" t="s">
        <v>74</v>
      </c>
      <c r="Q763" t="s">
        <v>74</v>
      </c>
      <c r="R763" t="s">
        <v>1321</v>
      </c>
    </row>
    <row r="764" spans="2:18" x14ac:dyDescent="0.25">
      <c r="B764" t="s">
        <v>1322</v>
      </c>
      <c r="D764" t="s">
        <v>1284</v>
      </c>
      <c r="E764">
        <v>0</v>
      </c>
      <c r="F764" t="s">
        <v>74</v>
      </c>
      <c r="G764">
        <v>0</v>
      </c>
      <c r="H764">
        <v>0</v>
      </c>
      <c r="I764">
        <v>0</v>
      </c>
      <c r="J764">
        <v>0</v>
      </c>
      <c r="K764">
        <v>1</v>
      </c>
      <c r="L764" t="s">
        <v>74</v>
      </c>
      <c r="M764" t="s">
        <v>74</v>
      </c>
      <c r="N764" t="s">
        <v>74</v>
      </c>
      <c r="O764" t="s">
        <v>74</v>
      </c>
      <c r="P764" t="s">
        <v>74</v>
      </c>
      <c r="Q764" t="s">
        <v>74</v>
      </c>
      <c r="R764" t="s">
        <v>1323</v>
      </c>
    </row>
    <row r="765" spans="2:18" x14ac:dyDescent="0.25">
      <c r="B765" t="s">
        <v>1324</v>
      </c>
      <c r="D765" t="s">
        <v>89</v>
      </c>
      <c r="E765">
        <v>0</v>
      </c>
      <c r="F765" t="s">
        <v>74</v>
      </c>
      <c r="G765">
        <v>0</v>
      </c>
      <c r="H765">
        <v>0</v>
      </c>
      <c r="I765">
        <v>0</v>
      </c>
      <c r="J765">
        <v>0</v>
      </c>
      <c r="K765">
        <v>0</v>
      </c>
      <c r="L765" t="s">
        <v>74</v>
      </c>
      <c r="M765" t="s">
        <v>74</v>
      </c>
      <c r="N765" t="s">
        <v>74</v>
      </c>
      <c r="O765" t="s">
        <v>74</v>
      </c>
      <c r="P765" t="s">
        <v>74</v>
      </c>
      <c r="Q765" t="s">
        <v>74</v>
      </c>
      <c r="R765" t="s">
        <v>1325</v>
      </c>
    </row>
    <row r="766" spans="2:18" x14ac:dyDescent="0.25">
      <c r="B766" t="s">
        <v>1326</v>
      </c>
      <c r="D766" t="s">
        <v>105</v>
      </c>
      <c r="E766">
        <v>0</v>
      </c>
      <c r="F766" t="s">
        <v>74</v>
      </c>
      <c r="G766">
        <v>0</v>
      </c>
      <c r="H766">
        <v>0</v>
      </c>
      <c r="I766">
        <v>0</v>
      </c>
      <c r="J766">
        <v>0</v>
      </c>
      <c r="K766">
        <v>0</v>
      </c>
      <c r="L766" t="s">
        <v>74</v>
      </c>
      <c r="M766" t="s">
        <v>74</v>
      </c>
      <c r="N766" t="s">
        <v>74</v>
      </c>
      <c r="O766" t="s">
        <v>74</v>
      </c>
      <c r="P766" t="s">
        <v>74</v>
      </c>
      <c r="Q766" t="s">
        <v>74</v>
      </c>
      <c r="R766" t="s">
        <v>1327</v>
      </c>
    </row>
    <row r="767" spans="2:18" x14ac:dyDescent="0.25">
      <c r="B767" t="s">
        <v>1328</v>
      </c>
      <c r="D767" t="s">
        <v>89</v>
      </c>
      <c r="E767">
        <v>0</v>
      </c>
      <c r="F767" t="s">
        <v>74</v>
      </c>
      <c r="G767">
        <v>1</v>
      </c>
      <c r="H767">
        <v>0</v>
      </c>
      <c r="I767">
        <v>0</v>
      </c>
      <c r="J767">
        <v>0</v>
      </c>
      <c r="K767">
        <v>0</v>
      </c>
      <c r="L767" t="s">
        <v>74</v>
      </c>
      <c r="M767" t="s">
        <v>74</v>
      </c>
      <c r="N767" t="s">
        <v>74</v>
      </c>
      <c r="O767" t="s">
        <v>74</v>
      </c>
      <c r="P767" t="s">
        <v>74</v>
      </c>
      <c r="Q767" t="s">
        <v>74</v>
      </c>
      <c r="R767" t="s">
        <v>1329</v>
      </c>
    </row>
    <row r="768" spans="2:18" x14ac:dyDescent="0.25">
      <c r="B768" t="s">
        <v>1330</v>
      </c>
      <c r="D768" t="s">
        <v>89</v>
      </c>
      <c r="E768">
        <v>0</v>
      </c>
      <c r="F768" t="s">
        <v>74</v>
      </c>
      <c r="G768">
        <v>0</v>
      </c>
      <c r="H768">
        <v>0</v>
      </c>
      <c r="I768">
        <v>0</v>
      </c>
      <c r="J768">
        <v>0</v>
      </c>
      <c r="K768">
        <v>0</v>
      </c>
      <c r="L768" t="s">
        <v>74</v>
      </c>
      <c r="M768" t="s">
        <v>74</v>
      </c>
      <c r="N768" t="s">
        <v>74</v>
      </c>
      <c r="O768" t="s">
        <v>74</v>
      </c>
      <c r="P768" t="s">
        <v>74</v>
      </c>
      <c r="Q768" t="s">
        <v>74</v>
      </c>
      <c r="R768" t="s">
        <v>1331</v>
      </c>
    </row>
    <row r="769" spans="2:18" x14ac:dyDescent="0.25">
      <c r="B769" t="s">
        <v>1332</v>
      </c>
      <c r="D769" t="s">
        <v>89</v>
      </c>
      <c r="E769">
        <v>0</v>
      </c>
      <c r="F769" t="s">
        <v>74</v>
      </c>
      <c r="G769">
        <v>0</v>
      </c>
      <c r="H769">
        <v>0</v>
      </c>
      <c r="I769">
        <v>0</v>
      </c>
      <c r="J769">
        <v>0</v>
      </c>
      <c r="K769">
        <v>0</v>
      </c>
      <c r="L769" t="s">
        <v>74</v>
      </c>
      <c r="M769" t="s">
        <v>74</v>
      </c>
      <c r="N769" t="s">
        <v>74</v>
      </c>
      <c r="O769" t="s">
        <v>74</v>
      </c>
      <c r="P769" t="s">
        <v>74</v>
      </c>
      <c r="Q769" t="s">
        <v>74</v>
      </c>
      <c r="R769" t="s">
        <v>1333</v>
      </c>
    </row>
    <row r="770" spans="2:18" x14ac:dyDescent="0.25">
      <c r="B770" t="s">
        <v>1334</v>
      </c>
      <c r="D770" t="s">
        <v>89</v>
      </c>
      <c r="E770">
        <v>0</v>
      </c>
      <c r="F770" t="s">
        <v>74</v>
      </c>
      <c r="G770">
        <v>0</v>
      </c>
      <c r="H770">
        <v>0</v>
      </c>
      <c r="I770">
        <v>0</v>
      </c>
      <c r="J770">
        <v>0</v>
      </c>
      <c r="K770">
        <v>0</v>
      </c>
      <c r="L770" t="s">
        <v>74</v>
      </c>
      <c r="M770" t="s">
        <v>74</v>
      </c>
      <c r="N770" t="s">
        <v>74</v>
      </c>
      <c r="O770" t="s">
        <v>74</v>
      </c>
      <c r="P770" t="s">
        <v>74</v>
      </c>
      <c r="Q770" t="s">
        <v>74</v>
      </c>
      <c r="R770" t="s">
        <v>1335</v>
      </c>
    </row>
    <row r="771" spans="2:18" x14ac:dyDescent="0.25">
      <c r="B771" t="s">
        <v>1336</v>
      </c>
      <c r="D771" t="s">
        <v>89</v>
      </c>
      <c r="E771">
        <v>0</v>
      </c>
      <c r="F771" t="s">
        <v>74</v>
      </c>
      <c r="G771">
        <v>0</v>
      </c>
      <c r="H771">
        <v>0</v>
      </c>
      <c r="I771">
        <v>0</v>
      </c>
      <c r="J771">
        <v>0</v>
      </c>
      <c r="K771">
        <v>0</v>
      </c>
      <c r="L771" t="s">
        <v>74</v>
      </c>
      <c r="M771" t="s">
        <v>74</v>
      </c>
      <c r="N771" t="s">
        <v>74</v>
      </c>
      <c r="O771" t="s">
        <v>74</v>
      </c>
      <c r="P771" t="s">
        <v>74</v>
      </c>
      <c r="Q771" t="s">
        <v>74</v>
      </c>
      <c r="R771" t="s">
        <v>1337</v>
      </c>
    </row>
    <row r="772" spans="2:18" x14ac:dyDescent="0.25">
      <c r="B772" t="s">
        <v>1338</v>
      </c>
      <c r="D772" t="s">
        <v>105</v>
      </c>
      <c r="E772">
        <v>0</v>
      </c>
      <c r="F772" t="s">
        <v>74</v>
      </c>
      <c r="G772">
        <v>0</v>
      </c>
      <c r="H772">
        <v>0</v>
      </c>
      <c r="I772">
        <v>0</v>
      </c>
      <c r="J772">
        <v>0</v>
      </c>
      <c r="K772">
        <v>0</v>
      </c>
      <c r="L772" t="s">
        <v>74</v>
      </c>
      <c r="M772" t="s">
        <v>74</v>
      </c>
      <c r="N772" t="s">
        <v>74</v>
      </c>
      <c r="O772" t="s">
        <v>74</v>
      </c>
      <c r="P772" t="s">
        <v>74</v>
      </c>
      <c r="Q772" t="s">
        <v>74</v>
      </c>
      <c r="R772" t="s">
        <v>1339</v>
      </c>
    </row>
    <row r="773" spans="2:18" x14ac:dyDescent="0.25">
      <c r="B773" t="s">
        <v>1340</v>
      </c>
      <c r="D773" t="s">
        <v>89</v>
      </c>
      <c r="E773">
        <v>0</v>
      </c>
      <c r="F773" t="s">
        <v>74</v>
      </c>
      <c r="G773">
        <v>0</v>
      </c>
      <c r="H773">
        <v>0</v>
      </c>
      <c r="I773">
        <v>0</v>
      </c>
      <c r="J773">
        <v>0</v>
      </c>
      <c r="K773">
        <v>0</v>
      </c>
      <c r="L773" t="s">
        <v>74</v>
      </c>
      <c r="M773" t="s">
        <v>74</v>
      </c>
      <c r="N773" t="s">
        <v>74</v>
      </c>
      <c r="O773" t="s">
        <v>74</v>
      </c>
      <c r="P773" t="s">
        <v>74</v>
      </c>
      <c r="Q773" t="s">
        <v>74</v>
      </c>
      <c r="R773" t="s">
        <v>1341</v>
      </c>
    </row>
    <row r="774" spans="2:18" ht="15" customHeight="1" x14ac:dyDescent="0.25">
      <c r="B774" t="s">
        <v>1342</v>
      </c>
      <c r="D774" t="s">
        <v>105</v>
      </c>
      <c r="E774" s="6">
        <v>0</v>
      </c>
      <c r="F774" t="s">
        <v>74</v>
      </c>
      <c r="G774">
        <v>0</v>
      </c>
      <c r="H774">
        <v>0</v>
      </c>
      <c r="I774">
        <v>0</v>
      </c>
      <c r="J774">
        <v>0</v>
      </c>
      <c r="K774">
        <v>0</v>
      </c>
      <c r="L774" t="s">
        <v>74</v>
      </c>
      <c r="M774" t="s">
        <v>74</v>
      </c>
      <c r="N774" t="s">
        <v>74</v>
      </c>
      <c r="O774" t="s">
        <v>74</v>
      </c>
      <c r="P774" t="s">
        <v>74</v>
      </c>
      <c r="Q774" t="s">
        <v>74</v>
      </c>
      <c r="R774" t="s">
        <v>1343</v>
      </c>
    </row>
    <row r="775" spans="2:18" x14ac:dyDescent="0.25">
      <c r="B775" t="s">
        <v>1344</v>
      </c>
      <c r="D775" t="s">
        <v>1178</v>
      </c>
      <c r="E775">
        <v>0</v>
      </c>
      <c r="F775" t="s">
        <v>74</v>
      </c>
      <c r="G775">
        <v>0</v>
      </c>
      <c r="H775">
        <v>0</v>
      </c>
      <c r="I775">
        <v>0</v>
      </c>
      <c r="J775">
        <v>0</v>
      </c>
      <c r="K775">
        <v>0</v>
      </c>
      <c r="L775" t="s">
        <v>74</v>
      </c>
      <c r="M775" t="s">
        <v>74</v>
      </c>
      <c r="N775" t="s">
        <v>74</v>
      </c>
      <c r="O775" t="s">
        <v>74</v>
      </c>
      <c r="P775" t="s">
        <v>74</v>
      </c>
      <c r="Q775" t="s">
        <v>74</v>
      </c>
      <c r="R775" t="s">
        <v>1345</v>
      </c>
    </row>
    <row r="776" spans="2:18" x14ac:dyDescent="0.25">
      <c r="B776" t="s">
        <v>1346</v>
      </c>
      <c r="D776" t="s">
        <v>89</v>
      </c>
      <c r="E776">
        <v>0</v>
      </c>
      <c r="F776" t="s">
        <v>74</v>
      </c>
      <c r="G776">
        <v>0</v>
      </c>
      <c r="H776">
        <v>0</v>
      </c>
      <c r="I776">
        <v>0</v>
      </c>
      <c r="J776">
        <v>0</v>
      </c>
      <c r="K776">
        <v>0</v>
      </c>
      <c r="L776" t="s">
        <v>74</v>
      </c>
      <c r="M776" t="s">
        <v>74</v>
      </c>
      <c r="N776" t="s">
        <v>74</v>
      </c>
      <c r="O776" t="s">
        <v>74</v>
      </c>
      <c r="P776" t="s">
        <v>74</v>
      </c>
      <c r="Q776" t="s">
        <v>74</v>
      </c>
      <c r="R776" t="s">
        <v>1347</v>
      </c>
    </row>
    <row r="777" spans="2:18" x14ac:dyDescent="0.25">
      <c r="B777" t="s">
        <v>1348</v>
      </c>
      <c r="D777" t="s">
        <v>89</v>
      </c>
      <c r="E777">
        <v>0</v>
      </c>
      <c r="F777" t="s">
        <v>74</v>
      </c>
      <c r="G777">
        <v>0</v>
      </c>
      <c r="H777">
        <v>0</v>
      </c>
      <c r="I777">
        <v>0</v>
      </c>
      <c r="J777">
        <v>0</v>
      </c>
      <c r="K777">
        <v>0</v>
      </c>
      <c r="L777" t="s">
        <v>74</v>
      </c>
      <c r="M777" t="s">
        <v>74</v>
      </c>
      <c r="N777" t="s">
        <v>74</v>
      </c>
      <c r="O777" t="s">
        <v>74</v>
      </c>
      <c r="P777" t="s">
        <v>74</v>
      </c>
      <c r="Q777" t="s">
        <v>74</v>
      </c>
      <c r="R777" t="s">
        <v>1349</v>
      </c>
    </row>
    <row r="778" spans="2:18" x14ac:dyDescent="0.25">
      <c r="B778" t="s">
        <v>1350</v>
      </c>
      <c r="D778" t="s">
        <v>89</v>
      </c>
      <c r="E778">
        <v>0</v>
      </c>
      <c r="F778" t="s">
        <v>74</v>
      </c>
      <c r="G778">
        <v>0</v>
      </c>
      <c r="H778">
        <v>0</v>
      </c>
      <c r="I778">
        <v>0</v>
      </c>
      <c r="J778">
        <v>0</v>
      </c>
      <c r="K778">
        <v>0</v>
      </c>
      <c r="L778" t="s">
        <v>74</v>
      </c>
      <c r="M778" t="s">
        <v>74</v>
      </c>
      <c r="N778" t="s">
        <v>74</v>
      </c>
      <c r="O778" t="s">
        <v>74</v>
      </c>
      <c r="P778" t="s">
        <v>74</v>
      </c>
      <c r="Q778" t="s">
        <v>74</v>
      </c>
      <c r="R778" t="s">
        <v>1351</v>
      </c>
    </row>
    <row r="779" spans="2:18" x14ac:dyDescent="0.25">
      <c r="B779" t="s">
        <v>1352</v>
      </c>
      <c r="D779" t="s">
        <v>89</v>
      </c>
      <c r="E779">
        <v>0</v>
      </c>
      <c r="F779" t="s">
        <v>74</v>
      </c>
      <c r="G779">
        <v>0</v>
      </c>
      <c r="H779">
        <v>0</v>
      </c>
      <c r="I779">
        <v>0</v>
      </c>
      <c r="J779">
        <v>0</v>
      </c>
      <c r="K779">
        <v>0</v>
      </c>
      <c r="L779" t="s">
        <v>74</v>
      </c>
      <c r="M779" t="s">
        <v>74</v>
      </c>
      <c r="N779" t="s">
        <v>74</v>
      </c>
      <c r="O779" t="s">
        <v>74</v>
      </c>
      <c r="P779" t="s">
        <v>74</v>
      </c>
      <c r="Q779" t="s">
        <v>74</v>
      </c>
      <c r="R779" t="s">
        <v>1353</v>
      </c>
    </row>
    <row r="780" spans="2:18" x14ac:dyDescent="0.25">
      <c r="B780" t="s">
        <v>1354</v>
      </c>
      <c r="D780" t="s">
        <v>89</v>
      </c>
      <c r="E780">
        <v>0</v>
      </c>
      <c r="F780" t="s">
        <v>74</v>
      </c>
      <c r="G780">
        <v>0</v>
      </c>
      <c r="H780">
        <v>0</v>
      </c>
      <c r="I780">
        <v>0</v>
      </c>
      <c r="J780">
        <v>0</v>
      </c>
      <c r="K780">
        <v>0</v>
      </c>
      <c r="L780" t="s">
        <v>74</v>
      </c>
      <c r="M780" t="s">
        <v>74</v>
      </c>
      <c r="N780" t="s">
        <v>74</v>
      </c>
      <c r="O780" t="s">
        <v>74</v>
      </c>
      <c r="P780" t="s">
        <v>74</v>
      </c>
      <c r="Q780" t="s">
        <v>74</v>
      </c>
      <c r="R780" t="s">
        <v>1355</v>
      </c>
    </row>
    <row r="781" spans="2:18" x14ac:dyDescent="0.25">
      <c r="B781" t="s">
        <v>1356</v>
      </c>
      <c r="D781" t="s">
        <v>89</v>
      </c>
      <c r="E781">
        <v>0</v>
      </c>
      <c r="F781" t="s">
        <v>74</v>
      </c>
      <c r="G781">
        <v>0</v>
      </c>
      <c r="H781">
        <v>0</v>
      </c>
      <c r="I781">
        <v>0</v>
      </c>
      <c r="J781">
        <v>0</v>
      </c>
      <c r="K781">
        <v>0</v>
      </c>
      <c r="L781" t="s">
        <v>74</v>
      </c>
      <c r="M781" t="s">
        <v>74</v>
      </c>
      <c r="N781" t="s">
        <v>74</v>
      </c>
      <c r="O781" t="s">
        <v>74</v>
      </c>
      <c r="P781" t="s">
        <v>74</v>
      </c>
      <c r="Q781" t="s">
        <v>74</v>
      </c>
      <c r="R781" t="s">
        <v>1357</v>
      </c>
    </row>
    <row r="782" spans="2:18" x14ac:dyDescent="0.25">
      <c r="B782" t="s">
        <v>1358</v>
      </c>
      <c r="D782" t="s">
        <v>89</v>
      </c>
      <c r="E782">
        <v>0</v>
      </c>
      <c r="F782" t="s">
        <v>74</v>
      </c>
      <c r="G782">
        <v>0</v>
      </c>
      <c r="H782">
        <v>0</v>
      </c>
      <c r="I782">
        <v>0</v>
      </c>
      <c r="J782">
        <v>0</v>
      </c>
      <c r="K782">
        <v>0</v>
      </c>
      <c r="L782" t="s">
        <v>74</v>
      </c>
      <c r="M782" t="s">
        <v>74</v>
      </c>
      <c r="N782" t="s">
        <v>74</v>
      </c>
      <c r="O782" t="s">
        <v>74</v>
      </c>
      <c r="P782" t="s">
        <v>74</v>
      </c>
      <c r="Q782" t="s">
        <v>74</v>
      </c>
      <c r="R782" t="s">
        <v>1359</v>
      </c>
    </row>
    <row r="783" spans="2:18" x14ac:dyDescent="0.25">
      <c r="B783" t="s">
        <v>1360</v>
      </c>
      <c r="D783" t="s">
        <v>89</v>
      </c>
      <c r="E783">
        <v>0</v>
      </c>
      <c r="F783" t="s">
        <v>74</v>
      </c>
      <c r="G783">
        <v>0</v>
      </c>
      <c r="H783">
        <v>0</v>
      </c>
      <c r="I783">
        <v>0</v>
      </c>
      <c r="J783">
        <v>0</v>
      </c>
      <c r="K783">
        <v>0</v>
      </c>
      <c r="L783" t="s">
        <v>74</v>
      </c>
      <c r="M783" t="s">
        <v>74</v>
      </c>
      <c r="N783" t="s">
        <v>74</v>
      </c>
      <c r="O783" t="s">
        <v>74</v>
      </c>
      <c r="P783" t="s">
        <v>74</v>
      </c>
      <c r="Q783" t="s">
        <v>74</v>
      </c>
      <c r="R783" t="s">
        <v>1361</v>
      </c>
    </row>
    <row r="784" spans="2:18" x14ac:dyDescent="0.25">
      <c r="B784" t="s">
        <v>1362</v>
      </c>
      <c r="D784" t="s">
        <v>89</v>
      </c>
      <c r="E784">
        <v>0</v>
      </c>
      <c r="F784" t="s">
        <v>74</v>
      </c>
      <c r="G784">
        <v>0</v>
      </c>
      <c r="H784">
        <v>0</v>
      </c>
      <c r="I784">
        <v>0</v>
      </c>
      <c r="J784">
        <v>0</v>
      </c>
      <c r="K784">
        <v>0</v>
      </c>
      <c r="L784" t="s">
        <v>74</v>
      </c>
      <c r="M784" s="7" t="s">
        <v>74</v>
      </c>
      <c r="N784" s="7" t="s">
        <v>74</v>
      </c>
      <c r="O784" t="s">
        <v>74</v>
      </c>
      <c r="P784" t="s">
        <v>74</v>
      </c>
      <c r="Q784" t="s">
        <v>74</v>
      </c>
      <c r="R784" t="s">
        <v>1363</v>
      </c>
    </row>
    <row r="785" spans="2:18" x14ac:dyDescent="0.25">
      <c r="B785" t="s">
        <v>1364</v>
      </c>
      <c r="D785" t="s">
        <v>89</v>
      </c>
      <c r="E785">
        <v>0</v>
      </c>
      <c r="F785" t="s">
        <v>74</v>
      </c>
      <c r="G785">
        <v>0</v>
      </c>
      <c r="H785">
        <v>0</v>
      </c>
      <c r="I785">
        <v>0</v>
      </c>
      <c r="J785">
        <v>0</v>
      </c>
      <c r="K785">
        <v>0</v>
      </c>
      <c r="L785" t="s">
        <v>74</v>
      </c>
      <c r="M785" t="s">
        <v>74</v>
      </c>
      <c r="N785" t="s">
        <v>74</v>
      </c>
      <c r="O785" t="s">
        <v>74</v>
      </c>
      <c r="P785" t="s">
        <v>74</v>
      </c>
      <c r="Q785" t="s">
        <v>74</v>
      </c>
      <c r="R785" t="s">
        <v>1365</v>
      </c>
    </row>
    <row r="786" spans="2:18" x14ac:dyDescent="0.25">
      <c r="B786" t="s">
        <v>1366</v>
      </c>
      <c r="D786" t="s">
        <v>89</v>
      </c>
      <c r="E786">
        <v>0</v>
      </c>
      <c r="F786" t="s">
        <v>74</v>
      </c>
      <c r="G786">
        <v>0</v>
      </c>
      <c r="H786">
        <v>0</v>
      </c>
      <c r="I786">
        <v>0</v>
      </c>
      <c r="J786">
        <v>0</v>
      </c>
      <c r="K786">
        <v>0</v>
      </c>
      <c r="L786" t="s">
        <v>74</v>
      </c>
      <c r="M786" t="s">
        <v>74</v>
      </c>
      <c r="N786" t="s">
        <v>74</v>
      </c>
      <c r="O786" t="s">
        <v>74</v>
      </c>
      <c r="P786" t="s">
        <v>74</v>
      </c>
      <c r="Q786" t="s">
        <v>74</v>
      </c>
      <c r="R786" t="s">
        <v>1367</v>
      </c>
    </row>
    <row r="787" spans="2:18" x14ac:dyDescent="0.25">
      <c r="B787" t="s">
        <v>1368</v>
      </c>
      <c r="D787" t="s">
        <v>1284</v>
      </c>
      <c r="E787">
        <v>0</v>
      </c>
      <c r="F787" t="s">
        <v>74</v>
      </c>
      <c r="G787">
        <v>0</v>
      </c>
      <c r="H787">
        <v>0</v>
      </c>
      <c r="I787">
        <v>0</v>
      </c>
      <c r="J787">
        <v>0</v>
      </c>
      <c r="K787">
        <v>0</v>
      </c>
      <c r="L787" t="s">
        <v>74</v>
      </c>
      <c r="M787" t="s">
        <v>74</v>
      </c>
      <c r="N787" t="s">
        <v>74</v>
      </c>
      <c r="O787" t="s">
        <v>74</v>
      </c>
      <c r="P787" t="s">
        <v>74</v>
      </c>
      <c r="Q787" t="s">
        <v>74</v>
      </c>
      <c r="R787" t="s">
        <v>1369</v>
      </c>
    </row>
    <row r="788" spans="2:18" x14ac:dyDescent="0.25">
      <c r="B788" t="s">
        <v>1370</v>
      </c>
      <c r="D788" t="s">
        <v>89</v>
      </c>
      <c r="E788">
        <v>0</v>
      </c>
      <c r="F788" t="s">
        <v>74</v>
      </c>
      <c r="G788">
        <v>0</v>
      </c>
      <c r="H788">
        <v>0</v>
      </c>
      <c r="I788">
        <v>0</v>
      </c>
      <c r="J788">
        <v>0</v>
      </c>
      <c r="K788">
        <v>0</v>
      </c>
      <c r="L788" t="s">
        <v>74</v>
      </c>
      <c r="M788" t="s">
        <v>74</v>
      </c>
      <c r="N788" t="s">
        <v>74</v>
      </c>
      <c r="O788" t="s">
        <v>74</v>
      </c>
      <c r="P788" t="s">
        <v>74</v>
      </c>
      <c r="Q788" t="s">
        <v>74</v>
      </c>
      <c r="R788" t="s">
        <v>1371</v>
      </c>
    </row>
    <row r="789" spans="2:18" x14ac:dyDescent="0.25">
      <c r="B789" t="s">
        <v>1372</v>
      </c>
      <c r="D789" t="s">
        <v>89</v>
      </c>
      <c r="E789">
        <v>0</v>
      </c>
      <c r="F789" t="s">
        <v>74</v>
      </c>
      <c r="G789">
        <v>0</v>
      </c>
      <c r="H789">
        <v>0</v>
      </c>
      <c r="I789">
        <v>0</v>
      </c>
      <c r="J789">
        <v>0</v>
      </c>
      <c r="K789">
        <v>0</v>
      </c>
      <c r="L789" t="s">
        <v>74</v>
      </c>
      <c r="M789" t="s">
        <v>74</v>
      </c>
      <c r="N789" t="s">
        <v>74</v>
      </c>
      <c r="O789" t="s">
        <v>74</v>
      </c>
      <c r="P789" t="s">
        <v>74</v>
      </c>
      <c r="Q789" t="s">
        <v>74</v>
      </c>
      <c r="R789" t="s">
        <v>1373</v>
      </c>
    </row>
    <row r="790" spans="2:18" x14ac:dyDescent="0.25">
      <c r="B790" t="s">
        <v>1374</v>
      </c>
      <c r="D790" t="s">
        <v>105</v>
      </c>
      <c r="E790">
        <v>0</v>
      </c>
      <c r="F790" t="s">
        <v>74</v>
      </c>
      <c r="G790">
        <v>0</v>
      </c>
      <c r="H790">
        <v>0</v>
      </c>
      <c r="I790">
        <v>0</v>
      </c>
      <c r="J790">
        <v>1</v>
      </c>
      <c r="K790">
        <v>0</v>
      </c>
      <c r="L790" t="s">
        <v>74</v>
      </c>
      <c r="M790" t="s">
        <v>74</v>
      </c>
      <c r="N790" t="s">
        <v>74</v>
      </c>
      <c r="O790" t="s">
        <v>74</v>
      </c>
      <c r="P790" t="s">
        <v>74</v>
      </c>
      <c r="Q790" t="s">
        <v>74</v>
      </c>
      <c r="R790" t="s">
        <v>1375</v>
      </c>
    </row>
    <row r="791" spans="2:18" x14ac:dyDescent="0.25">
      <c r="B791" t="s">
        <v>1376</v>
      </c>
      <c r="D791" t="s">
        <v>89</v>
      </c>
      <c r="E791">
        <v>0</v>
      </c>
      <c r="F791" t="s">
        <v>74</v>
      </c>
      <c r="G791">
        <v>0</v>
      </c>
      <c r="H791">
        <v>0</v>
      </c>
      <c r="I791">
        <v>0</v>
      </c>
      <c r="J791">
        <v>0</v>
      </c>
      <c r="K791">
        <v>0</v>
      </c>
      <c r="L791" t="s">
        <v>74</v>
      </c>
      <c r="M791" t="s">
        <v>74</v>
      </c>
      <c r="N791" t="s">
        <v>74</v>
      </c>
      <c r="O791" t="s">
        <v>74</v>
      </c>
      <c r="P791" t="s">
        <v>74</v>
      </c>
      <c r="Q791" t="s">
        <v>74</v>
      </c>
      <c r="R791" t="s">
        <v>1377</v>
      </c>
    </row>
    <row r="792" spans="2:18" x14ac:dyDescent="0.25">
      <c r="B792" t="s">
        <v>1378</v>
      </c>
      <c r="D792" t="s">
        <v>89</v>
      </c>
      <c r="E792">
        <v>0</v>
      </c>
      <c r="F792" t="s">
        <v>74</v>
      </c>
      <c r="G792">
        <v>0</v>
      </c>
      <c r="H792">
        <v>0</v>
      </c>
      <c r="I792">
        <v>0</v>
      </c>
      <c r="J792">
        <v>0</v>
      </c>
      <c r="K792">
        <v>0</v>
      </c>
      <c r="L792" t="s">
        <v>74</v>
      </c>
      <c r="M792" t="s">
        <v>74</v>
      </c>
      <c r="N792" t="s">
        <v>74</v>
      </c>
      <c r="O792" t="s">
        <v>74</v>
      </c>
      <c r="P792" t="s">
        <v>74</v>
      </c>
      <c r="Q792" t="s">
        <v>74</v>
      </c>
      <c r="R792" t="s">
        <v>1379</v>
      </c>
    </row>
    <row r="793" spans="2:18" x14ac:dyDescent="0.25">
      <c r="B793" t="s">
        <v>1380</v>
      </c>
      <c r="D793" t="s">
        <v>89</v>
      </c>
      <c r="E793">
        <v>0</v>
      </c>
      <c r="F793" t="s">
        <v>74</v>
      </c>
      <c r="G793">
        <v>0</v>
      </c>
      <c r="H793">
        <v>0</v>
      </c>
      <c r="I793">
        <v>0</v>
      </c>
      <c r="J793">
        <v>0</v>
      </c>
      <c r="K793">
        <v>0</v>
      </c>
      <c r="L793" t="s">
        <v>74</v>
      </c>
      <c r="M793" t="s">
        <v>74</v>
      </c>
      <c r="N793" t="s">
        <v>74</v>
      </c>
      <c r="O793" t="s">
        <v>74</v>
      </c>
      <c r="P793" t="s">
        <v>74</v>
      </c>
      <c r="Q793" t="s">
        <v>74</v>
      </c>
      <c r="R793" t="s">
        <v>1381</v>
      </c>
    </row>
    <row r="794" spans="2:18" x14ac:dyDescent="0.25">
      <c r="B794" t="s">
        <v>1382</v>
      </c>
      <c r="D794" t="s">
        <v>89</v>
      </c>
      <c r="E794">
        <v>0</v>
      </c>
      <c r="F794" t="s">
        <v>74</v>
      </c>
      <c r="G794">
        <v>0</v>
      </c>
      <c r="H794">
        <v>0</v>
      </c>
      <c r="I794">
        <v>0</v>
      </c>
      <c r="J794">
        <v>0</v>
      </c>
      <c r="K794">
        <v>0</v>
      </c>
      <c r="L794" t="s">
        <v>74</v>
      </c>
      <c r="M794" t="s">
        <v>74</v>
      </c>
      <c r="N794" t="s">
        <v>74</v>
      </c>
      <c r="O794" t="s">
        <v>74</v>
      </c>
      <c r="P794" t="s">
        <v>74</v>
      </c>
      <c r="Q794" t="s">
        <v>74</v>
      </c>
      <c r="R794" t="s">
        <v>1383</v>
      </c>
    </row>
    <row r="795" spans="2:18" x14ac:dyDescent="0.25">
      <c r="B795" t="s">
        <v>1384</v>
      </c>
      <c r="D795" t="s">
        <v>89</v>
      </c>
      <c r="E795">
        <v>0</v>
      </c>
      <c r="F795" t="s">
        <v>74</v>
      </c>
      <c r="G795">
        <v>0</v>
      </c>
      <c r="H795">
        <v>0</v>
      </c>
      <c r="I795">
        <v>0</v>
      </c>
      <c r="J795">
        <v>0</v>
      </c>
      <c r="K795">
        <v>0</v>
      </c>
      <c r="L795" t="s">
        <v>74</v>
      </c>
      <c r="M795" t="s">
        <v>74</v>
      </c>
      <c r="N795" t="s">
        <v>74</v>
      </c>
      <c r="O795" t="s">
        <v>74</v>
      </c>
      <c r="P795" t="s">
        <v>74</v>
      </c>
      <c r="Q795" t="s">
        <v>74</v>
      </c>
      <c r="R795" t="s">
        <v>1385</v>
      </c>
    </row>
    <row r="796" spans="2:18" ht="15" customHeight="1" x14ac:dyDescent="0.25">
      <c r="B796" t="s">
        <v>1386</v>
      </c>
      <c r="D796" t="s">
        <v>105</v>
      </c>
      <c r="E796" s="6">
        <v>0</v>
      </c>
      <c r="F796" t="s">
        <v>74</v>
      </c>
      <c r="G796">
        <v>0</v>
      </c>
      <c r="H796">
        <v>0</v>
      </c>
      <c r="I796">
        <v>0</v>
      </c>
      <c r="J796">
        <v>0</v>
      </c>
      <c r="K796">
        <v>0</v>
      </c>
      <c r="L796" t="s">
        <v>74</v>
      </c>
      <c r="M796" t="s">
        <v>74</v>
      </c>
      <c r="N796" t="s">
        <v>74</v>
      </c>
      <c r="O796" t="s">
        <v>74</v>
      </c>
      <c r="P796" t="s">
        <v>74</v>
      </c>
      <c r="Q796" t="s">
        <v>74</v>
      </c>
      <c r="R796" t="s">
        <v>1387</v>
      </c>
    </row>
    <row r="797" spans="2:18" x14ac:dyDescent="0.25">
      <c r="B797" t="s">
        <v>1388</v>
      </c>
      <c r="D797" t="s">
        <v>89</v>
      </c>
      <c r="E797">
        <v>0</v>
      </c>
      <c r="F797" t="s">
        <v>74</v>
      </c>
      <c r="G797">
        <v>0</v>
      </c>
      <c r="H797">
        <v>0</v>
      </c>
      <c r="I797">
        <v>0</v>
      </c>
      <c r="J797">
        <v>0</v>
      </c>
      <c r="K797">
        <v>0</v>
      </c>
      <c r="L797" t="s">
        <v>74</v>
      </c>
      <c r="M797" t="s">
        <v>74</v>
      </c>
      <c r="N797" t="s">
        <v>74</v>
      </c>
      <c r="O797" t="s">
        <v>74</v>
      </c>
      <c r="P797" t="s">
        <v>74</v>
      </c>
      <c r="Q797" t="s">
        <v>74</v>
      </c>
      <c r="R797" t="s">
        <v>1389</v>
      </c>
    </row>
    <row r="798" spans="2:18" x14ac:dyDescent="0.25">
      <c r="B798" t="s">
        <v>1390</v>
      </c>
      <c r="D798" t="s">
        <v>89</v>
      </c>
      <c r="E798">
        <v>0</v>
      </c>
      <c r="F798" t="s">
        <v>74</v>
      </c>
      <c r="G798">
        <v>0</v>
      </c>
      <c r="H798">
        <v>0</v>
      </c>
      <c r="I798">
        <v>0</v>
      </c>
      <c r="J798">
        <v>0</v>
      </c>
      <c r="K798">
        <v>0</v>
      </c>
      <c r="L798" t="s">
        <v>74</v>
      </c>
      <c r="M798" t="s">
        <v>74</v>
      </c>
      <c r="N798" t="s">
        <v>74</v>
      </c>
      <c r="O798" t="s">
        <v>74</v>
      </c>
      <c r="P798" t="s">
        <v>74</v>
      </c>
      <c r="Q798" t="s">
        <v>74</v>
      </c>
      <c r="R798" t="s">
        <v>1391</v>
      </c>
    </row>
    <row r="799" spans="2:18" x14ac:dyDescent="0.25">
      <c r="B799" t="s">
        <v>1392</v>
      </c>
      <c r="D799" t="s">
        <v>89</v>
      </c>
      <c r="E799">
        <v>0</v>
      </c>
      <c r="F799" t="s">
        <v>74</v>
      </c>
      <c r="G799">
        <v>0</v>
      </c>
      <c r="H799">
        <v>0</v>
      </c>
      <c r="I799">
        <v>0</v>
      </c>
      <c r="J799">
        <v>0</v>
      </c>
      <c r="K799">
        <v>0</v>
      </c>
      <c r="L799" t="s">
        <v>74</v>
      </c>
      <c r="M799" t="s">
        <v>74</v>
      </c>
      <c r="N799" t="s">
        <v>74</v>
      </c>
      <c r="O799" t="s">
        <v>74</v>
      </c>
      <c r="P799" t="s">
        <v>74</v>
      </c>
      <c r="Q799" t="s">
        <v>74</v>
      </c>
      <c r="R799" t="s">
        <v>1393</v>
      </c>
    </row>
    <row r="800" spans="2:18" x14ac:dyDescent="0.25">
      <c r="B800" t="s">
        <v>1394</v>
      </c>
      <c r="D800" t="s">
        <v>89</v>
      </c>
      <c r="E800">
        <v>0</v>
      </c>
      <c r="F800" t="s">
        <v>74</v>
      </c>
      <c r="G800">
        <v>0</v>
      </c>
      <c r="H800">
        <v>0</v>
      </c>
      <c r="I800">
        <v>0</v>
      </c>
      <c r="J800">
        <v>0</v>
      </c>
      <c r="K800">
        <v>0</v>
      </c>
      <c r="L800" t="s">
        <v>74</v>
      </c>
      <c r="M800" t="s">
        <v>74</v>
      </c>
      <c r="N800" t="s">
        <v>74</v>
      </c>
      <c r="O800" t="s">
        <v>74</v>
      </c>
      <c r="P800" t="s">
        <v>74</v>
      </c>
      <c r="Q800" t="s">
        <v>74</v>
      </c>
      <c r="R800" t="s">
        <v>1395</v>
      </c>
    </row>
    <row r="801" spans="2:22" x14ac:dyDescent="0.25">
      <c r="B801" t="s">
        <v>1396</v>
      </c>
      <c r="D801" t="s">
        <v>89</v>
      </c>
      <c r="E801">
        <v>0</v>
      </c>
      <c r="F801" t="s">
        <v>74</v>
      </c>
      <c r="G801">
        <v>0</v>
      </c>
      <c r="H801">
        <v>0</v>
      </c>
      <c r="I801">
        <v>0</v>
      </c>
      <c r="J801">
        <v>0</v>
      </c>
      <c r="K801">
        <v>0</v>
      </c>
      <c r="L801" t="s">
        <v>74</v>
      </c>
      <c r="M801" t="s">
        <v>74</v>
      </c>
      <c r="N801" t="s">
        <v>74</v>
      </c>
      <c r="O801" t="s">
        <v>74</v>
      </c>
      <c r="P801" t="s">
        <v>74</v>
      </c>
      <c r="Q801" t="s">
        <v>74</v>
      </c>
      <c r="R801" t="s">
        <v>1397</v>
      </c>
    </row>
    <row r="802" spans="2:22" x14ac:dyDescent="0.25">
      <c r="B802" t="s">
        <v>1398</v>
      </c>
      <c r="D802" t="s">
        <v>89</v>
      </c>
      <c r="E802">
        <v>0</v>
      </c>
      <c r="F802" t="s">
        <v>74</v>
      </c>
      <c r="G802">
        <v>0</v>
      </c>
      <c r="H802">
        <v>0</v>
      </c>
      <c r="I802">
        <v>0</v>
      </c>
      <c r="J802">
        <v>0</v>
      </c>
      <c r="K802">
        <v>0</v>
      </c>
      <c r="L802" t="s">
        <v>74</v>
      </c>
      <c r="M802" t="s">
        <v>74</v>
      </c>
      <c r="N802" t="s">
        <v>74</v>
      </c>
      <c r="O802" t="s">
        <v>74</v>
      </c>
      <c r="P802" t="s">
        <v>74</v>
      </c>
      <c r="Q802" t="s">
        <v>74</v>
      </c>
      <c r="R802" t="s">
        <v>1399</v>
      </c>
    </row>
    <row r="803" spans="2:22" x14ac:dyDescent="0.25">
      <c r="B803" t="s">
        <v>1400</v>
      </c>
      <c r="D803" t="s">
        <v>89</v>
      </c>
      <c r="E803">
        <v>0</v>
      </c>
      <c r="F803" t="s">
        <v>74</v>
      </c>
      <c r="G803">
        <v>0</v>
      </c>
      <c r="H803">
        <v>0</v>
      </c>
      <c r="I803">
        <v>0</v>
      </c>
      <c r="J803">
        <v>0</v>
      </c>
      <c r="K803">
        <v>0</v>
      </c>
      <c r="L803" t="s">
        <v>74</v>
      </c>
      <c r="M803" t="s">
        <v>74</v>
      </c>
      <c r="N803" t="s">
        <v>74</v>
      </c>
      <c r="O803" t="s">
        <v>74</v>
      </c>
      <c r="P803" t="s">
        <v>74</v>
      </c>
      <c r="Q803" t="s">
        <v>74</v>
      </c>
      <c r="R803" t="s">
        <v>1401</v>
      </c>
    </row>
    <row r="804" spans="2:22" x14ac:dyDescent="0.25">
      <c r="B804" t="s">
        <v>1402</v>
      </c>
      <c r="D804" t="s">
        <v>89</v>
      </c>
      <c r="E804">
        <v>0</v>
      </c>
      <c r="F804" t="s">
        <v>74</v>
      </c>
      <c r="G804">
        <v>0</v>
      </c>
      <c r="H804">
        <v>0</v>
      </c>
      <c r="I804">
        <v>0</v>
      </c>
      <c r="J804">
        <v>0</v>
      </c>
      <c r="K804">
        <v>0</v>
      </c>
      <c r="L804" t="s">
        <v>74</v>
      </c>
      <c r="M804" t="s">
        <v>74</v>
      </c>
      <c r="N804" t="s">
        <v>74</v>
      </c>
      <c r="O804" t="s">
        <v>74</v>
      </c>
      <c r="P804" t="s">
        <v>74</v>
      </c>
      <c r="Q804" t="s">
        <v>74</v>
      </c>
      <c r="R804" t="s">
        <v>1403</v>
      </c>
    </row>
    <row r="805" spans="2:22" x14ac:dyDescent="0.25">
      <c r="B805" t="s">
        <v>1404</v>
      </c>
      <c r="D805" t="s">
        <v>89</v>
      </c>
      <c r="E805" s="6">
        <v>0</v>
      </c>
      <c r="F805" t="s">
        <v>74</v>
      </c>
      <c r="G805" s="6">
        <v>0</v>
      </c>
      <c r="H805">
        <v>0</v>
      </c>
      <c r="I805">
        <v>0</v>
      </c>
      <c r="J805">
        <v>0</v>
      </c>
      <c r="K805">
        <v>0</v>
      </c>
      <c r="L805" t="s">
        <v>74</v>
      </c>
      <c r="M805" t="s">
        <v>74</v>
      </c>
      <c r="N805" t="s">
        <v>74</v>
      </c>
      <c r="O805" t="s">
        <v>74</v>
      </c>
      <c r="P805" t="s">
        <v>74</v>
      </c>
      <c r="Q805" t="s">
        <v>74</v>
      </c>
      <c r="R805" t="s">
        <v>1405</v>
      </c>
    </row>
    <row r="806" spans="2:22" x14ac:dyDescent="0.25">
      <c r="B806" t="s">
        <v>1406</v>
      </c>
      <c r="D806" t="s">
        <v>89</v>
      </c>
      <c r="E806">
        <v>0</v>
      </c>
      <c r="F806" t="s">
        <v>74</v>
      </c>
      <c r="G806">
        <v>0</v>
      </c>
      <c r="H806">
        <v>0</v>
      </c>
      <c r="I806">
        <v>0</v>
      </c>
      <c r="J806">
        <v>0</v>
      </c>
      <c r="K806">
        <v>0</v>
      </c>
      <c r="L806" t="s">
        <v>74</v>
      </c>
      <c r="M806" t="s">
        <v>74</v>
      </c>
      <c r="N806" t="s">
        <v>74</v>
      </c>
      <c r="O806" t="s">
        <v>74</v>
      </c>
      <c r="P806" t="s">
        <v>74</v>
      </c>
      <c r="Q806" t="s">
        <v>74</v>
      </c>
      <c r="R806" t="s">
        <v>1407</v>
      </c>
    </row>
    <row r="807" spans="2:22" x14ac:dyDescent="0.25">
      <c r="B807" t="s">
        <v>1408</v>
      </c>
      <c r="D807" t="s">
        <v>89</v>
      </c>
      <c r="E807">
        <v>0</v>
      </c>
      <c r="F807" t="s">
        <v>74</v>
      </c>
      <c r="G807">
        <v>0</v>
      </c>
      <c r="H807" s="8">
        <v>0</v>
      </c>
      <c r="I807" s="8">
        <v>0</v>
      </c>
      <c r="J807">
        <v>0</v>
      </c>
      <c r="K807">
        <v>0</v>
      </c>
      <c r="L807" t="s">
        <v>74</v>
      </c>
      <c r="M807" t="s">
        <v>74</v>
      </c>
      <c r="N807" t="s">
        <v>74</v>
      </c>
      <c r="O807" t="s">
        <v>74</v>
      </c>
      <c r="P807" t="s">
        <v>74</v>
      </c>
      <c r="Q807" t="s">
        <v>74</v>
      </c>
      <c r="R807" t="s">
        <v>1409</v>
      </c>
    </row>
    <row r="808" spans="2:22" x14ac:dyDescent="0.25">
      <c r="B808" t="s">
        <v>1410</v>
      </c>
      <c r="D808" t="s">
        <v>89</v>
      </c>
      <c r="E808">
        <v>0</v>
      </c>
      <c r="F808" t="s">
        <v>74</v>
      </c>
      <c r="G808">
        <v>0</v>
      </c>
      <c r="H808">
        <v>0</v>
      </c>
      <c r="I808">
        <v>0</v>
      </c>
      <c r="J808">
        <v>0</v>
      </c>
      <c r="K808">
        <v>0</v>
      </c>
      <c r="L808" t="s">
        <v>74</v>
      </c>
      <c r="M808" t="s">
        <v>74</v>
      </c>
      <c r="N808" t="s">
        <v>74</v>
      </c>
      <c r="O808" t="s">
        <v>74</v>
      </c>
      <c r="P808" t="s">
        <v>74</v>
      </c>
      <c r="Q808" t="s">
        <v>74</v>
      </c>
      <c r="R808" t="s">
        <v>1411</v>
      </c>
    </row>
    <row r="809" spans="2:22" x14ac:dyDescent="0.25">
      <c r="B809" t="s">
        <v>1412</v>
      </c>
      <c r="D809" t="s">
        <v>89</v>
      </c>
      <c r="E809">
        <v>0</v>
      </c>
      <c r="F809" t="s">
        <v>74</v>
      </c>
      <c r="G809">
        <v>0</v>
      </c>
      <c r="H809">
        <v>0</v>
      </c>
      <c r="I809">
        <v>0</v>
      </c>
      <c r="J809">
        <v>0</v>
      </c>
      <c r="K809">
        <v>0</v>
      </c>
      <c r="L809" t="s">
        <v>74</v>
      </c>
      <c r="M809" t="s">
        <v>74</v>
      </c>
      <c r="N809" t="s">
        <v>74</v>
      </c>
      <c r="O809" t="s">
        <v>74</v>
      </c>
      <c r="P809" t="s">
        <v>74</v>
      </c>
      <c r="Q809" t="s">
        <v>74</v>
      </c>
      <c r="R809" t="s">
        <v>1413</v>
      </c>
    </row>
    <row r="810" spans="2:22" x14ac:dyDescent="0.25">
      <c r="B810" t="s">
        <v>1414</v>
      </c>
      <c r="D810" t="s">
        <v>89</v>
      </c>
      <c r="E810">
        <v>0</v>
      </c>
      <c r="F810" t="s">
        <v>74</v>
      </c>
      <c r="G810">
        <v>0</v>
      </c>
      <c r="H810" s="8">
        <v>0</v>
      </c>
      <c r="I810" s="8">
        <v>0</v>
      </c>
      <c r="J810">
        <v>0</v>
      </c>
      <c r="K810">
        <v>0</v>
      </c>
      <c r="L810" t="s">
        <v>74</v>
      </c>
      <c r="M810" t="s">
        <v>74</v>
      </c>
      <c r="N810" t="s">
        <v>74</v>
      </c>
      <c r="O810" t="s">
        <v>74</v>
      </c>
      <c r="P810" t="s">
        <v>74</v>
      </c>
      <c r="Q810" t="s">
        <v>74</v>
      </c>
      <c r="R810" t="s">
        <v>1415</v>
      </c>
    </row>
    <row r="811" spans="2:22" x14ac:dyDescent="0.25">
      <c r="B811" t="s">
        <v>1416</v>
      </c>
      <c r="D811" t="s">
        <v>89</v>
      </c>
      <c r="E811">
        <v>0</v>
      </c>
      <c r="F811" t="s">
        <v>74</v>
      </c>
      <c r="G811">
        <v>0</v>
      </c>
      <c r="H811">
        <v>0</v>
      </c>
      <c r="I811">
        <v>0</v>
      </c>
      <c r="J811">
        <v>0</v>
      </c>
      <c r="K811">
        <v>0</v>
      </c>
      <c r="L811" t="s">
        <v>74</v>
      </c>
      <c r="M811" t="s">
        <v>74</v>
      </c>
      <c r="N811" t="s">
        <v>74</v>
      </c>
      <c r="O811" t="s">
        <v>74</v>
      </c>
      <c r="P811" t="s">
        <v>74</v>
      </c>
      <c r="Q811" t="s">
        <v>74</v>
      </c>
      <c r="R811" t="s">
        <v>1417</v>
      </c>
    </row>
    <row r="812" spans="2:22" x14ac:dyDescent="0.25">
      <c r="B812" t="s">
        <v>1418</v>
      </c>
      <c r="D812" t="s">
        <v>89</v>
      </c>
      <c r="E812">
        <v>0</v>
      </c>
      <c r="F812" t="s">
        <v>74</v>
      </c>
      <c r="G812">
        <v>0</v>
      </c>
      <c r="H812">
        <v>0</v>
      </c>
      <c r="I812">
        <v>0</v>
      </c>
      <c r="J812">
        <v>0</v>
      </c>
      <c r="K812">
        <v>0</v>
      </c>
      <c r="L812" t="s">
        <v>74</v>
      </c>
      <c r="M812" t="s">
        <v>74</v>
      </c>
      <c r="N812" t="s">
        <v>74</v>
      </c>
      <c r="O812" t="s">
        <v>74</v>
      </c>
      <c r="P812" t="s">
        <v>74</v>
      </c>
      <c r="Q812" t="s">
        <v>74</v>
      </c>
      <c r="R812" t="s">
        <v>1419</v>
      </c>
    </row>
    <row r="813" spans="2:22" x14ac:dyDescent="0.25">
      <c r="B813" t="s">
        <v>1420</v>
      </c>
      <c r="D813" t="s">
        <v>89</v>
      </c>
      <c r="E813">
        <v>0</v>
      </c>
      <c r="F813" t="s">
        <v>74</v>
      </c>
      <c r="G813">
        <v>0</v>
      </c>
      <c r="H813">
        <v>0</v>
      </c>
      <c r="I813">
        <v>0</v>
      </c>
      <c r="J813">
        <v>0</v>
      </c>
      <c r="K813">
        <v>0</v>
      </c>
      <c r="L813" t="s">
        <v>74</v>
      </c>
      <c r="M813" t="s">
        <v>74</v>
      </c>
      <c r="N813" t="s">
        <v>74</v>
      </c>
      <c r="O813" t="s">
        <v>74</v>
      </c>
      <c r="P813" t="s">
        <v>74</v>
      </c>
      <c r="Q813" t="s">
        <v>74</v>
      </c>
      <c r="R813" t="s">
        <v>1421</v>
      </c>
    </row>
    <row r="814" spans="2:22" x14ac:dyDescent="0.25">
      <c r="B814" t="s">
        <v>1422</v>
      </c>
      <c r="D814" t="s">
        <v>105</v>
      </c>
      <c r="E814">
        <v>0</v>
      </c>
      <c r="F814" t="s">
        <v>74</v>
      </c>
      <c r="G814">
        <v>0</v>
      </c>
      <c r="H814">
        <v>0</v>
      </c>
      <c r="I814">
        <v>0</v>
      </c>
      <c r="J814">
        <v>0</v>
      </c>
      <c r="K814">
        <v>0</v>
      </c>
      <c r="L814" t="s">
        <v>74</v>
      </c>
      <c r="M814" t="s">
        <v>74</v>
      </c>
      <c r="N814" t="s">
        <v>74</v>
      </c>
      <c r="O814" t="s">
        <v>74</v>
      </c>
      <c r="P814" t="s">
        <v>74</v>
      </c>
      <c r="Q814" t="s">
        <v>74</v>
      </c>
      <c r="R814" t="s">
        <v>1423</v>
      </c>
    </row>
    <row r="815" spans="2:22" x14ac:dyDescent="0.25">
      <c r="B815" t="s">
        <v>1424</v>
      </c>
      <c r="D815" t="s">
        <v>89</v>
      </c>
      <c r="E815" s="6">
        <v>0</v>
      </c>
      <c r="F815" t="s">
        <v>74</v>
      </c>
      <c r="G815" s="6">
        <v>0</v>
      </c>
      <c r="H815">
        <v>0</v>
      </c>
      <c r="I815" s="6">
        <v>0</v>
      </c>
      <c r="J815">
        <v>0</v>
      </c>
      <c r="K815" s="6">
        <v>0</v>
      </c>
      <c r="L815" t="s">
        <v>74</v>
      </c>
      <c r="M815" t="s">
        <v>74</v>
      </c>
      <c r="N815" t="s">
        <v>74</v>
      </c>
      <c r="O815" t="s">
        <v>74</v>
      </c>
      <c r="P815" t="s">
        <v>74</v>
      </c>
      <c r="Q815" t="s">
        <v>74</v>
      </c>
      <c r="R815" t="s">
        <v>1425</v>
      </c>
      <c r="S815" t="s">
        <v>624</v>
      </c>
      <c r="T815" t="s">
        <v>74</v>
      </c>
      <c r="U815">
        <v>0</v>
      </c>
      <c r="V815" t="s">
        <v>1524</v>
      </c>
    </row>
    <row r="816" spans="2:22" x14ac:dyDescent="0.25">
      <c r="B816" t="s">
        <v>1426</v>
      </c>
      <c r="D816" t="s">
        <v>89</v>
      </c>
      <c r="E816">
        <v>0</v>
      </c>
      <c r="F816" t="s">
        <v>74</v>
      </c>
      <c r="G816">
        <v>0</v>
      </c>
      <c r="H816">
        <v>0</v>
      </c>
      <c r="I816">
        <v>0</v>
      </c>
      <c r="J816">
        <v>0</v>
      </c>
      <c r="K816">
        <v>0</v>
      </c>
      <c r="L816" t="s">
        <v>74</v>
      </c>
      <c r="M816" t="s">
        <v>74</v>
      </c>
      <c r="N816" t="s">
        <v>74</v>
      </c>
      <c r="O816" t="s">
        <v>74</v>
      </c>
      <c r="P816" t="s">
        <v>74</v>
      </c>
      <c r="Q816" t="s">
        <v>74</v>
      </c>
      <c r="R816" t="s">
        <v>1427</v>
      </c>
    </row>
    <row r="817" spans="2:18" x14ac:dyDescent="0.25">
      <c r="B817" t="s">
        <v>1428</v>
      </c>
      <c r="D817" t="s">
        <v>1284</v>
      </c>
      <c r="E817">
        <v>0</v>
      </c>
      <c r="F817" t="s">
        <v>74</v>
      </c>
      <c r="G817">
        <v>0</v>
      </c>
      <c r="H817">
        <v>0</v>
      </c>
      <c r="I817">
        <v>0</v>
      </c>
      <c r="J817">
        <v>0</v>
      </c>
      <c r="K817">
        <v>0</v>
      </c>
      <c r="L817" t="s">
        <v>74</v>
      </c>
      <c r="M817" t="s">
        <v>74</v>
      </c>
      <c r="N817" t="s">
        <v>74</v>
      </c>
      <c r="O817" t="s">
        <v>74</v>
      </c>
      <c r="P817" t="s">
        <v>74</v>
      </c>
      <c r="Q817" t="s">
        <v>74</v>
      </c>
      <c r="R817" t="s">
        <v>1429</v>
      </c>
    </row>
    <row r="818" spans="2:18" x14ac:dyDescent="0.25">
      <c r="B818" t="s">
        <v>1430</v>
      </c>
      <c r="D818" t="s">
        <v>89</v>
      </c>
      <c r="E818">
        <v>0</v>
      </c>
      <c r="F818" t="s">
        <v>74</v>
      </c>
      <c r="G818">
        <v>0</v>
      </c>
      <c r="H818">
        <v>0</v>
      </c>
      <c r="I818">
        <v>0</v>
      </c>
      <c r="J818">
        <v>0</v>
      </c>
      <c r="K818">
        <v>0</v>
      </c>
      <c r="L818" t="s">
        <v>74</v>
      </c>
      <c r="M818" t="s">
        <v>74</v>
      </c>
      <c r="N818" t="s">
        <v>74</v>
      </c>
      <c r="O818" t="s">
        <v>74</v>
      </c>
      <c r="P818" t="s">
        <v>74</v>
      </c>
      <c r="Q818" t="s">
        <v>74</v>
      </c>
      <c r="R818" t="s">
        <v>1431</v>
      </c>
    </row>
    <row r="819" spans="2:18" x14ac:dyDescent="0.25">
      <c r="B819" t="s">
        <v>1432</v>
      </c>
      <c r="D819" t="s">
        <v>89</v>
      </c>
      <c r="E819">
        <v>0</v>
      </c>
      <c r="F819" t="s">
        <v>74</v>
      </c>
      <c r="G819">
        <v>0</v>
      </c>
      <c r="H819">
        <v>0</v>
      </c>
      <c r="I819">
        <v>0</v>
      </c>
      <c r="J819">
        <v>0</v>
      </c>
      <c r="K819">
        <v>0</v>
      </c>
      <c r="L819" t="s">
        <v>74</v>
      </c>
      <c r="M819" s="7" t="s">
        <v>74</v>
      </c>
      <c r="N819" s="7" t="s">
        <v>74</v>
      </c>
      <c r="O819" t="s">
        <v>74</v>
      </c>
      <c r="P819" t="s">
        <v>74</v>
      </c>
      <c r="Q819" t="s">
        <v>74</v>
      </c>
      <c r="R819" t="s">
        <v>1433</v>
      </c>
    </row>
    <row r="820" spans="2:18" x14ac:dyDescent="0.25">
      <c r="B820" t="s">
        <v>1434</v>
      </c>
      <c r="D820" t="s">
        <v>89</v>
      </c>
      <c r="E820">
        <v>0</v>
      </c>
      <c r="F820" t="s">
        <v>74</v>
      </c>
      <c r="G820">
        <v>0</v>
      </c>
      <c r="H820">
        <v>0</v>
      </c>
      <c r="I820">
        <v>0</v>
      </c>
      <c r="J820">
        <v>0</v>
      </c>
      <c r="K820">
        <v>0</v>
      </c>
      <c r="L820" t="s">
        <v>74</v>
      </c>
      <c r="M820" t="s">
        <v>74</v>
      </c>
      <c r="N820" t="s">
        <v>74</v>
      </c>
      <c r="O820" t="s">
        <v>74</v>
      </c>
      <c r="P820" t="s">
        <v>74</v>
      </c>
      <c r="Q820" t="s">
        <v>74</v>
      </c>
      <c r="R820" t="s">
        <v>1435</v>
      </c>
    </row>
    <row r="821" spans="2:18" x14ac:dyDescent="0.25">
      <c r="B821" t="s">
        <v>1436</v>
      </c>
      <c r="D821" t="s">
        <v>89</v>
      </c>
      <c r="E821">
        <v>0</v>
      </c>
      <c r="F821" t="s">
        <v>74</v>
      </c>
      <c r="G821">
        <v>0</v>
      </c>
      <c r="H821">
        <v>0</v>
      </c>
      <c r="I821">
        <v>0</v>
      </c>
      <c r="J821">
        <v>0</v>
      </c>
      <c r="K821">
        <v>0</v>
      </c>
      <c r="L821" t="s">
        <v>74</v>
      </c>
      <c r="M821" t="s">
        <v>74</v>
      </c>
      <c r="N821" t="s">
        <v>74</v>
      </c>
      <c r="O821" t="s">
        <v>74</v>
      </c>
      <c r="P821" t="s">
        <v>74</v>
      </c>
      <c r="Q821" t="s">
        <v>74</v>
      </c>
      <c r="R821" t="s">
        <v>1437</v>
      </c>
    </row>
    <row r="822" spans="2:18" x14ac:dyDescent="0.25">
      <c r="B822" t="s">
        <v>1438</v>
      </c>
      <c r="D822" t="s">
        <v>89</v>
      </c>
      <c r="E822">
        <v>0</v>
      </c>
      <c r="F822" t="s">
        <v>74</v>
      </c>
      <c r="G822">
        <v>0</v>
      </c>
      <c r="H822">
        <v>0</v>
      </c>
      <c r="I822">
        <v>0</v>
      </c>
      <c r="J822">
        <v>0</v>
      </c>
      <c r="K822">
        <v>0</v>
      </c>
      <c r="L822" t="s">
        <v>74</v>
      </c>
      <c r="M822" t="s">
        <v>74</v>
      </c>
      <c r="N822" t="s">
        <v>74</v>
      </c>
      <c r="O822" t="s">
        <v>74</v>
      </c>
      <c r="P822" t="s">
        <v>74</v>
      </c>
      <c r="Q822" t="s">
        <v>74</v>
      </c>
      <c r="R822" t="s">
        <v>1439</v>
      </c>
    </row>
    <row r="823" spans="2:18" x14ac:dyDescent="0.25">
      <c r="B823" t="s">
        <v>1440</v>
      </c>
      <c r="D823" t="s">
        <v>89</v>
      </c>
      <c r="E823">
        <v>0</v>
      </c>
      <c r="F823" t="s">
        <v>74</v>
      </c>
      <c r="G823">
        <v>0</v>
      </c>
      <c r="H823">
        <v>0</v>
      </c>
      <c r="I823">
        <v>0</v>
      </c>
      <c r="J823">
        <v>0</v>
      </c>
      <c r="K823">
        <v>0</v>
      </c>
      <c r="L823" t="s">
        <v>74</v>
      </c>
      <c r="M823" t="s">
        <v>74</v>
      </c>
      <c r="N823" t="s">
        <v>74</v>
      </c>
      <c r="O823" t="s">
        <v>74</v>
      </c>
      <c r="P823" t="s">
        <v>74</v>
      </c>
      <c r="Q823" t="s">
        <v>74</v>
      </c>
      <c r="R823" t="s">
        <v>1441</v>
      </c>
    </row>
    <row r="824" spans="2:18" x14ac:dyDescent="0.25">
      <c r="B824" t="s">
        <v>1442</v>
      </c>
      <c r="D824" t="s">
        <v>89</v>
      </c>
      <c r="E824">
        <v>0</v>
      </c>
      <c r="F824" t="s">
        <v>74</v>
      </c>
      <c r="G824">
        <v>0</v>
      </c>
      <c r="H824">
        <v>0</v>
      </c>
      <c r="I824">
        <v>0</v>
      </c>
      <c r="J824">
        <v>0</v>
      </c>
      <c r="K824">
        <v>0</v>
      </c>
      <c r="L824" t="s">
        <v>74</v>
      </c>
      <c r="M824" t="s">
        <v>74</v>
      </c>
      <c r="N824" t="s">
        <v>74</v>
      </c>
      <c r="O824" t="s">
        <v>74</v>
      </c>
      <c r="P824" t="s">
        <v>74</v>
      </c>
      <c r="Q824" t="s">
        <v>74</v>
      </c>
      <c r="R824" t="s">
        <v>1443</v>
      </c>
    </row>
    <row r="825" spans="2:18" x14ac:dyDescent="0.25">
      <c r="B825" t="s">
        <v>1444</v>
      </c>
      <c r="D825" t="s">
        <v>1055</v>
      </c>
      <c r="E825">
        <v>0</v>
      </c>
      <c r="F825" t="s">
        <v>74</v>
      </c>
      <c r="G825">
        <v>0</v>
      </c>
      <c r="H825">
        <v>1</v>
      </c>
      <c r="I825">
        <v>0</v>
      </c>
      <c r="J825">
        <v>0</v>
      </c>
      <c r="K825">
        <v>0</v>
      </c>
      <c r="L825" t="s">
        <v>74</v>
      </c>
      <c r="M825" t="s">
        <v>74</v>
      </c>
      <c r="N825" t="s">
        <v>74</v>
      </c>
      <c r="O825" t="s">
        <v>74</v>
      </c>
      <c r="P825" t="s">
        <v>74</v>
      </c>
      <c r="Q825" t="s">
        <v>74</v>
      </c>
      <c r="R825" t="s">
        <v>1445</v>
      </c>
    </row>
    <row r="826" spans="2:18" x14ac:dyDescent="0.25">
      <c r="B826" t="s">
        <v>1446</v>
      </c>
      <c r="D826" t="s">
        <v>89</v>
      </c>
      <c r="E826">
        <v>0</v>
      </c>
      <c r="F826" t="s">
        <v>74</v>
      </c>
      <c r="G826">
        <v>0</v>
      </c>
      <c r="H826">
        <v>0</v>
      </c>
      <c r="I826">
        <v>0</v>
      </c>
      <c r="J826">
        <v>0</v>
      </c>
      <c r="K826">
        <v>0</v>
      </c>
      <c r="L826" t="s">
        <v>74</v>
      </c>
      <c r="M826" t="s">
        <v>74</v>
      </c>
      <c r="N826" t="s">
        <v>74</v>
      </c>
      <c r="O826" t="s">
        <v>74</v>
      </c>
      <c r="P826" t="s">
        <v>74</v>
      </c>
      <c r="Q826" t="s">
        <v>74</v>
      </c>
      <c r="R826" t="s">
        <v>1447</v>
      </c>
    </row>
    <row r="827" spans="2:18" x14ac:dyDescent="0.25">
      <c r="B827" t="s">
        <v>1448</v>
      </c>
      <c r="D827" t="s">
        <v>89</v>
      </c>
      <c r="E827">
        <v>0</v>
      </c>
      <c r="F827" t="s">
        <v>74</v>
      </c>
      <c r="G827">
        <v>0</v>
      </c>
      <c r="H827">
        <v>0</v>
      </c>
      <c r="I827">
        <v>0</v>
      </c>
      <c r="J827">
        <v>0</v>
      </c>
      <c r="K827">
        <v>0</v>
      </c>
      <c r="L827" t="s">
        <v>74</v>
      </c>
      <c r="M827" t="s">
        <v>74</v>
      </c>
      <c r="N827" t="s">
        <v>74</v>
      </c>
      <c r="O827" t="s">
        <v>74</v>
      </c>
      <c r="P827" t="s">
        <v>74</v>
      </c>
      <c r="Q827" t="s">
        <v>74</v>
      </c>
      <c r="R827" t="s">
        <v>1449</v>
      </c>
    </row>
    <row r="828" spans="2:18" x14ac:dyDescent="0.25">
      <c r="B828" t="s">
        <v>1450</v>
      </c>
      <c r="D828" t="s">
        <v>89</v>
      </c>
      <c r="E828">
        <v>0</v>
      </c>
      <c r="F828" t="s">
        <v>74</v>
      </c>
      <c r="G828">
        <v>0</v>
      </c>
      <c r="H828">
        <v>0</v>
      </c>
      <c r="I828">
        <v>0</v>
      </c>
      <c r="J828">
        <v>0</v>
      </c>
      <c r="K828">
        <v>0</v>
      </c>
      <c r="L828" t="s">
        <v>74</v>
      </c>
      <c r="M828" t="s">
        <v>74</v>
      </c>
      <c r="N828" t="s">
        <v>74</v>
      </c>
      <c r="O828" t="s">
        <v>74</v>
      </c>
      <c r="P828" t="s">
        <v>74</v>
      </c>
      <c r="Q828" t="s">
        <v>74</v>
      </c>
      <c r="R828" t="s">
        <v>1451</v>
      </c>
    </row>
    <row r="829" spans="2:18" x14ac:dyDescent="0.25">
      <c r="B829" t="s">
        <v>1452</v>
      </c>
      <c r="D829" t="s">
        <v>105</v>
      </c>
      <c r="E829">
        <v>0</v>
      </c>
      <c r="F829" t="s">
        <v>74</v>
      </c>
      <c r="G829">
        <v>0</v>
      </c>
      <c r="H829">
        <v>0</v>
      </c>
      <c r="I829">
        <v>0</v>
      </c>
      <c r="J829">
        <v>0</v>
      </c>
      <c r="K829">
        <v>0</v>
      </c>
      <c r="L829" t="s">
        <v>74</v>
      </c>
      <c r="M829" t="s">
        <v>74</v>
      </c>
      <c r="N829" t="s">
        <v>74</v>
      </c>
      <c r="O829" t="s">
        <v>74</v>
      </c>
      <c r="P829" t="s">
        <v>74</v>
      </c>
      <c r="Q829" t="s">
        <v>74</v>
      </c>
      <c r="R829" t="s">
        <v>1453</v>
      </c>
    </row>
    <row r="830" spans="2:18" x14ac:dyDescent="0.25">
      <c r="B830" t="s">
        <v>1454</v>
      </c>
      <c r="D830" t="s">
        <v>89</v>
      </c>
      <c r="E830">
        <v>0</v>
      </c>
      <c r="F830" t="s">
        <v>74</v>
      </c>
      <c r="G830">
        <v>0</v>
      </c>
      <c r="H830">
        <v>0</v>
      </c>
      <c r="I830">
        <v>0</v>
      </c>
      <c r="J830">
        <v>0</v>
      </c>
      <c r="K830">
        <v>0</v>
      </c>
      <c r="L830" t="s">
        <v>74</v>
      </c>
      <c r="M830" t="s">
        <v>74</v>
      </c>
      <c r="N830" t="s">
        <v>74</v>
      </c>
      <c r="O830" t="s">
        <v>74</v>
      </c>
      <c r="P830" t="s">
        <v>74</v>
      </c>
      <c r="Q830" t="s">
        <v>74</v>
      </c>
      <c r="R830" t="s">
        <v>1455</v>
      </c>
    </row>
    <row r="831" spans="2:18" x14ac:dyDescent="0.25">
      <c r="B831" t="s">
        <v>1456</v>
      </c>
      <c r="C831" t="s">
        <v>600</v>
      </c>
      <c r="D831" t="s">
        <v>278</v>
      </c>
      <c r="E831">
        <v>0</v>
      </c>
      <c r="F831" t="s">
        <v>74</v>
      </c>
      <c r="G831">
        <v>0</v>
      </c>
      <c r="H831">
        <v>0</v>
      </c>
      <c r="I831">
        <v>0</v>
      </c>
      <c r="J831">
        <v>0</v>
      </c>
      <c r="K831">
        <v>0</v>
      </c>
      <c r="L831" t="s">
        <v>74</v>
      </c>
      <c r="M831" t="s">
        <v>74</v>
      </c>
      <c r="N831" t="s">
        <v>74</v>
      </c>
      <c r="O831" t="s">
        <v>74</v>
      </c>
      <c r="P831" t="s">
        <v>74</v>
      </c>
      <c r="Q831" t="s">
        <v>74</v>
      </c>
      <c r="R831" t="s">
        <v>1457</v>
      </c>
    </row>
    <row r="832" spans="2:18" x14ac:dyDescent="0.25">
      <c r="B832" t="s">
        <v>1458</v>
      </c>
      <c r="D832" t="s">
        <v>281</v>
      </c>
      <c r="E832">
        <v>0</v>
      </c>
      <c r="F832" t="s">
        <v>74</v>
      </c>
      <c r="G832">
        <v>0</v>
      </c>
      <c r="H832">
        <v>0</v>
      </c>
      <c r="I832">
        <v>0</v>
      </c>
      <c r="J832">
        <v>0</v>
      </c>
      <c r="K832">
        <v>160</v>
      </c>
      <c r="L832" t="s">
        <v>74</v>
      </c>
      <c r="M832" t="s">
        <v>74</v>
      </c>
      <c r="N832" t="s">
        <v>74</v>
      </c>
      <c r="O832" t="s">
        <v>74</v>
      </c>
      <c r="P832" t="s">
        <v>74</v>
      </c>
      <c r="Q832" t="s">
        <v>74</v>
      </c>
      <c r="R832" t="s">
        <v>1459</v>
      </c>
    </row>
    <row r="833" spans="2:18" x14ac:dyDescent="0.25">
      <c r="B833" t="s">
        <v>1460</v>
      </c>
      <c r="D833" t="s">
        <v>278</v>
      </c>
      <c r="E833">
        <v>0</v>
      </c>
      <c r="F833" t="s">
        <v>74</v>
      </c>
      <c r="G833">
        <v>0</v>
      </c>
      <c r="H833">
        <v>0</v>
      </c>
      <c r="I833">
        <v>0</v>
      </c>
      <c r="J833">
        <v>0</v>
      </c>
      <c r="K833">
        <v>0</v>
      </c>
      <c r="L833" t="s">
        <v>74</v>
      </c>
      <c r="M833" t="s">
        <v>74</v>
      </c>
      <c r="N833" t="s">
        <v>74</v>
      </c>
      <c r="O833" t="s">
        <v>74</v>
      </c>
      <c r="P833" t="s">
        <v>74</v>
      </c>
      <c r="Q833" t="s">
        <v>74</v>
      </c>
      <c r="R833" t="s">
        <v>1461</v>
      </c>
    </row>
    <row r="834" spans="2:18" x14ac:dyDescent="0.25">
      <c r="B834" t="s">
        <v>1462</v>
      </c>
      <c r="D834" t="s">
        <v>1463</v>
      </c>
      <c r="E834">
        <v>0</v>
      </c>
      <c r="F834" t="s">
        <v>74</v>
      </c>
      <c r="G834">
        <v>0</v>
      </c>
      <c r="H834">
        <v>0</v>
      </c>
      <c r="I834">
        <v>0</v>
      </c>
      <c r="J834">
        <v>0</v>
      </c>
      <c r="K834">
        <v>0</v>
      </c>
      <c r="L834" t="s">
        <v>71</v>
      </c>
      <c r="M834" t="s">
        <v>1464</v>
      </c>
      <c r="N834" t="s">
        <v>3874</v>
      </c>
      <c r="O834" t="s">
        <v>73</v>
      </c>
      <c r="P834" t="s">
        <v>74</v>
      </c>
      <c r="Q834">
        <v>0</v>
      </c>
      <c r="R834" t="s">
        <v>1465</v>
      </c>
    </row>
    <row r="835" spans="2:18" x14ac:dyDescent="0.25">
      <c r="B835" t="s">
        <v>1462</v>
      </c>
      <c r="D835" t="s">
        <v>1463</v>
      </c>
      <c r="E835">
        <v>0</v>
      </c>
      <c r="F835" t="s">
        <v>74</v>
      </c>
      <c r="G835">
        <v>0</v>
      </c>
      <c r="H835">
        <v>0</v>
      </c>
      <c r="I835">
        <v>0</v>
      </c>
      <c r="J835">
        <v>0</v>
      </c>
      <c r="K835">
        <v>0</v>
      </c>
      <c r="L835" t="s">
        <v>71</v>
      </c>
      <c r="M835" t="s">
        <v>1464</v>
      </c>
      <c r="N835" t="s">
        <v>3874</v>
      </c>
      <c r="O835" t="s">
        <v>73</v>
      </c>
      <c r="P835" t="s">
        <v>74</v>
      </c>
      <c r="Q835">
        <v>0</v>
      </c>
      <c r="R835" t="s">
        <v>1465</v>
      </c>
    </row>
    <row r="836" spans="2:18" x14ac:dyDescent="0.25">
      <c r="B836" t="s">
        <v>1462</v>
      </c>
      <c r="D836" t="s">
        <v>1463</v>
      </c>
      <c r="E836">
        <v>0</v>
      </c>
      <c r="F836" t="s">
        <v>74</v>
      </c>
      <c r="G836">
        <v>0</v>
      </c>
      <c r="H836">
        <v>0</v>
      </c>
      <c r="I836">
        <v>0</v>
      </c>
      <c r="J836">
        <v>0</v>
      </c>
      <c r="K836">
        <v>0</v>
      </c>
      <c r="L836" t="s">
        <v>77</v>
      </c>
      <c r="M836" t="s">
        <v>626</v>
      </c>
      <c r="N836" t="s">
        <v>3892</v>
      </c>
      <c r="O836" t="s">
        <v>73</v>
      </c>
      <c r="P836" t="s">
        <v>74</v>
      </c>
      <c r="Q836">
        <v>0</v>
      </c>
      <c r="R836" t="s">
        <v>1465</v>
      </c>
    </row>
    <row r="837" spans="2:18" x14ac:dyDescent="0.25">
      <c r="B837" t="s">
        <v>1466</v>
      </c>
      <c r="D837" t="s">
        <v>105</v>
      </c>
      <c r="E837">
        <v>0</v>
      </c>
      <c r="F837" t="s">
        <v>74</v>
      </c>
      <c r="G837">
        <v>0</v>
      </c>
      <c r="H837">
        <v>0</v>
      </c>
      <c r="I837">
        <v>0</v>
      </c>
      <c r="J837">
        <v>0</v>
      </c>
      <c r="K837">
        <v>0</v>
      </c>
      <c r="L837" t="s">
        <v>74</v>
      </c>
      <c r="M837" s="7" t="s">
        <v>74</v>
      </c>
      <c r="N837" s="7" t="s">
        <v>74</v>
      </c>
      <c r="O837" t="s">
        <v>74</v>
      </c>
      <c r="P837" t="s">
        <v>74</v>
      </c>
      <c r="Q837" t="s">
        <v>74</v>
      </c>
      <c r="R837" s="7" t="s">
        <v>1467</v>
      </c>
    </row>
    <row r="838" spans="2:18" x14ac:dyDescent="0.25">
      <c r="B838" t="s">
        <v>1468</v>
      </c>
      <c r="D838" t="s">
        <v>89</v>
      </c>
      <c r="E838">
        <v>0</v>
      </c>
      <c r="F838" t="s">
        <v>74</v>
      </c>
      <c r="G838">
        <v>0</v>
      </c>
      <c r="H838">
        <v>0</v>
      </c>
      <c r="I838">
        <v>0</v>
      </c>
      <c r="J838">
        <v>0</v>
      </c>
      <c r="K838">
        <v>0</v>
      </c>
      <c r="L838" t="s">
        <v>74</v>
      </c>
      <c r="M838" s="7" t="s">
        <v>74</v>
      </c>
      <c r="N838" s="7" t="s">
        <v>74</v>
      </c>
      <c r="O838" t="s">
        <v>74</v>
      </c>
      <c r="P838" t="s">
        <v>74</v>
      </c>
      <c r="Q838" t="s">
        <v>74</v>
      </c>
      <c r="R838" t="s">
        <v>1469</v>
      </c>
    </row>
    <row r="839" spans="2:18" x14ac:dyDescent="0.25">
      <c r="B839" t="s">
        <v>1470</v>
      </c>
      <c r="D839" t="s">
        <v>1471</v>
      </c>
      <c r="E839">
        <v>0</v>
      </c>
      <c r="F839" t="s">
        <v>74</v>
      </c>
      <c r="G839" t="s">
        <v>74</v>
      </c>
      <c r="H839">
        <v>0</v>
      </c>
      <c r="I839">
        <v>0</v>
      </c>
      <c r="J839">
        <v>0</v>
      </c>
      <c r="K839">
        <v>0</v>
      </c>
      <c r="L839" t="s">
        <v>74</v>
      </c>
      <c r="M839" s="7" t="s">
        <v>74</v>
      </c>
      <c r="N839" s="7" t="s">
        <v>74</v>
      </c>
      <c r="O839" t="s">
        <v>74</v>
      </c>
      <c r="P839" t="s">
        <v>74</v>
      </c>
      <c r="Q839" t="s">
        <v>74</v>
      </c>
      <c r="R839" t="s">
        <v>1472</v>
      </c>
    </row>
    <row r="840" spans="2:18" x14ac:dyDescent="0.25">
      <c r="B840" t="s">
        <v>1473</v>
      </c>
      <c r="D840" t="s">
        <v>89</v>
      </c>
      <c r="E840">
        <v>0</v>
      </c>
      <c r="F840" t="s">
        <v>74</v>
      </c>
      <c r="G840">
        <v>0</v>
      </c>
      <c r="H840">
        <v>0</v>
      </c>
      <c r="I840">
        <v>0</v>
      </c>
      <c r="J840">
        <v>0</v>
      </c>
      <c r="K840">
        <v>0</v>
      </c>
      <c r="L840" t="s">
        <v>74</v>
      </c>
      <c r="M840" s="7" t="s">
        <v>74</v>
      </c>
      <c r="N840" s="7" t="s">
        <v>74</v>
      </c>
      <c r="O840" t="s">
        <v>74</v>
      </c>
      <c r="P840" t="s">
        <v>74</v>
      </c>
      <c r="Q840" t="s">
        <v>74</v>
      </c>
      <c r="R840" t="s">
        <v>1474</v>
      </c>
    </row>
    <row r="841" spans="2:18" x14ac:dyDescent="0.25">
      <c r="B841" t="s">
        <v>1475</v>
      </c>
      <c r="C841" t="s">
        <v>1476</v>
      </c>
      <c r="D841" t="s">
        <v>1477</v>
      </c>
      <c r="E841">
        <v>9840</v>
      </c>
      <c r="F841">
        <v>9840</v>
      </c>
      <c r="G841" t="s">
        <v>74</v>
      </c>
      <c r="H841">
        <v>35</v>
      </c>
      <c r="I841">
        <v>4</v>
      </c>
      <c r="J841">
        <v>64</v>
      </c>
      <c r="K841">
        <v>70</v>
      </c>
      <c r="L841" t="s">
        <v>71</v>
      </c>
      <c r="M841" s="7" t="s">
        <v>186</v>
      </c>
      <c r="N841" s="7" t="s">
        <v>3870</v>
      </c>
      <c r="O841" t="s">
        <v>73</v>
      </c>
      <c r="P841" t="s">
        <v>83</v>
      </c>
      <c r="Q841">
        <v>0</v>
      </c>
      <c r="R841" t="s">
        <v>1478</v>
      </c>
    </row>
    <row r="842" spans="2:18" x14ac:dyDescent="0.25">
      <c r="B842" t="s">
        <v>1479</v>
      </c>
      <c r="C842" t="s">
        <v>1480</v>
      </c>
      <c r="D842" t="s">
        <v>1481</v>
      </c>
      <c r="E842">
        <v>9020</v>
      </c>
      <c r="F842" t="s">
        <v>74</v>
      </c>
      <c r="G842">
        <v>274</v>
      </c>
      <c r="H842">
        <v>32</v>
      </c>
      <c r="I842">
        <v>4</v>
      </c>
      <c r="J842">
        <v>70</v>
      </c>
      <c r="K842">
        <v>70</v>
      </c>
      <c r="L842" t="s">
        <v>71</v>
      </c>
      <c r="M842" t="s">
        <v>186</v>
      </c>
      <c r="N842" t="s">
        <v>3870</v>
      </c>
      <c r="O842" t="s">
        <v>73</v>
      </c>
      <c r="P842" t="s">
        <v>83</v>
      </c>
      <c r="Q842">
        <v>0</v>
      </c>
      <c r="R842" t="s">
        <v>1482</v>
      </c>
    </row>
    <row r="843" spans="2:18" x14ac:dyDescent="0.25">
      <c r="B843" t="s">
        <v>1479</v>
      </c>
      <c r="C843" t="s">
        <v>1480</v>
      </c>
      <c r="D843" t="s">
        <v>1481</v>
      </c>
      <c r="E843">
        <v>9020</v>
      </c>
      <c r="F843" t="s">
        <v>74</v>
      </c>
      <c r="G843">
        <v>274</v>
      </c>
      <c r="H843">
        <v>32</v>
      </c>
      <c r="I843">
        <v>4</v>
      </c>
      <c r="J843">
        <v>70</v>
      </c>
      <c r="K843">
        <v>70</v>
      </c>
      <c r="L843" t="s">
        <v>77</v>
      </c>
      <c r="M843" t="s">
        <v>144</v>
      </c>
      <c r="N843" t="s">
        <v>3862</v>
      </c>
      <c r="O843" t="s">
        <v>83</v>
      </c>
      <c r="P843" t="s">
        <v>73</v>
      </c>
      <c r="Q843">
        <v>0</v>
      </c>
      <c r="R843" t="s">
        <v>1482</v>
      </c>
    </row>
    <row r="844" spans="2:18" x14ac:dyDescent="0.25">
      <c r="B844" t="s">
        <v>1475</v>
      </c>
      <c r="C844" t="s">
        <v>1476</v>
      </c>
      <c r="D844" t="s">
        <v>1477</v>
      </c>
      <c r="E844">
        <v>9840</v>
      </c>
      <c r="F844">
        <v>9840</v>
      </c>
      <c r="G844" t="s">
        <v>74</v>
      </c>
      <c r="H844">
        <v>35</v>
      </c>
      <c r="I844">
        <v>4</v>
      </c>
      <c r="J844">
        <v>64</v>
      </c>
      <c r="K844">
        <v>70</v>
      </c>
      <c r="L844" t="s">
        <v>77</v>
      </c>
      <c r="M844" t="s">
        <v>144</v>
      </c>
      <c r="N844" t="s">
        <v>3862</v>
      </c>
      <c r="O844" t="s">
        <v>83</v>
      </c>
      <c r="P844" t="s">
        <v>73</v>
      </c>
      <c r="Q844">
        <v>0</v>
      </c>
      <c r="R844" t="s">
        <v>1478</v>
      </c>
    </row>
    <row r="845" spans="2:18" x14ac:dyDescent="0.25">
      <c r="B845" t="s">
        <v>1483</v>
      </c>
      <c r="D845" t="s">
        <v>116</v>
      </c>
      <c r="E845">
        <v>0</v>
      </c>
      <c r="F845" t="s">
        <v>74</v>
      </c>
      <c r="G845">
        <v>0</v>
      </c>
      <c r="H845">
        <v>0</v>
      </c>
      <c r="I845">
        <v>0</v>
      </c>
      <c r="J845">
        <v>0</v>
      </c>
      <c r="K845">
        <v>0</v>
      </c>
      <c r="L845" t="s">
        <v>74</v>
      </c>
      <c r="M845" t="s">
        <v>74</v>
      </c>
      <c r="N845" t="s">
        <v>74</v>
      </c>
      <c r="O845" t="s">
        <v>74</v>
      </c>
      <c r="P845" t="s">
        <v>74</v>
      </c>
      <c r="Q845" t="s">
        <v>74</v>
      </c>
      <c r="R845" t="s">
        <v>1484</v>
      </c>
    </row>
    <row r="846" spans="2:18" x14ac:dyDescent="0.25">
      <c r="B846" t="s">
        <v>1485</v>
      </c>
      <c r="D846" t="s">
        <v>116</v>
      </c>
      <c r="E846">
        <v>0</v>
      </c>
      <c r="F846" t="s">
        <v>74</v>
      </c>
      <c r="G846">
        <v>0</v>
      </c>
      <c r="H846">
        <v>0</v>
      </c>
      <c r="I846">
        <v>0</v>
      </c>
      <c r="J846">
        <v>0</v>
      </c>
      <c r="K846">
        <v>0</v>
      </c>
      <c r="L846" t="s">
        <v>74</v>
      </c>
      <c r="M846" t="s">
        <v>74</v>
      </c>
      <c r="N846" t="s">
        <v>74</v>
      </c>
      <c r="O846" t="s">
        <v>74</v>
      </c>
      <c r="P846" t="s">
        <v>74</v>
      </c>
      <c r="Q846" t="s">
        <v>74</v>
      </c>
      <c r="R846" t="s">
        <v>1486</v>
      </c>
    </row>
    <row r="847" spans="2:18" x14ac:dyDescent="0.25">
      <c r="B847" t="s">
        <v>1487</v>
      </c>
      <c r="D847" t="s">
        <v>1488</v>
      </c>
      <c r="E847">
        <v>0</v>
      </c>
      <c r="F847" t="s">
        <v>74</v>
      </c>
      <c r="G847">
        <v>0</v>
      </c>
      <c r="H847">
        <v>0</v>
      </c>
      <c r="I847">
        <v>0</v>
      </c>
      <c r="J847">
        <v>0</v>
      </c>
      <c r="K847">
        <v>0</v>
      </c>
      <c r="L847" t="s">
        <v>71</v>
      </c>
      <c r="M847" t="s">
        <v>501</v>
      </c>
      <c r="N847" t="s">
        <v>3862</v>
      </c>
      <c r="O847" t="s">
        <v>73</v>
      </c>
      <c r="P847" t="s">
        <v>74</v>
      </c>
      <c r="Q847">
        <v>0</v>
      </c>
      <c r="R847" t="s">
        <v>1489</v>
      </c>
    </row>
    <row r="848" spans="2:18" x14ac:dyDescent="0.25">
      <c r="B848" t="s">
        <v>1487</v>
      </c>
      <c r="D848" t="s">
        <v>1488</v>
      </c>
      <c r="E848">
        <v>0</v>
      </c>
      <c r="F848" t="s">
        <v>74</v>
      </c>
      <c r="G848">
        <v>0</v>
      </c>
      <c r="H848">
        <v>0</v>
      </c>
      <c r="I848">
        <v>0</v>
      </c>
      <c r="J848">
        <v>0</v>
      </c>
      <c r="K848">
        <v>0</v>
      </c>
      <c r="L848" t="s">
        <v>77</v>
      </c>
      <c r="M848" t="s">
        <v>1490</v>
      </c>
      <c r="N848" t="s">
        <v>1490</v>
      </c>
      <c r="O848" t="s">
        <v>73</v>
      </c>
      <c r="P848" t="s">
        <v>74</v>
      </c>
      <c r="Q848">
        <v>0</v>
      </c>
      <c r="R848" t="s">
        <v>1489</v>
      </c>
    </row>
    <row r="849" spans="2:19" ht="15" customHeight="1" x14ac:dyDescent="0.25">
      <c r="B849" t="s">
        <v>1491</v>
      </c>
      <c r="D849" t="s">
        <v>1488</v>
      </c>
      <c r="E849" s="6">
        <v>0</v>
      </c>
      <c r="F849" t="s">
        <v>74</v>
      </c>
      <c r="G849">
        <v>0</v>
      </c>
      <c r="H849">
        <v>0</v>
      </c>
      <c r="I849">
        <v>0</v>
      </c>
      <c r="J849">
        <v>0</v>
      </c>
      <c r="K849">
        <v>0</v>
      </c>
      <c r="L849" t="s">
        <v>71</v>
      </c>
      <c r="M849" t="s">
        <v>144</v>
      </c>
      <c r="N849" t="s">
        <v>3862</v>
      </c>
      <c r="O849" t="s">
        <v>73</v>
      </c>
      <c r="P849" t="s">
        <v>74</v>
      </c>
      <c r="Q849">
        <v>0</v>
      </c>
      <c r="R849" t="s">
        <v>1492</v>
      </c>
    </row>
    <row r="850" spans="2:19" x14ac:dyDescent="0.25">
      <c r="B850" t="s">
        <v>1491</v>
      </c>
      <c r="D850" t="s">
        <v>1488</v>
      </c>
      <c r="E850">
        <v>0</v>
      </c>
      <c r="F850" t="s">
        <v>74</v>
      </c>
      <c r="G850">
        <v>0</v>
      </c>
      <c r="H850">
        <v>0</v>
      </c>
      <c r="I850">
        <v>0</v>
      </c>
      <c r="J850">
        <v>0</v>
      </c>
      <c r="K850">
        <v>0</v>
      </c>
      <c r="L850" t="s">
        <v>77</v>
      </c>
      <c r="M850" t="s">
        <v>1490</v>
      </c>
      <c r="N850" t="s">
        <v>1490</v>
      </c>
      <c r="O850" t="s">
        <v>73</v>
      </c>
      <c r="P850" t="s">
        <v>74</v>
      </c>
      <c r="Q850">
        <v>0</v>
      </c>
      <c r="R850" t="s">
        <v>1492</v>
      </c>
    </row>
    <row r="851" spans="2:19" x14ac:dyDescent="0.25">
      <c r="B851" t="s">
        <v>1493</v>
      </c>
      <c r="C851" t="s">
        <v>1494</v>
      </c>
      <c r="D851" t="s">
        <v>1495</v>
      </c>
      <c r="E851">
        <v>10280</v>
      </c>
      <c r="F851">
        <v>10280</v>
      </c>
      <c r="G851" t="s">
        <v>74</v>
      </c>
      <c r="H851">
        <v>40</v>
      </c>
      <c r="I851">
        <v>4</v>
      </c>
      <c r="J851">
        <v>72</v>
      </c>
      <c r="K851">
        <v>64</v>
      </c>
      <c r="L851" t="s">
        <v>71</v>
      </c>
      <c r="M851" t="s">
        <v>199</v>
      </c>
      <c r="N851" t="s">
        <v>3874</v>
      </c>
      <c r="O851" t="s">
        <v>73</v>
      </c>
      <c r="P851" t="s">
        <v>83</v>
      </c>
      <c r="Q851">
        <v>0</v>
      </c>
      <c r="R851" t="s">
        <v>1496</v>
      </c>
    </row>
    <row r="852" spans="2:19" x14ac:dyDescent="0.25">
      <c r="B852" t="s">
        <v>1493</v>
      </c>
      <c r="C852" t="s">
        <v>1494</v>
      </c>
      <c r="D852" t="s">
        <v>1495</v>
      </c>
      <c r="E852">
        <v>10280</v>
      </c>
      <c r="F852">
        <v>10280</v>
      </c>
      <c r="G852" t="s">
        <v>74</v>
      </c>
      <c r="H852">
        <v>40</v>
      </c>
      <c r="I852">
        <v>4</v>
      </c>
      <c r="J852">
        <v>72</v>
      </c>
      <c r="K852">
        <v>64</v>
      </c>
      <c r="L852" t="s">
        <v>77</v>
      </c>
      <c r="M852" t="s">
        <v>170</v>
      </c>
      <c r="N852" t="s">
        <v>3869</v>
      </c>
      <c r="O852" t="s">
        <v>83</v>
      </c>
      <c r="P852" t="s">
        <v>73</v>
      </c>
      <c r="Q852">
        <v>1200</v>
      </c>
      <c r="R852" t="s">
        <v>1496</v>
      </c>
    </row>
    <row r="853" spans="2:19" x14ac:dyDescent="0.25">
      <c r="B853" t="s">
        <v>1493</v>
      </c>
      <c r="C853" t="s">
        <v>1494</v>
      </c>
      <c r="D853" t="s">
        <v>1495</v>
      </c>
      <c r="E853">
        <v>10280</v>
      </c>
      <c r="F853">
        <v>10280</v>
      </c>
      <c r="G853" t="s">
        <v>74</v>
      </c>
      <c r="H853">
        <v>40</v>
      </c>
      <c r="I853">
        <v>4</v>
      </c>
      <c r="J853">
        <v>72</v>
      </c>
      <c r="K853">
        <v>64</v>
      </c>
      <c r="L853" t="s">
        <v>77</v>
      </c>
      <c r="M853" t="s">
        <v>186</v>
      </c>
      <c r="N853" t="s">
        <v>3870</v>
      </c>
      <c r="O853" t="s">
        <v>83</v>
      </c>
      <c r="P853" t="s">
        <v>73</v>
      </c>
      <c r="Q853">
        <v>0</v>
      </c>
      <c r="R853" t="s">
        <v>1496</v>
      </c>
    </row>
    <row r="854" spans="2:19" x14ac:dyDescent="0.25">
      <c r="B854" t="s">
        <v>1497</v>
      </c>
      <c r="C854" t="s">
        <v>1498</v>
      </c>
      <c r="D854" t="s">
        <v>496</v>
      </c>
      <c r="E854">
        <v>4480</v>
      </c>
      <c r="F854" t="s">
        <v>74</v>
      </c>
      <c r="G854">
        <v>0</v>
      </c>
      <c r="H854">
        <v>32</v>
      </c>
      <c r="I854">
        <v>2</v>
      </c>
      <c r="J854">
        <v>54</v>
      </c>
      <c r="K854">
        <v>70</v>
      </c>
      <c r="L854" t="s">
        <v>71</v>
      </c>
      <c r="M854" t="s">
        <v>1499</v>
      </c>
      <c r="N854" t="s">
        <v>3873</v>
      </c>
      <c r="O854" t="s">
        <v>73</v>
      </c>
      <c r="P854" t="s">
        <v>74</v>
      </c>
      <c r="Q854">
        <v>0</v>
      </c>
      <c r="R854" t="s">
        <v>1500</v>
      </c>
    </row>
    <row r="855" spans="2:19" x14ac:dyDescent="0.25">
      <c r="B855" t="s">
        <v>1497</v>
      </c>
      <c r="C855" t="s">
        <v>1498</v>
      </c>
      <c r="D855" t="s">
        <v>496</v>
      </c>
      <c r="E855">
        <v>4480</v>
      </c>
      <c r="F855" t="s">
        <v>74</v>
      </c>
      <c r="G855">
        <v>0</v>
      </c>
      <c r="H855">
        <v>32</v>
      </c>
      <c r="I855">
        <v>2</v>
      </c>
      <c r="J855">
        <v>54</v>
      </c>
      <c r="K855">
        <v>70</v>
      </c>
      <c r="L855" t="s">
        <v>77</v>
      </c>
      <c r="M855" t="s">
        <v>1499</v>
      </c>
      <c r="N855" t="s">
        <v>3873</v>
      </c>
      <c r="O855" t="s">
        <v>73</v>
      </c>
      <c r="P855" t="s">
        <v>74</v>
      </c>
      <c r="Q855">
        <v>0</v>
      </c>
      <c r="R855" t="s">
        <v>1500</v>
      </c>
    </row>
    <row r="856" spans="2:19" x14ac:dyDescent="0.25">
      <c r="B856" t="s">
        <v>1501</v>
      </c>
      <c r="C856" t="s">
        <v>1498</v>
      </c>
      <c r="D856" t="s">
        <v>496</v>
      </c>
      <c r="E856">
        <v>4480</v>
      </c>
      <c r="F856" t="s">
        <v>74</v>
      </c>
      <c r="G856">
        <v>0</v>
      </c>
      <c r="H856">
        <v>32</v>
      </c>
      <c r="I856">
        <v>2</v>
      </c>
      <c r="J856">
        <v>54</v>
      </c>
      <c r="K856">
        <v>70</v>
      </c>
      <c r="L856" t="s">
        <v>71</v>
      </c>
      <c r="M856" t="s">
        <v>1502</v>
      </c>
      <c r="N856" t="s">
        <v>3916</v>
      </c>
      <c r="O856" t="s">
        <v>73</v>
      </c>
      <c r="P856" t="s">
        <v>74</v>
      </c>
      <c r="Q856">
        <v>0</v>
      </c>
      <c r="R856" t="s">
        <v>1503</v>
      </c>
    </row>
    <row r="857" spans="2:19" x14ac:dyDescent="0.25">
      <c r="B857" t="s">
        <v>1501</v>
      </c>
      <c r="C857" t="s">
        <v>1498</v>
      </c>
      <c r="D857" t="s">
        <v>496</v>
      </c>
      <c r="E857">
        <v>4480</v>
      </c>
      <c r="F857" t="s">
        <v>74</v>
      </c>
      <c r="G857">
        <v>0</v>
      </c>
      <c r="H857">
        <v>32</v>
      </c>
      <c r="I857">
        <v>2</v>
      </c>
      <c r="J857">
        <v>54</v>
      </c>
      <c r="K857">
        <v>70</v>
      </c>
      <c r="L857" t="s">
        <v>77</v>
      </c>
      <c r="M857" t="s">
        <v>929</v>
      </c>
      <c r="N857" t="s">
        <v>3873</v>
      </c>
      <c r="O857" t="s">
        <v>73</v>
      </c>
      <c r="P857" t="s">
        <v>74</v>
      </c>
      <c r="Q857">
        <v>0</v>
      </c>
      <c r="R857" t="s">
        <v>1503</v>
      </c>
    </row>
    <row r="858" spans="2:19" x14ac:dyDescent="0.25">
      <c r="B858" t="s">
        <v>1504</v>
      </c>
      <c r="C858" t="s">
        <v>1505</v>
      </c>
      <c r="D858" t="s">
        <v>497</v>
      </c>
      <c r="E858">
        <v>5910</v>
      </c>
      <c r="F858" t="s">
        <v>74</v>
      </c>
      <c r="G858">
        <v>0</v>
      </c>
      <c r="H858">
        <v>28</v>
      </c>
      <c r="I858">
        <v>3</v>
      </c>
      <c r="J858">
        <v>60</v>
      </c>
      <c r="K858">
        <v>70</v>
      </c>
      <c r="L858" t="s">
        <v>71</v>
      </c>
      <c r="M858" t="s">
        <v>238</v>
      </c>
      <c r="N858" t="s">
        <v>3877</v>
      </c>
      <c r="O858" t="s">
        <v>239</v>
      </c>
      <c r="P858" t="s">
        <v>74</v>
      </c>
      <c r="Q858">
        <v>500</v>
      </c>
      <c r="R858" t="s">
        <v>3777</v>
      </c>
    </row>
    <row r="859" spans="2:19" x14ac:dyDescent="0.25">
      <c r="B859" t="s">
        <v>1504</v>
      </c>
      <c r="C859" t="s">
        <v>1505</v>
      </c>
      <c r="D859" t="s">
        <v>497</v>
      </c>
      <c r="E859">
        <v>5910</v>
      </c>
      <c r="F859" t="s">
        <v>74</v>
      </c>
      <c r="G859">
        <v>0</v>
      </c>
      <c r="H859">
        <v>28</v>
      </c>
      <c r="I859">
        <v>3</v>
      </c>
      <c r="J859">
        <v>60</v>
      </c>
      <c r="K859">
        <v>70</v>
      </c>
      <c r="L859" t="s">
        <v>77</v>
      </c>
      <c r="M859" t="s">
        <v>238</v>
      </c>
      <c r="N859" t="s">
        <v>3877</v>
      </c>
      <c r="O859" t="s">
        <v>239</v>
      </c>
      <c r="P859" t="s">
        <v>74</v>
      </c>
      <c r="Q859">
        <v>500</v>
      </c>
      <c r="R859" t="s">
        <v>3777</v>
      </c>
    </row>
    <row r="860" spans="2:19" x14ac:dyDescent="0.25">
      <c r="B860" t="s">
        <v>1508</v>
      </c>
      <c r="C860" t="s">
        <v>1509</v>
      </c>
      <c r="D860" t="s">
        <v>1506</v>
      </c>
      <c r="E860">
        <v>10326</v>
      </c>
      <c r="F860" t="s">
        <v>74</v>
      </c>
      <c r="G860">
        <v>0</v>
      </c>
      <c r="H860">
        <v>39</v>
      </c>
      <c r="I860">
        <v>4</v>
      </c>
      <c r="J860">
        <v>72</v>
      </c>
      <c r="K860">
        <v>66</v>
      </c>
      <c r="L860" t="s">
        <v>71</v>
      </c>
      <c r="M860" t="s">
        <v>144</v>
      </c>
      <c r="N860" t="s">
        <v>3862</v>
      </c>
      <c r="O860" t="s">
        <v>83</v>
      </c>
      <c r="P860" t="s">
        <v>73</v>
      </c>
      <c r="Q860">
        <v>1200</v>
      </c>
      <c r="R860" t="s">
        <v>1507</v>
      </c>
    </row>
    <row r="861" spans="2:19" x14ac:dyDescent="0.25">
      <c r="B861" t="s">
        <v>1508</v>
      </c>
      <c r="C861" t="s">
        <v>1509</v>
      </c>
      <c r="D861" t="s">
        <v>1506</v>
      </c>
      <c r="E861">
        <v>10326</v>
      </c>
      <c r="F861" t="s">
        <v>74</v>
      </c>
      <c r="G861">
        <v>0</v>
      </c>
      <c r="H861">
        <v>39</v>
      </c>
      <c r="I861">
        <v>4</v>
      </c>
      <c r="J861">
        <v>72</v>
      </c>
      <c r="K861">
        <v>66</v>
      </c>
      <c r="L861" t="s">
        <v>77</v>
      </c>
      <c r="M861" t="s">
        <v>193</v>
      </c>
      <c r="N861" t="s">
        <v>3872</v>
      </c>
      <c r="O861" t="s">
        <v>83</v>
      </c>
      <c r="P861" t="s">
        <v>73</v>
      </c>
      <c r="Q861">
        <v>1200</v>
      </c>
      <c r="R861" t="s">
        <v>1507</v>
      </c>
    </row>
    <row r="862" spans="2:19" x14ac:dyDescent="0.25">
      <c r="B862" t="s">
        <v>1510</v>
      </c>
      <c r="C862" t="s">
        <v>1511</v>
      </c>
      <c r="D862" t="s">
        <v>1512</v>
      </c>
      <c r="E862" s="6">
        <v>2800</v>
      </c>
      <c r="F862" t="s">
        <v>74</v>
      </c>
      <c r="G862">
        <v>100</v>
      </c>
      <c r="H862" s="10">
        <v>42</v>
      </c>
      <c r="I862" s="8">
        <v>1</v>
      </c>
      <c r="J862">
        <v>52</v>
      </c>
      <c r="K862">
        <v>66</v>
      </c>
      <c r="L862" t="s">
        <v>71</v>
      </c>
      <c r="M862" t="s">
        <v>175</v>
      </c>
      <c r="N862" t="s">
        <v>3862</v>
      </c>
      <c r="O862" s="9" t="s">
        <v>83</v>
      </c>
      <c r="P862" t="s">
        <v>83</v>
      </c>
      <c r="Q862">
        <v>0</v>
      </c>
      <c r="R862" t="s">
        <v>1513</v>
      </c>
      <c r="S862" t="s">
        <v>1615</v>
      </c>
    </row>
    <row r="863" spans="2:19" x14ac:dyDescent="0.25">
      <c r="B863" t="s">
        <v>1510</v>
      </c>
      <c r="C863" t="s">
        <v>1511</v>
      </c>
      <c r="D863" t="s">
        <v>1512</v>
      </c>
      <c r="E863">
        <v>2800</v>
      </c>
      <c r="F863" t="s">
        <v>74</v>
      </c>
      <c r="G863">
        <v>100</v>
      </c>
      <c r="H863">
        <v>42</v>
      </c>
      <c r="I863">
        <v>1</v>
      </c>
      <c r="J863">
        <v>52</v>
      </c>
      <c r="K863">
        <v>66</v>
      </c>
      <c r="L863" t="s">
        <v>71</v>
      </c>
      <c r="M863" t="s">
        <v>220</v>
      </c>
      <c r="N863" t="s">
        <v>3876</v>
      </c>
      <c r="O863" t="s">
        <v>83</v>
      </c>
      <c r="P863" t="s">
        <v>83</v>
      </c>
      <c r="Q863">
        <v>0</v>
      </c>
      <c r="R863" t="s">
        <v>1513</v>
      </c>
    </row>
    <row r="864" spans="2:19" x14ac:dyDescent="0.25">
      <c r="B864" t="s">
        <v>1510</v>
      </c>
      <c r="C864" t="s">
        <v>1511</v>
      </c>
      <c r="D864" t="s">
        <v>1512</v>
      </c>
      <c r="E864">
        <v>2800</v>
      </c>
      <c r="F864" t="s">
        <v>74</v>
      </c>
      <c r="G864">
        <v>100</v>
      </c>
      <c r="H864">
        <v>42</v>
      </c>
      <c r="I864" s="9">
        <v>1</v>
      </c>
      <c r="J864">
        <v>52</v>
      </c>
      <c r="K864">
        <v>66</v>
      </c>
      <c r="L864" t="s">
        <v>77</v>
      </c>
      <c r="M864" t="s">
        <v>220</v>
      </c>
      <c r="N864" t="s">
        <v>3876</v>
      </c>
      <c r="O864" t="s">
        <v>83</v>
      </c>
      <c r="P864" t="s">
        <v>83</v>
      </c>
      <c r="Q864">
        <v>0</v>
      </c>
      <c r="R864" t="s">
        <v>1513</v>
      </c>
    </row>
    <row r="865" spans="2:18" x14ac:dyDescent="0.25">
      <c r="B865" t="s">
        <v>1510</v>
      </c>
      <c r="C865" t="s">
        <v>1511</v>
      </c>
      <c r="D865" t="s">
        <v>1512</v>
      </c>
      <c r="E865">
        <v>2800</v>
      </c>
      <c r="F865" t="s">
        <v>74</v>
      </c>
      <c r="G865">
        <v>100</v>
      </c>
      <c r="H865" s="8">
        <v>42</v>
      </c>
      <c r="I865" s="8">
        <v>1</v>
      </c>
      <c r="J865">
        <v>52</v>
      </c>
      <c r="K865">
        <v>66</v>
      </c>
      <c r="L865" t="s">
        <v>77</v>
      </c>
      <c r="M865" t="s">
        <v>175</v>
      </c>
      <c r="N865" t="s">
        <v>3862</v>
      </c>
      <c r="O865" t="s">
        <v>83</v>
      </c>
      <c r="P865" t="s">
        <v>83</v>
      </c>
      <c r="Q865">
        <v>0</v>
      </c>
      <c r="R865" t="s">
        <v>1513</v>
      </c>
    </row>
    <row r="866" spans="2:18" x14ac:dyDescent="0.25">
      <c r="B866" t="s">
        <v>1514</v>
      </c>
      <c r="C866" t="s">
        <v>1515</v>
      </c>
      <c r="D866" t="s">
        <v>1516</v>
      </c>
      <c r="E866">
        <v>4650</v>
      </c>
      <c r="F866">
        <v>4650</v>
      </c>
      <c r="G866">
        <v>198</v>
      </c>
      <c r="H866">
        <v>35</v>
      </c>
      <c r="I866">
        <v>2</v>
      </c>
      <c r="J866">
        <v>47</v>
      </c>
      <c r="K866">
        <v>66</v>
      </c>
      <c r="L866" t="s">
        <v>71</v>
      </c>
      <c r="M866" t="s">
        <v>1517</v>
      </c>
      <c r="N866" t="s">
        <v>3917</v>
      </c>
      <c r="O866" t="s">
        <v>83</v>
      </c>
      <c r="P866" t="s">
        <v>73</v>
      </c>
      <c r="Q866" t="s">
        <v>74</v>
      </c>
      <c r="R866" t="s">
        <v>1518</v>
      </c>
    </row>
    <row r="867" spans="2:18" x14ac:dyDescent="0.25">
      <c r="B867" t="s">
        <v>1514</v>
      </c>
      <c r="C867" t="s">
        <v>1515</v>
      </c>
      <c r="D867" t="s">
        <v>1516</v>
      </c>
      <c r="E867">
        <v>4650</v>
      </c>
      <c r="F867">
        <v>4650</v>
      </c>
      <c r="G867">
        <v>198</v>
      </c>
      <c r="H867">
        <v>35</v>
      </c>
      <c r="I867">
        <v>2</v>
      </c>
      <c r="J867">
        <v>47</v>
      </c>
      <c r="K867">
        <v>66</v>
      </c>
      <c r="L867" t="s">
        <v>77</v>
      </c>
      <c r="M867" t="s">
        <v>195</v>
      </c>
      <c r="N867" t="s">
        <v>3873</v>
      </c>
      <c r="O867" t="s">
        <v>83</v>
      </c>
      <c r="P867" t="s">
        <v>73</v>
      </c>
      <c r="Q867">
        <v>0</v>
      </c>
      <c r="R867" t="s">
        <v>1518</v>
      </c>
    </row>
    <row r="868" spans="2:18" x14ac:dyDescent="0.25">
      <c r="B868" t="s">
        <v>39</v>
      </c>
      <c r="C868" t="s">
        <v>236</v>
      </c>
      <c r="D868" t="s">
        <v>1519</v>
      </c>
      <c r="E868">
        <v>5910</v>
      </c>
      <c r="F868" t="s">
        <v>74</v>
      </c>
      <c r="G868">
        <v>0</v>
      </c>
      <c r="H868">
        <v>28</v>
      </c>
      <c r="I868">
        <v>3</v>
      </c>
      <c r="J868">
        <v>60</v>
      </c>
      <c r="K868">
        <v>70</v>
      </c>
      <c r="L868" t="s">
        <v>71</v>
      </c>
      <c r="M868" t="s">
        <v>238</v>
      </c>
      <c r="N868" t="s">
        <v>3877</v>
      </c>
      <c r="O868" t="s">
        <v>239</v>
      </c>
      <c r="P868" t="s">
        <v>74</v>
      </c>
      <c r="Q868">
        <v>500</v>
      </c>
      <c r="R868" t="s">
        <v>1520</v>
      </c>
    </row>
    <row r="869" spans="2:18" x14ac:dyDescent="0.25">
      <c r="B869" t="s">
        <v>39</v>
      </c>
      <c r="C869" t="s">
        <v>236</v>
      </c>
      <c r="D869" t="s">
        <v>1519</v>
      </c>
      <c r="E869">
        <v>5910</v>
      </c>
      <c r="F869" t="s">
        <v>74</v>
      </c>
      <c r="G869">
        <v>0</v>
      </c>
      <c r="H869">
        <v>28</v>
      </c>
      <c r="I869">
        <v>3</v>
      </c>
      <c r="J869">
        <v>60</v>
      </c>
      <c r="K869">
        <v>70</v>
      </c>
      <c r="L869" t="s">
        <v>77</v>
      </c>
      <c r="M869" t="s">
        <v>238</v>
      </c>
      <c r="N869" t="s">
        <v>3877</v>
      </c>
      <c r="O869" t="s">
        <v>239</v>
      </c>
      <c r="P869" t="s">
        <v>74</v>
      </c>
      <c r="Q869">
        <v>500</v>
      </c>
      <c r="R869" t="s">
        <v>1520</v>
      </c>
    </row>
    <row r="870" spans="2:18" x14ac:dyDescent="0.25">
      <c r="B870" t="s">
        <v>1521</v>
      </c>
      <c r="C870" t="s">
        <v>1522</v>
      </c>
      <c r="D870" t="s">
        <v>1523</v>
      </c>
      <c r="E870">
        <v>4590</v>
      </c>
      <c r="F870" t="s">
        <v>74</v>
      </c>
      <c r="G870">
        <v>0</v>
      </c>
      <c r="H870">
        <v>30</v>
      </c>
      <c r="I870">
        <v>2</v>
      </c>
      <c r="J870">
        <v>48</v>
      </c>
      <c r="K870">
        <v>76</v>
      </c>
      <c r="L870" t="s">
        <v>71</v>
      </c>
      <c r="M870" t="s">
        <v>195</v>
      </c>
      <c r="N870" t="s">
        <v>3873</v>
      </c>
      <c r="O870" t="s">
        <v>73</v>
      </c>
      <c r="P870" t="s">
        <v>74</v>
      </c>
      <c r="Q870">
        <v>0</v>
      </c>
      <c r="R870" t="s">
        <v>3778</v>
      </c>
    </row>
    <row r="871" spans="2:18" x14ac:dyDescent="0.25">
      <c r="B871" t="s">
        <v>1521</v>
      </c>
      <c r="C871" t="s">
        <v>1522</v>
      </c>
      <c r="D871" t="s">
        <v>1523</v>
      </c>
      <c r="E871">
        <v>4590</v>
      </c>
      <c r="F871" t="s">
        <v>74</v>
      </c>
      <c r="G871">
        <v>0</v>
      </c>
      <c r="H871">
        <v>30</v>
      </c>
      <c r="I871">
        <v>2</v>
      </c>
      <c r="J871">
        <v>48</v>
      </c>
      <c r="K871">
        <v>76</v>
      </c>
      <c r="L871" t="s">
        <v>71</v>
      </c>
      <c r="M871" t="s">
        <v>3748</v>
      </c>
      <c r="N871" t="s">
        <v>3869</v>
      </c>
      <c r="O871" t="s">
        <v>73</v>
      </c>
      <c r="P871" t="s">
        <v>74</v>
      </c>
      <c r="Q871">
        <v>0</v>
      </c>
      <c r="R871" t="s">
        <v>3778</v>
      </c>
    </row>
    <row r="872" spans="2:18" x14ac:dyDescent="0.25">
      <c r="B872" t="s">
        <v>1521</v>
      </c>
      <c r="C872" t="s">
        <v>1522</v>
      </c>
      <c r="D872" t="s">
        <v>1523</v>
      </c>
      <c r="E872">
        <v>4590</v>
      </c>
      <c r="F872" t="s">
        <v>74</v>
      </c>
      <c r="G872">
        <v>0</v>
      </c>
      <c r="H872">
        <v>30</v>
      </c>
      <c r="I872">
        <v>2</v>
      </c>
      <c r="J872">
        <v>48</v>
      </c>
      <c r="K872">
        <v>76</v>
      </c>
      <c r="L872" t="s">
        <v>77</v>
      </c>
      <c r="M872" t="s">
        <v>2311</v>
      </c>
      <c r="N872" t="s">
        <v>3873</v>
      </c>
      <c r="O872" t="s">
        <v>73</v>
      </c>
      <c r="P872" t="s">
        <v>74</v>
      </c>
      <c r="Q872">
        <v>0</v>
      </c>
      <c r="R872" t="s">
        <v>3778</v>
      </c>
    </row>
    <row r="873" spans="2:18" x14ac:dyDescent="0.25">
      <c r="B873" t="s">
        <v>1521</v>
      </c>
      <c r="C873" t="s">
        <v>1522</v>
      </c>
      <c r="D873" t="s">
        <v>1523</v>
      </c>
      <c r="E873">
        <v>4590</v>
      </c>
      <c r="F873" t="s">
        <v>74</v>
      </c>
      <c r="G873">
        <v>0</v>
      </c>
      <c r="H873">
        <v>30</v>
      </c>
      <c r="I873">
        <v>2</v>
      </c>
      <c r="J873">
        <v>48</v>
      </c>
      <c r="K873">
        <v>76</v>
      </c>
      <c r="L873" t="s">
        <v>77</v>
      </c>
      <c r="M873" t="s">
        <v>3748</v>
      </c>
      <c r="N873" t="s">
        <v>3869</v>
      </c>
      <c r="O873" t="s">
        <v>73</v>
      </c>
      <c r="P873" t="s">
        <v>74</v>
      </c>
      <c r="Q873">
        <v>0</v>
      </c>
      <c r="R873" t="s">
        <v>3778</v>
      </c>
    </row>
    <row r="874" spans="2:18" x14ac:dyDescent="0.25">
      <c r="B874" t="s">
        <v>3721</v>
      </c>
      <c r="D874" t="s">
        <v>116</v>
      </c>
      <c r="E874">
        <v>0</v>
      </c>
      <c r="F874" t="s">
        <v>74</v>
      </c>
      <c r="G874">
        <v>0</v>
      </c>
      <c r="H874">
        <v>0</v>
      </c>
      <c r="I874">
        <v>0</v>
      </c>
      <c r="J874">
        <v>0</v>
      </c>
      <c r="K874">
        <v>0</v>
      </c>
      <c r="L874" t="s">
        <v>74</v>
      </c>
      <c r="M874" t="s">
        <v>74</v>
      </c>
      <c r="N874" t="s">
        <v>74</v>
      </c>
      <c r="O874" t="s">
        <v>74</v>
      </c>
      <c r="P874" t="s">
        <v>74</v>
      </c>
      <c r="Q874" t="s">
        <v>74</v>
      </c>
      <c r="R874" t="s">
        <v>3779</v>
      </c>
    </row>
    <row r="875" spans="2:18" x14ac:dyDescent="0.25">
      <c r="B875" t="s">
        <v>3722</v>
      </c>
      <c r="D875" t="s">
        <v>89</v>
      </c>
      <c r="E875">
        <v>0</v>
      </c>
      <c r="F875" t="s">
        <v>74</v>
      </c>
      <c r="G875">
        <v>0</v>
      </c>
      <c r="H875">
        <v>0</v>
      </c>
      <c r="I875">
        <v>0</v>
      </c>
      <c r="J875">
        <v>0</v>
      </c>
      <c r="K875">
        <v>0</v>
      </c>
      <c r="L875" t="s">
        <v>74</v>
      </c>
      <c r="M875" t="s">
        <v>74</v>
      </c>
      <c r="N875" t="s">
        <v>74</v>
      </c>
      <c r="O875" t="s">
        <v>74</v>
      </c>
      <c r="P875" t="s">
        <v>74</v>
      </c>
      <c r="Q875" t="s">
        <v>74</v>
      </c>
      <c r="R875" t="s">
        <v>3780</v>
      </c>
    </row>
    <row r="876" spans="2:18" x14ac:dyDescent="0.25">
      <c r="B876" t="s">
        <v>3723</v>
      </c>
      <c r="D876" t="s">
        <v>3744</v>
      </c>
      <c r="E876">
        <v>0</v>
      </c>
      <c r="F876" t="s">
        <v>74</v>
      </c>
      <c r="G876">
        <v>0</v>
      </c>
      <c r="H876">
        <v>0</v>
      </c>
      <c r="I876">
        <v>0</v>
      </c>
      <c r="J876">
        <v>0</v>
      </c>
      <c r="K876">
        <v>1</v>
      </c>
      <c r="L876" t="s">
        <v>71</v>
      </c>
      <c r="M876" t="s">
        <v>1657</v>
      </c>
      <c r="N876" t="s">
        <v>3877</v>
      </c>
      <c r="O876" t="s">
        <v>73</v>
      </c>
      <c r="P876" t="s">
        <v>74</v>
      </c>
      <c r="Q876">
        <v>0</v>
      </c>
      <c r="R876" t="s">
        <v>3781</v>
      </c>
    </row>
    <row r="877" spans="2:18" x14ac:dyDescent="0.25">
      <c r="B877" t="s">
        <v>3723</v>
      </c>
      <c r="D877" t="s">
        <v>3744</v>
      </c>
      <c r="E877">
        <v>0</v>
      </c>
      <c r="F877" t="s">
        <v>74</v>
      </c>
      <c r="G877">
        <v>0</v>
      </c>
      <c r="H877">
        <v>0</v>
      </c>
      <c r="I877">
        <v>0</v>
      </c>
      <c r="J877">
        <v>0</v>
      </c>
      <c r="K877">
        <v>1</v>
      </c>
      <c r="L877" t="s">
        <v>77</v>
      </c>
      <c r="M877" t="s">
        <v>626</v>
      </c>
      <c r="N877" t="s">
        <v>3892</v>
      </c>
      <c r="O877" t="s">
        <v>73</v>
      </c>
      <c r="P877" t="s">
        <v>74</v>
      </c>
      <c r="Q877">
        <v>0</v>
      </c>
      <c r="R877" t="s">
        <v>3781</v>
      </c>
    </row>
    <row r="878" spans="2:18" x14ac:dyDescent="0.25">
      <c r="B878" t="s">
        <v>1525</v>
      </c>
      <c r="C878" t="s">
        <v>1526</v>
      </c>
      <c r="D878" t="s">
        <v>706</v>
      </c>
      <c r="E878">
        <v>4510</v>
      </c>
      <c r="F878" t="s">
        <v>74</v>
      </c>
      <c r="G878">
        <v>0</v>
      </c>
      <c r="H878">
        <v>32</v>
      </c>
      <c r="I878">
        <v>2</v>
      </c>
      <c r="J878">
        <v>60</v>
      </c>
      <c r="K878">
        <v>70</v>
      </c>
      <c r="L878" t="s">
        <v>71</v>
      </c>
      <c r="M878" t="s">
        <v>1043</v>
      </c>
      <c r="N878" t="s">
        <v>3862</v>
      </c>
      <c r="O878" t="s">
        <v>624</v>
      </c>
      <c r="P878" t="s">
        <v>74</v>
      </c>
      <c r="Q878">
        <v>0</v>
      </c>
      <c r="R878" t="s">
        <v>1524</v>
      </c>
    </row>
    <row r="879" spans="2:18" x14ac:dyDescent="0.25">
      <c r="B879" t="s">
        <v>1525</v>
      </c>
      <c r="C879" t="s">
        <v>1526</v>
      </c>
      <c r="D879" t="s">
        <v>706</v>
      </c>
      <c r="E879">
        <v>4510</v>
      </c>
      <c r="F879" t="s">
        <v>74</v>
      </c>
      <c r="G879">
        <v>0</v>
      </c>
      <c r="H879">
        <v>32</v>
      </c>
      <c r="I879">
        <v>2</v>
      </c>
      <c r="J879">
        <v>60</v>
      </c>
      <c r="K879">
        <v>70</v>
      </c>
      <c r="L879" t="s">
        <v>77</v>
      </c>
      <c r="M879" s="7" t="s">
        <v>144</v>
      </c>
      <c r="N879" s="7" t="s">
        <v>3862</v>
      </c>
      <c r="O879" t="s">
        <v>627</v>
      </c>
      <c r="P879" t="s">
        <v>74</v>
      </c>
      <c r="Q879">
        <v>0</v>
      </c>
      <c r="R879" t="s">
        <v>1524</v>
      </c>
    </row>
    <row r="880" spans="2:18" x14ac:dyDescent="0.25">
      <c r="B880" t="s">
        <v>1527</v>
      </c>
      <c r="C880" t="s">
        <v>1528</v>
      </c>
      <c r="D880" t="s">
        <v>1529</v>
      </c>
      <c r="E880" s="6">
        <v>10280</v>
      </c>
      <c r="F880">
        <v>10280</v>
      </c>
      <c r="G880" s="6" t="s">
        <v>74</v>
      </c>
      <c r="H880">
        <v>40</v>
      </c>
      <c r="I880">
        <v>4</v>
      </c>
      <c r="J880">
        <v>78</v>
      </c>
      <c r="K880">
        <v>64</v>
      </c>
      <c r="L880" t="s">
        <v>71</v>
      </c>
      <c r="M880" t="s">
        <v>199</v>
      </c>
      <c r="N880" t="s">
        <v>3874</v>
      </c>
      <c r="O880" t="s">
        <v>73</v>
      </c>
      <c r="P880" t="s">
        <v>83</v>
      </c>
      <c r="Q880">
        <v>0</v>
      </c>
      <c r="R880" t="s">
        <v>1530</v>
      </c>
    </row>
    <row r="881" spans="2:18" x14ac:dyDescent="0.25">
      <c r="B881" t="s">
        <v>1527</v>
      </c>
      <c r="C881" t="s">
        <v>1528</v>
      </c>
      <c r="D881" t="s">
        <v>1529</v>
      </c>
      <c r="E881">
        <v>10280</v>
      </c>
      <c r="F881">
        <v>10280</v>
      </c>
      <c r="G881" t="s">
        <v>74</v>
      </c>
      <c r="H881">
        <v>40</v>
      </c>
      <c r="I881">
        <v>4</v>
      </c>
      <c r="J881">
        <v>78</v>
      </c>
      <c r="K881">
        <v>64</v>
      </c>
      <c r="L881" t="s">
        <v>77</v>
      </c>
      <c r="M881" t="s">
        <v>199</v>
      </c>
      <c r="N881" t="s">
        <v>3874</v>
      </c>
      <c r="O881" t="s">
        <v>83</v>
      </c>
      <c r="P881" t="s">
        <v>83</v>
      </c>
      <c r="Q881">
        <v>0</v>
      </c>
      <c r="R881" t="s">
        <v>1530</v>
      </c>
    </row>
    <row r="882" spans="2:18" x14ac:dyDescent="0.25">
      <c r="B882" t="s">
        <v>1531</v>
      </c>
      <c r="D882" t="s">
        <v>116</v>
      </c>
      <c r="E882">
        <v>0</v>
      </c>
      <c r="F882" t="s">
        <v>74</v>
      </c>
      <c r="G882">
        <v>0</v>
      </c>
      <c r="H882">
        <v>0</v>
      </c>
      <c r="I882">
        <v>0</v>
      </c>
      <c r="J882">
        <v>0</v>
      </c>
      <c r="K882">
        <v>0</v>
      </c>
      <c r="L882" t="s">
        <v>74</v>
      </c>
      <c r="M882" s="7" t="s">
        <v>74</v>
      </c>
      <c r="N882" s="7" t="s">
        <v>74</v>
      </c>
      <c r="O882" t="s">
        <v>74</v>
      </c>
      <c r="P882" t="s">
        <v>74</v>
      </c>
      <c r="Q882" t="s">
        <v>74</v>
      </c>
      <c r="R882" s="7" t="s">
        <v>1532</v>
      </c>
    </row>
    <row r="883" spans="2:18" x14ac:dyDescent="0.25">
      <c r="B883" t="s">
        <v>1533</v>
      </c>
      <c r="C883" t="s">
        <v>268</v>
      </c>
      <c r="D883" t="s">
        <v>116</v>
      </c>
      <c r="E883">
        <v>0</v>
      </c>
      <c r="F883" t="s">
        <v>74</v>
      </c>
      <c r="G883">
        <v>0</v>
      </c>
      <c r="H883">
        <v>0</v>
      </c>
      <c r="I883">
        <v>0</v>
      </c>
      <c r="J883">
        <v>0</v>
      </c>
      <c r="K883">
        <v>0</v>
      </c>
      <c r="L883" t="s">
        <v>74</v>
      </c>
      <c r="M883" t="s">
        <v>74</v>
      </c>
      <c r="N883" t="s">
        <v>74</v>
      </c>
      <c r="O883" t="s">
        <v>74</v>
      </c>
      <c r="P883" t="s">
        <v>74</v>
      </c>
      <c r="Q883" t="s">
        <v>74</v>
      </c>
      <c r="R883" t="s">
        <v>1534</v>
      </c>
    </row>
    <row r="884" spans="2:18" x14ac:dyDescent="0.25">
      <c r="B884" t="s">
        <v>1535</v>
      </c>
      <c r="C884" t="s">
        <v>1536</v>
      </c>
      <c r="D884" t="s">
        <v>1537</v>
      </c>
      <c r="E884">
        <v>7870</v>
      </c>
      <c r="F884">
        <v>7870</v>
      </c>
      <c r="G884">
        <v>227</v>
      </c>
      <c r="H884">
        <v>40</v>
      </c>
      <c r="I884">
        <v>3</v>
      </c>
      <c r="J884">
        <v>70</v>
      </c>
      <c r="K884">
        <v>66</v>
      </c>
      <c r="L884" t="s">
        <v>71</v>
      </c>
      <c r="M884" t="s">
        <v>201</v>
      </c>
      <c r="N884" t="s">
        <v>3872</v>
      </c>
      <c r="O884" t="s">
        <v>83</v>
      </c>
      <c r="P884" t="s">
        <v>73</v>
      </c>
      <c r="Q884">
        <v>0</v>
      </c>
      <c r="R884" t="s">
        <v>1539</v>
      </c>
    </row>
    <row r="885" spans="2:18" x14ac:dyDescent="0.25">
      <c r="B885" t="s">
        <v>1535</v>
      </c>
      <c r="C885" t="s">
        <v>1536</v>
      </c>
      <c r="D885" t="s">
        <v>1537</v>
      </c>
      <c r="E885">
        <v>7870</v>
      </c>
      <c r="F885">
        <v>7870</v>
      </c>
      <c r="G885">
        <v>227</v>
      </c>
      <c r="H885">
        <v>40</v>
      </c>
      <c r="I885">
        <v>3</v>
      </c>
      <c r="J885">
        <v>70</v>
      </c>
      <c r="K885">
        <v>66</v>
      </c>
      <c r="L885" t="s">
        <v>71</v>
      </c>
      <c r="M885" t="s">
        <v>1538</v>
      </c>
      <c r="N885" t="s">
        <v>3872</v>
      </c>
      <c r="O885" t="s">
        <v>83</v>
      </c>
      <c r="P885" t="s">
        <v>83</v>
      </c>
      <c r="Q885">
        <v>0</v>
      </c>
      <c r="R885" t="s">
        <v>1539</v>
      </c>
    </row>
    <row r="886" spans="2:18" x14ac:dyDescent="0.25">
      <c r="B886" t="s">
        <v>1535</v>
      </c>
      <c r="C886" t="s">
        <v>1536</v>
      </c>
      <c r="D886" t="s">
        <v>1537</v>
      </c>
      <c r="E886">
        <v>7870</v>
      </c>
      <c r="F886">
        <v>7870</v>
      </c>
      <c r="G886">
        <v>227</v>
      </c>
      <c r="H886">
        <v>40</v>
      </c>
      <c r="I886">
        <v>3</v>
      </c>
      <c r="J886">
        <v>70</v>
      </c>
      <c r="K886">
        <v>66</v>
      </c>
      <c r="L886" t="s">
        <v>77</v>
      </c>
      <c r="M886" t="s">
        <v>1538</v>
      </c>
      <c r="N886" t="s">
        <v>3872</v>
      </c>
      <c r="O886" t="s">
        <v>83</v>
      </c>
      <c r="P886" t="s">
        <v>83</v>
      </c>
      <c r="Q886">
        <v>0</v>
      </c>
      <c r="R886" t="s">
        <v>1539</v>
      </c>
    </row>
    <row r="887" spans="2:18" x14ac:dyDescent="0.25">
      <c r="B887" t="s">
        <v>1540</v>
      </c>
      <c r="D887" t="s">
        <v>1541</v>
      </c>
      <c r="E887">
        <v>0</v>
      </c>
      <c r="F887" t="s">
        <v>74</v>
      </c>
      <c r="G887">
        <v>0</v>
      </c>
      <c r="H887">
        <v>0</v>
      </c>
      <c r="I887">
        <v>0</v>
      </c>
      <c r="J887">
        <v>0</v>
      </c>
      <c r="K887">
        <v>0</v>
      </c>
      <c r="L887" t="s">
        <v>74</v>
      </c>
      <c r="M887" t="s">
        <v>74</v>
      </c>
      <c r="N887" t="s">
        <v>74</v>
      </c>
      <c r="O887" t="s">
        <v>74</v>
      </c>
      <c r="P887" t="s">
        <v>74</v>
      </c>
      <c r="Q887" t="s">
        <v>74</v>
      </c>
      <c r="R887" t="s">
        <v>1542</v>
      </c>
    </row>
    <row r="888" spans="2:18" x14ac:dyDescent="0.25">
      <c r="B888" t="s">
        <v>1543</v>
      </c>
      <c r="D888" t="s">
        <v>1544</v>
      </c>
      <c r="E888">
        <v>0</v>
      </c>
      <c r="F888" t="s">
        <v>74</v>
      </c>
      <c r="G888">
        <v>0</v>
      </c>
      <c r="H888">
        <v>0</v>
      </c>
      <c r="I888">
        <v>0</v>
      </c>
      <c r="J888">
        <v>0</v>
      </c>
      <c r="K888">
        <v>0</v>
      </c>
      <c r="L888" t="s">
        <v>74</v>
      </c>
      <c r="M888" t="s">
        <v>74</v>
      </c>
      <c r="N888" t="s">
        <v>74</v>
      </c>
      <c r="O888" t="s">
        <v>74</v>
      </c>
      <c r="P888" t="s">
        <v>74</v>
      </c>
      <c r="Q888" t="s">
        <v>74</v>
      </c>
      <c r="R888" t="s">
        <v>1545</v>
      </c>
    </row>
    <row r="889" spans="2:18" x14ac:dyDescent="0.25">
      <c r="B889" t="s">
        <v>1546</v>
      </c>
      <c r="C889" t="s">
        <v>1547</v>
      </c>
      <c r="D889" t="s">
        <v>1548</v>
      </c>
      <c r="E889">
        <v>11230</v>
      </c>
      <c r="F889">
        <v>11230</v>
      </c>
      <c r="G889">
        <v>234</v>
      </c>
      <c r="H889">
        <v>40</v>
      </c>
      <c r="I889">
        <v>4</v>
      </c>
      <c r="J889">
        <v>80</v>
      </c>
      <c r="K889">
        <v>70</v>
      </c>
      <c r="L889" t="s">
        <v>71</v>
      </c>
      <c r="M889" t="s">
        <v>193</v>
      </c>
      <c r="N889" t="s">
        <v>3872</v>
      </c>
      <c r="O889" t="s">
        <v>83</v>
      </c>
      <c r="P889" t="s">
        <v>73</v>
      </c>
      <c r="Q889">
        <v>1000</v>
      </c>
      <c r="R889" t="s">
        <v>1549</v>
      </c>
    </row>
    <row r="890" spans="2:18" x14ac:dyDescent="0.25">
      <c r="B890" t="s">
        <v>1546</v>
      </c>
      <c r="C890" t="s">
        <v>1547</v>
      </c>
      <c r="D890" t="s">
        <v>1548</v>
      </c>
      <c r="E890">
        <v>11230</v>
      </c>
      <c r="F890">
        <v>11230</v>
      </c>
      <c r="G890">
        <v>234</v>
      </c>
      <c r="H890">
        <v>40</v>
      </c>
      <c r="I890">
        <v>4</v>
      </c>
      <c r="J890">
        <v>80</v>
      </c>
      <c r="K890">
        <v>70</v>
      </c>
      <c r="L890" t="s">
        <v>77</v>
      </c>
      <c r="M890" t="s">
        <v>193</v>
      </c>
      <c r="N890" t="s">
        <v>3872</v>
      </c>
      <c r="O890" t="s">
        <v>83</v>
      </c>
      <c r="P890" t="s">
        <v>73</v>
      </c>
      <c r="Q890">
        <v>1000</v>
      </c>
      <c r="R890" t="s">
        <v>1549</v>
      </c>
    </row>
    <row r="891" spans="2:18" x14ac:dyDescent="0.25">
      <c r="B891" t="s">
        <v>1550</v>
      </c>
      <c r="D891" t="s">
        <v>116</v>
      </c>
      <c r="E891">
        <v>0</v>
      </c>
      <c r="F891" t="s">
        <v>74</v>
      </c>
      <c r="G891">
        <v>0</v>
      </c>
      <c r="H891">
        <v>0</v>
      </c>
      <c r="I891">
        <v>0</v>
      </c>
      <c r="J891">
        <v>0</v>
      </c>
      <c r="K891">
        <v>0</v>
      </c>
      <c r="L891" t="s">
        <v>74</v>
      </c>
      <c r="M891" t="s">
        <v>74</v>
      </c>
      <c r="N891" t="s">
        <v>74</v>
      </c>
      <c r="O891" t="s">
        <v>74</v>
      </c>
      <c r="P891" t="s">
        <v>74</v>
      </c>
      <c r="Q891" t="s">
        <v>74</v>
      </c>
      <c r="R891" t="s">
        <v>1551</v>
      </c>
    </row>
    <row r="892" spans="2:18" x14ac:dyDescent="0.25">
      <c r="B892" t="s">
        <v>1552</v>
      </c>
      <c r="C892" t="s">
        <v>600</v>
      </c>
      <c r="D892" t="s">
        <v>278</v>
      </c>
      <c r="E892">
        <v>0</v>
      </c>
      <c r="F892" t="s">
        <v>74</v>
      </c>
      <c r="G892">
        <v>0</v>
      </c>
      <c r="H892">
        <v>0</v>
      </c>
      <c r="I892">
        <v>0</v>
      </c>
      <c r="J892">
        <v>0</v>
      </c>
      <c r="K892">
        <v>0</v>
      </c>
      <c r="L892" t="s">
        <v>74</v>
      </c>
      <c r="M892" t="s">
        <v>74</v>
      </c>
      <c r="N892" t="s">
        <v>74</v>
      </c>
      <c r="O892" t="s">
        <v>74</v>
      </c>
      <c r="P892" t="s">
        <v>74</v>
      </c>
      <c r="Q892" t="s">
        <v>74</v>
      </c>
      <c r="R892" t="s">
        <v>1553</v>
      </c>
    </row>
    <row r="893" spans="2:18" x14ac:dyDescent="0.25">
      <c r="B893" t="s">
        <v>1554</v>
      </c>
      <c r="C893" t="s">
        <v>1555</v>
      </c>
      <c r="D893" t="s">
        <v>441</v>
      </c>
      <c r="E893">
        <v>9270</v>
      </c>
      <c r="F893" t="s">
        <v>74</v>
      </c>
      <c r="G893">
        <v>0</v>
      </c>
      <c r="H893">
        <v>35</v>
      </c>
      <c r="I893">
        <v>4</v>
      </c>
      <c r="J893">
        <v>66</v>
      </c>
      <c r="K893">
        <v>66</v>
      </c>
      <c r="L893" t="s">
        <v>71</v>
      </c>
      <c r="M893" t="s">
        <v>199</v>
      </c>
      <c r="N893" t="s">
        <v>3874</v>
      </c>
      <c r="O893" t="s">
        <v>73</v>
      </c>
      <c r="P893" t="s">
        <v>74</v>
      </c>
      <c r="Q893">
        <v>0</v>
      </c>
      <c r="R893" t="s">
        <v>1556</v>
      </c>
    </row>
    <row r="894" spans="2:18" x14ac:dyDescent="0.25">
      <c r="B894" t="s">
        <v>1554</v>
      </c>
      <c r="C894" t="s">
        <v>1555</v>
      </c>
      <c r="D894" t="s">
        <v>441</v>
      </c>
      <c r="E894">
        <v>9270</v>
      </c>
      <c r="F894" t="s">
        <v>74</v>
      </c>
      <c r="G894">
        <v>0</v>
      </c>
      <c r="H894">
        <v>35</v>
      </c>
      <c r="I894">
        <v>4</v>
      </c>
      <c r="J894">
        <v>66</v>
      </c>
      <c r="K894">
        <v>66</v>
      </c>
      <c r="L894" t="s">
        <v>77</v>
      </c>
      <c r="M894" t="s">
        <v>1557</v>
      </c>
      <c r="N894" t="s">
        <v>3915</v>
      </c>
      <c r="O894" t="s">
        <v>73</v>
      </c>
      <c r="P894" t="s">
        <v>74</v>
      </c>
      <c r="Q894">
        <v>0</v>
      </c>
      <c r="R894" t="s">
        <v>1556</v>
      </c>
    </row>
    <row r="895" spans="2:18" x14ac:dyDescent="0.25">
      <c r="B895" t="s">
        <v>1558</v>
      </c>
      <c r="C895" t="s">
        <v>1559</v>
      </c>
      <c r="D895" t="s">
        <v>1560</v>
      </c>
      <c r="E895">
        <v>11558</v>
      </c>
      <c r="F895">
        <v>11558</v>
      </c>
      <c r="G895">
        <v>113</v>
      </c>
      <c r="H895">
        <v>44</v>
      </c>
      <c r="I895">
        <v>4</v>
      </c>
      <c r="J895">
        <v>75</v>
      </c>
      <c r="K895">
        <v>65.5</v>
      </c>
      <c r="L895" t="s">
        <v>71</v>
      </c>
      <c r="M895" t="s">
        <v>199</v>
      </c>
      <c r="N895" t="s">
        <v>3874</v>
      </c>
      <c r="O895" t="s">
        <v>73</v>
      </c>
      <c r="P895" t="s">
        <v>83</v>
      </c>
      <c r="Q895">
        <v>0</v>
      </c>
      <c r="R895" t="s">
        <v>1561</v>
      </c>
    </row>
    <row r="896" spans="2:18" ht="15" customHeight="1" x14ac:dyDescent="0.25">
      <c r="B896" t="s">
        <v>1558</v>
      </c>
      <c r="C896" t="s">
        <v>1559</v>
      </c>
      <c r="D896" t="s">
        <v>1560</v>
      </c>
      <c r="E896" s="6">
        <v>11558</v>
      </c>
      <c r="F896">
        <v>11558</v>
      </c>
      <c r="G896">
        <v>113</v>
      </c>
      <c r="H896">
        <v>44</v>
      </c>
      <c r="I896">
        <v>4</v>
      </c>
      <c r="J896">
        <v>75</v>
      </c>
      <c r="K896">
        <v>65.5</v>
      </c>
      <c r="L896" t="s">
        <v>77</v>
      </c>
      <c r="M896" t="s">
        <v>201</v>
      </c>
      <c r="N896" t="s">
        <v>3872</v>
      </c>
      <c r="O896" t="s">
        <v>83</v>
      </c>
      <c r="P896" t="s">
        <v>73</v>
      </c>
      <c r="Q896">
        <v>1600</v>
      </c>
      <c r="R896" t="s">
        <v>1561</v>
      </c>
    </row>
    <row r="897" spans="2:18" ht="15" customHeight="1" x14ac:dyDescent="0.25">
      <c r="B897" t="s">
        <v>1562</v>
      </c>
      <c r="C897" t="s">
        <v>1563</v>
      </c>
      <c r="D897" t="s">
        <v>1564</v>
      </c>
      <c r="E897" s="6">
        <v>3530</v>
      </c>
      <c r="F897" t="s">
        <v>74</v>
      </c>
      <c r="G897">
        <v>0</v>
      </c>
      <c r="H897">
        <v>25</v>
      </c>
      <c r="I897">
        <v>2</v>
      </c>
      <c r="J897">
        <v>48</v>
      </c>
      <c r="K897">
        <v>70</v>
      </c>
      <c r="L897" t="s">
        <v>71</v>
      </c>
      <c r="M897" t="s">
        <v>195</v>
      </c>
      <c r="N897" t="s">
        <v>3873</v>
      </c>
      <c r="O897" t="s">
        <v>73</v>
      </c>
      <c r="P897" t="s">
        <v>74</v>
      </c>
      <c r="Q897">
        <v>0</v>
      </c>
      <c r="R897" t="s">
        <v>1565</v>
      </c>
    </row>
    <row r="898" spans="2:18" x14ac:dyDescent="0.25">
      <c r="B898" t="s">
        <v>1562</v>
      </c>
      <c r="C898" t="s">
        <v>1563</v>
      </c>
      <c r="D898" t="s">
        <v>1564</v>
      </c>
      <c r="E898">
        <v>3530</v>
      </c>
      <c r="F898" t="s">
        <v>74</v>
      </c>
      <c r="G898">
        <v>0</v>
      </c>
      <c r="H898">
        <v>25</v>
      </c>
      <c r="I898">
        <v>2</v>
      </c>
      <c r="J898">
        <v>48</v>
      </c>
      <c r="K898">
        <v>70</v>
      </c>
      <c r="L898" t="s">
        <v>71</v>
      </c>
      <c r="M898" t="s">
        <v>322</v>
      </c>
      <c r="N898" t="s">
        <v>3869</v>
      </c>
      <c r="O898" t="s">
        <v>73</v>
      </c>
      <c r="P898" t="s">
        <v>74</v>
      </c>
      <c r="Q898">
        <v>0</v>
      </c>
      <c r="R898" t="s">
        <v>1565</v>
      </c>
    </row>
    <row r="899" spans="2:18" x14ac:dyDescent="0.25">
      <c r="B899" t="s">
        <v>1562</v>
      </c>
      <c r="C899" t="s">
        <v>1563</v>
      </c>
      <c r="D899" t="s">
        <v>1564</v>
      </c>
      <c r="E899">
        <v>3530</v>
      </c>
      <c r="F899" t="s">
        <v>74</v>
      </c>
      <c r="G899">
        <v>0</v>
      </c>
      <c r="H899">
        <v>25</v>
      </c>
      <c r="I899">
        <v>2</v>
      </c>
      <c r="J899">
        <v>48</v>
      </c>
      <c r="K899">
        <v>70</v>
      </c>
      <c r="L899" t="s">
        <v>77</v>
      </c>
      <c r="M899" t="s">
        <v>322</v>
      </c>
      <c r="N899" t="s">
        <v>3869</v>
      </c>
      <c r="O899" t="s">
        <v>73</v>
      </c>
      <c r="P899" t="s">
        <v>74</v>
      </c>
      <c r="Q899">
        <v>0</v>
      </c>
      <c r="R899" t="s">
        <v>1565</v>
      </c>
    </row>
    <row r="900" spans="2:18" x14ac:dyDescent="0.25">
      <c r="B900" t="s">
        <v>1562</v>
      </c>
      <c r="C900" t="s">
        <v>1563</v>
      </c>
      <c r="D900" t="s">
        <v>1564</v>
      </c>
      <c r="E900">
        <v>3530</v>
      </c>
      <c r="F900" t="s">
        <v>74</v>
      </c>
      <c r="G900">
        <v>0</v>
      </c>
      <c r="H900">
        <v>25</v>
      </c>
      <c r="I900">
        <v>2</v>
      </c>
      <c r="J900">
        <v>48</v>
      </c>
      <c r="K900">
        <v>70</v>
      </c>
      <c r="L900" t="s">
        <v>77</v>
      </c>
      <c r="M900" t="s">
        <v>195</v>
      </c>
      <c r="N900" t="s">
        <v>3873</v>
      </c>
      <c r="O900" t="s">
        <v>73</v>
      </c>
      <c r="P900" t="s">
        <v>74</v>
      </c>
      <c r="Q900">
        <v>0</v>
      </c>
      <c r="R900" t="s">
        <v>1565</v>
      </c>
    </row>
    <row r="901" spans="2:18" x14ac:dyDescent="0.25">
      <c r="B901" t="s">
        <v>1566</v>
      </c>
      <c r="C901" t="s">
        <v>1567</v>
      </c>
      <c r="D901" t="s">
        <v>496</v>
      </c>
      <c r="E901">
        <v>3530</v>
      </c>
      <c r="F901" t="s">
        <v>74</v>
      </c>
      <c r="G901">
        <v>0</v>
      </c>
      <c r="H901">
        <v>50</v>
      </c>
      <c r="I901">
        <v>1</v>
      </c>
      <c r="J901">
        <v>48</v>
      </c>
      <c r="K901">
        <v>70</v>
      </c>
      <c r="L901" t="s">
        <v>71</v>
      </c>
      <c r="M901" s="7" t="s">
        <v>195</v>
      </c>
      <c r="N901" s="7" t="s">
        <v>3873</v>
      </c>
      <c r="O901" t="s">
        <v>73</v>
      </c>
      <c r="P901" t="s">
        <v>74</v>
      </c>
      <c r="Q901">
        <v>0</v>
      </c>
      <c r="R901" s="7" t="s">
        <v>1568</v>
      </c>
    </row>
    <row r="902" spans="2:18" x14ac:dyDescent="0.25">
      <c r="B902" t="s">
        <v>1566</v>
      </c>
      <c r="C902" t="s">
        <v>1567</v>
      </c>
      <c r="D902" t="s">
        <v>496</v>
      </c>
      <c r="E902">
        <v>3530</v>
      </c>
      <c r="F902" t="s">
        <v>74</v>
      </c>
      <c r="G902">
        <v>0</v>
      </c>
      <c r="H902">
        <v>50</v>
      </c>
      <c r="I902">
        <v>1</v>
      </c>
      <c r="J902">
        <v>48</v>
      </c>
      <c r="K902">
        <v>70</v>
      </c>
      <c r="L902" t="s">
        <v>71</v>
      </c>
      <c r="M902" s="7" t="s">
        <v>887</v>
      </c>
      <c r="N902" s="7" t="s">
        <v>3869</v>
      </c>
      <c r="O902" t="s">
        <v>73</v>
      </c>
      <c r="P902" t="s">
        <v>74</v>
      </c>
      <c r="Q902">
        <v>0</v>
      </c>
      <c r="R902" s="7" t="s">
        <v>1568</v>
      </c>
    </row>
    <row r="903" spans="2:18" x14ac:dyDescent="0.25">
      <c r="B903" t="s">
        <v>1566</v>
      </c>
      <c r="C903" t="s">
        <v>1567</v>
      </c>
      <c r="D903" t="s">
        <v>496</v>
      </c>
      <c r="E903">
        <v>3530</v>
      </c>
      <c r="F903" t="s">
        <v>74</v>
      </c>
      <c r="G903">
        <v>0</v>
      </c>
      <c r="H903">
        <v>50</v>
      </c>
      <c r="I903">
        <v>1</v>
      </c>
      <c r="J903">
        <v>48</v>
      </c>
      <c r="K903">
        <v>70</v>
      </c>
      <c r="L903" t="s">
        <v>77</v>
      </c>
      <c r="M903" s="7" t="s">
        <v>887</v>
      </c>
      <c r="N903" s="7" t="s">
        <v>3869</v>
      </c>
      <c r="O903" t="s">
        <v>73</v>
      </c>
      <c r="P903" t="s">
        <v>74</v>
      </c>
      <c r="Q903">
        <v>0</v>
      </c>
      <c r="R903" s="7" t="s">
        <v>1568</v>
      </c>
    </row>
    <row r="904" spans="2:18" x14ac:dyDescent="0.25">
      <c r="B904" t="s">
        <v>1566</v>
      </c>
      <c r="C904" t="s">
        <v>1567</v>
      </c>
      <c r="D904" t="s">
        <v>496</v>
      </c>
      <c r="E904">
        <v>3530</v>
      </c>
      <c r="F904" t="s">
        <v>74</v>
      </c>
      <c r="G904">
        <v>0</v>
      </c>
      <c r="H904">
        <v>50</v>
      </c>
      <c r="I904">
        <v>1</v>
      </c>
      <c r="J904">
        <v>48</v>
      </c>
      <c r="K904">
        <v>70</v>
      </c>
      <c r="L904" t="s">
        <v>77</v>
      </c>
      <c r="M904" s="7" t="s">
        <v>195</v>
      </c>
      <c r="N904" s="7" t="s">
        <v>3873</v>
      </c>
      <c r="O904" t="s">
        <v>73</v>
      </c>
      <c r="P904" t="s">
        <v>74</v>
      </c>
      <c r="Q904">
        <v>0</v>
      </c>
      <c r="R904" s="7" t="s">
        <v>1568</v>
      </c>
    </row>
    <row r="905" spans="2:18" x14ac:dyDescent="0.25">
      <c r="B905" t="s">
        <v>1569</v>
      </c>
      <c r="D905" t="s">
        <v>278</v>
      </c>
      <c r="E905">
        <v>0</v>
      </c>
      <c r="F905" t="s">
        <v>74</v>
      </c>
      <c r="G905">
        <v>0</v>
      </c>
      <c r="H905">
        <v>0</v>
      </c>
      <c r="I905" s="8">
        <v>0</v>
      </c>
      <c r="J905">
        <v>0</v>
      </c>
      <c r="K905">
        <v>0</v>
      </c>
      <c r="L905" t="s">
        <v>74</v>
      </c>
      <c r="M905" t="s">
        <v>74</v>
      </c>
      <c r="N905" t="s">
        <v>74</v>
      </c>
      <c r="O905" t="s">
        <v>74</v>
      </c>
      <c r="P905" t="s">
        <v>74</v>
      </c>
      <c r="Q905" t="s">
        <v>74</v>
      </c>
      <c r="R905" t="s">
        <v>1570</v>
      </c>
    </row>
    <row r="906" spans="2:18" x14ac:dyDescent="0.25">
      <c r="B906" t="s">
        <v>1571</v>
      </c>
      <c r="D906" t="s">
        <v>278</v>
      </c>
      <c r="E906">
        <v>0</v>
      </c>
      <c r="F906" t="s">
        <v>74</v>
      </c>
      <c r="G906">
        <v>0</v>
      </c>
      <c r="H906">
        <v>0</v>
      </c>
      <c r="I906" s="8">
        <v>0</v>
      </c>
      <c r="J906">
        <v>0</v>
      </c>
      <c r="K906">
        <v>0</v>
      </c>
      <c r="L906" t="s">
        <v>74</v>
      </c>
      <c r="M906" t="s">
        <v>74</v>
      </c>
      <c r="N906" t="s">
        <v>74</v>
      </c>
      <c r="O906" t="s">
        <v>74</v>
      </c>
      <c r="P906" t="s">
        <v>74</v>
      </c>
      <c r="Q906" t="s">
        <v>74</v>
      </c>
      <c r="R906" t="s">
        <v>1572</v>
      </c>
    </row>
    <row r="907" spans="2:18" x14ac:dyDescent="0.25">
      <c r="B907" t="s">
        <v>1573</v>
      </c>
      <c r="D907" t="s">
        <v>281</v>
      </c>
      <c r="E907">
        <v>0</v>
      </c>
      <c r="F907" t="s">
        <v>74</v>
      </c>
      <c r="G907">
        <v>0</v>
      </c>
      <c r="H907">
        <v>0</v>
      </c>
      <c r="I907" s="8">
        <v>0</v>
      </c>
      <c r="J907">
        <v>0</v>
      </c>
      <c r="K907">
        <v>0</v>
      </c>
      <c r="L907" t="s">
        <v>74</v>
      </c>
      <c r="M907" t="s">
        <v>74</v>
      </c>
      <c r="N907" t="s">
        <v>74</v>
      </c>
      <c r="O907" t="s">
        <v>74</v>
      </c>
      <c r="P907" t="s">
        <v>74</v>
      </c>
      <c r="Q907" t="s">
        <v>74</v>
      </c>
      <c r="R907" t="s">
        <v>1574</v>
      </c>
    </row>
    <row r="908" spans="2:18" x14ac:dyDescent="0.25">
      <c r="B908" t="s">
        <v>1575</v>
      </c>
      <c r="C908" t="s">
        <v>1576</v>
      </c>
      <c r="D908" t="s">
        <v>1577</v>
      </c>
      <c r="E908">
        <v>13836</v>
      </c>
      <c r="F908" t="s">
        <v>74</v>
      </c>
      <c r="G908">
        <v>0</v>
      </c>
      <c r="H908">
        <v>42</v>
      </c>
      <c r="I908" s="8">
        <v>5</v>
      </c>
      <c r="J908">
        <v>72</v>
      </c>
      <c r="K908">
        <v>65.5</v>
      </c>
      <c r="L908" t="s">
        <v>71</v>
      </c>
      <c r="M908" t="s">
        <v>509</v>
      </c>
      <c r="N908" t="s">
        <v>3874</v>
      </c>
      <c r="O908" t="s">
        <v>73</v>
      </c>
      <c r="P908" t="s">
        <v>74</v>
      </c>
      <c r="Q908">
        <v>0</v>
      </c>
      <c r="R908" t="s">
        <v>1578</v>
      </c>
    </row>
    <row r="909" spans="2:18" x14ac:dyDescent="0.25">
      <c r="B909" t="s">
        <v>1575</v>
      </c>
      <c r="C909" t="s">
        <v>1576</v>
      </c>
      <c r="D909" t="s">
        <v>1577</v>
      </c>
      <c r="E909">
        <v>13836</v>
      </c>
      <c r="F909" t="s">
        <v>74</v>
      </c>
      <c r="G909">
        <v>0</v>
      </c>
      <c r="H909">
        <v>42</v>
      </c>
      <c r="I909">
        <v>5</v>
      </c>
      <c r="J909">
        <v>72</v>
      </c>
      <c r="K909">
        <v>65.5</v>
      </c>
      <c r="L909" t="s">
        <v>77</v>
      </c>
      <c r="M909" t="s">
        <v>929</v>
      </c>
      <c r="N909" t="s">
        <v>3873</v>
      </c>
      <c r="O909" t="s">
        <v>239</v>
      </c>
      <c r="P909" t="s">
        <v>74</v>
      </c>
      <c r="Q909">
        <v>1200</v>
      </c>
      <c r="R909" t="s">
        <v>1578</v>
      </c>
    </row>
    <row r="910" spans="2:18" x14ac:dyDescent="0.25">
      <c r="B910" t="s">
        <v>1579</v>
      </c>
      <c r="D910" t="s">
        <v>116</v>
      </c>
      <c r="E910">
        <v>0</v>
      </c>
      <c r="F910" t="s">
        <v>74</v>
      </c>
      <c r="G910">
        <v>0</v>
      </c>
      <c r="H910">
        <v>0</v>
      </c>
      <c r="I910">
        <v>0</v>
      </c>
      <c r="J910">
        <v>0</v>
      </c>
      <c r="K910">
        <v>0</v>
      </c>
      <c r="L910" t="s">
        <v>74</v>
      </c>
      <c r="M910" t="s">
        <v>74</v>
      </c>
      <c r="N910" t="s">
        <v>74</v>
      </c>
      <c r="O910" t="s">
        <v>74</v>
      </c>
      <c r="P910" t="s">
        <v>74</v>
      </c>
      <c r="Q910" t="s">
        <v>74</v>
      </c>
      <c r="R910" t="s">
        <v>1580</v>
      </c>
    </row>
    <row r="911" spans="2:18" x14ac:dyDescent="0.25">
      <c r="B911" t="s">
        <v>1581</v>
      </c>
      <c r="C911" t="s">
        <v>1582</v>
      </c>
      <c r="D911" t="s">
        <v>1583</v>
      </c>
      <c r="E911">
        <v>12298</v>
      </c>
      <c r="F911" t="s">
        <v>74</v>
      </c>
      <c r="G911">
        <v>66</v>
      </c>
      <c r="H911">
        <v>35</v>
      </c>
      <c r="I911">
        <v>5</v>
      </c>
      <c r="J911">
        <v>80</v>
      </c>
      <c r="K911">
        <v>70</v>
      </c>
      <c r="L911" t="s">
        <v>71</v>
      </c>
      <c r="M911" t="s">
        <v>132</v>
      </c>
      <c r="N911" t="s">
        <v>3864</v>
      </c>
      <c r="O911" t="s">
        <v>83</v>
      </c>
      <c r="P911" t="s">
        <v>73</v>
      </c>
      <c r="Q911">
        <v>0</v>
      </c>
      <c r="R911" t="s">
        <v>1584</v>
      </c>
    </row>
    <row r="912" spans="2:18" x14ac:dyDescent="0.25">
      <c r="B912" t="s">
        <v>1581</v>
      </c>
      <c r="C912" t="s">
        <v>1582</v>
      </c>
      <c r="D912" t="s">
        <v>1583</v>
      </c>
      <c r="E912">
        <v>12298</v>
      </c>
      <c r="F912" t="s">
        <v>74</v>
      </c>
      <c r="G912">
        <v>66</v>
      </c>
      <c r="H912">
        <v>35</v>
      </c>
      <c r="I912">
        <v>5</v>
      </c>
      <c r="J912">
        <v>80</v>
      </c>
      <c r="K912">
        <v>70</v>
      </c>
      <c r="L912" t="s">
        <v>77</v>
      </c>
      <c r="M912" t="s">
        <v>144</v>
      </c>
      <c r="N912" t="s">
        <v>3862</v>
      </c>
      <c r="O912" t="s">
        <v>83</v>
      </c>
      <c r="P912" t="s">
        <v>73</v>
      </c>
      <c r="Q912">
        <v>0</v>
      </c>
      <c r="R912" t="s">
        <v>1584</v>
      </c>
    </row>
    <row r="913" spans="2:18" x14ac:dyDescent="0.25">
      <c r="B913" t="s">
        <v>1585</v>
      </c>
      <c r="C913" t="s">
        <v>1586</v>
      </c>
      <c r="D913" t="s">
        <v>1587</v>
      </c>
      <c r="E913">
        <v>10670</v>
      </c>
      <c r="F913">
        <v>10670</v>
      </c>
      <c r="G913">
        <v>111</v>
      </c>
      <c r="H913">
        <v>38</v>
      </c>
      <c r="I913">
        <v>4</v>
      </c>
      <c r="J913">
        <v>64</v>
      </c>
      <c r="K913">
        <v>70</v>
      </c>
      <c r="L913" t="s">
        <v>71</v>
      </c>
      <c r="M913" t="s">
        <v>132</v>
      </c>
      <c r="N913" t="s">
        <v>3864</v>
      </c>
      <c r="O913" t="s">
        <v>83</v>
      </c>
      <c r="P913" t="s">
        <v>73</v>
      </c>
      <c r="Q913" t="s">
        <v>74</v>
      </c>
      <c r="R913" t="s">
        <v>1588</v>
      </c>
    </row>
    <row r="914" spans="2:18" x14ac:dyDescent="0.25">
      <c r="B914" t="s">
        <v>1585</v>
      </c>
      <c r="C914" t="s">
        <v>1586</v>
      </c>
      <c r="D914" t="s">
        <v>1587</v>
      </c>
      <c r="E914">
        <v>10670</v>
      </c>
      <c r="F914">
        <v>10670</v>
      </c>
      <c r="G914">
        <v>111</v>
      </c>
      <c r="H914">
        <v>38</v>
      </c>
      <c r="I914">
        <v>4</v>
      </c>
      <c r="J914">
        <v>64</v>
      </c>
      <c r="K914">
        <v>70</v>
      </c>
      <c r="L914" t="s">
        <v>77</v>
      </c>
      <c r="M914" t="s">
        <v>132</v>
      </c>
      <c r="N914" t="s">
        <v>3864</v>
      </c>
      <c r="O914" t="s">
        <v>83</v>
      </c>
      <c r="P914" t="s">
        <v>73</v>
      </c>
      <c r="Q914" t="s">
        <v>74</v>
      </c>
      <c r="R914" t="s">
        <v>1588</v>
      </c>
    </row>
    <row r="915" spans="2:18" x14ac:dyDescent="0.25">
      <c r="B915" t="s">
        <v>1589</v>
      </c>
      <c r="C915" t="s">
        <v>1590</v>
      </c>
      <c r="D915" t="s">
        <v>1591</v>
      </c>
      <c r="E915">
        <v>10240</v>
      </c>
      <c r="F915" t="s">
        <v>74</v>
      </c>
      <c r="G915">
        <v>0</v>
      </c>
      <c r="H915">
        <v>39</v>
      </c>
      <c r="I915">
        <v>4</v>
      </c>
      <c r="J915">
        <v>72</v>
      </c>
      <c r="K915">
        <v>66</v>
      </c>
      <c r="L915" t="s">
        <v>71</v>
      </c>
      <c r="M915" t="s">
        <v>199</v>
      </c>
      <c r="N915" t="s">
        <v>3874</v>
      </c>
      <c r="O915" t="s">
        <v>73</v>
      </c>
      <c r="P915" t="s">
        <v>74</v>
      </c>
      <c r="Q915">
        <v>0</v>
      </c>
      <c r="R915" t="s">
        <v>1592</v>
      </c>
    </row>
    <row r="916" spans="2:18" x14ac:dyDescent="0.25">
      <c r="B916" t="s">
        <v>1589</v>
      </c>
      <c r="C916" t="s">
        <v>1590</v>
      </c>
      <c r="D916" t="s">
        <v>1591</v>
      </c>
      <c r="E916">
        <v>10240</v>
      </c>
      <c r="F916" t="s">
        <v>74</v>
      </c>
      <c r="G916">
        <v>0</v>
      </c>
      <c r="H916">
        <v>39</v>
      </c>
      <c r="I916">
        <v>4</v>
      </c>
      <c r="J916">
        <v>72</v>
      </c>
      <c r="K916">
        <v>66</v>
      </c>
      <c r="L916" t="s">
        <v>77</v>
      </c>
      <c r="M916" t="s">
        <v>201</v>
      </c>
      <c r="N916" t="s">
        <v>3872</v>
      </c>
      <c r="O916" t="s">
        <v>73</v>
      </c>
      <c r="P916" t="s">
        <v>74</v>
      </c>
      <c r="Q916">
        <v>1600</v>
      </c>
      <c r="R916" t="s">
        <v>1592</v>
      </c>
    </row>
    <row r="917" spans="2:18" x14ac:dyDescent="0.25">
      <c r="B917" t="s">
        <v>1593</v>
      </c>
      <c r="C917" t="s">
        <v>1594</v>
      </c>
      <c r="D917" t="s">
        <v>1595</v>
      </c>
      <c r="E917">
        <v>4994</v>
      </c>
      <c r="F917" t="s">
        <v>74</v>
      </c>
      <c r="G917" t="s">
        <v>74</v>
      </c>
      <c r="H917">
        <v>34</v>
      </c>
      <c r="I917">
        <v>2</v>
      </c>
      <c r="J917">
        <v>58</v>
      </c>
      <c r="K917">
        <v>73</v>
      </c>
      <c r="L917" t="s">
        <v>71</v>
      </c>
      <c r="M917" t="s">
        <v>1499</v>
      </c>
      <c r="N917" t="s">
        <v>3873</v>
      </c>
      <c r="O917" t="s">
        <v>83</v>
      </c>
      <c r="P917" t="s">
        <v>83</v>
      </c>
      <c r="Q917">
        <v>0</v>
      </c>
      <c r="R917" t="s">
        <v>1596</v>
      </c>
    </row>
    <row r="918" spans="2:18" x14ac:dyDescent="0.25">
      <c r="B918" t="s">
        <v>1593</v>
      </c>
      <c r="C918" t="s">
        <v>1594</v>
      </c>
      <c r="D918" t="s">
        <v>1595</v>
      </c>
      <c r="E918">
        <v>4994</v>
      </c>
      <c r="F918" t="s">
        <v>74</v>
      </c>
      <c r="G918" t="s">
        <v>74</v>
      </c>
      <c r="H918">
        <v>34</v>
      </c>
      <c r="I918">
        <v>2</v>
      </c>
      <c r="J918">
        <v>58</v>
      </c>
      <c r="K918">
        <v>73</v>
      </c>
      <c r="L918" t="s">
        <v>77</v>
      </c>
      <c r="M918" t="s">
        <v>201</v>
      </c>
      <c r="N918" t="s">
        <v>3872</v>
      </c>
      <c r="O918" t="s">
        <v>83</v>
      </c>
      <c r="P918" t="s">
        <v>83</v>
      </c>
      <c r="Q918">
        <v>0</v>
      </c>
      <c r="R918" t="s">
        <v>1596</v>
      </c>
    </row>
    <row r="919" spans="2:18" x14ac:dyDescent="0.25">
      <c r="B919" t="s">
        <v>1597</v>
      </c>
      <c r="C919" t="s">
        <v>1598</v>
      </c>
      <c r="D919" t="s">
        <v>1599</v>
      </c>
      <c r="E919">
        <v>7870</v>
      </c>
      <c r="F919" t="s">
        <v>74</v>
      </c>
      <c r="G919">
        <v>78</v>
      </c>
      <c r="H919">
        <v>28</v>
      </c>
      <c r="I919">
        <v>4</v>
      </c>
      <c r="J919">
        <v>85</v>
      </c>
      <c r="K919">
        <v>70</v>
      </c>
      <c r="L919" t="s">
        <v>71</v>
      </c>
      <c r="M919" t="s">
        <v>1538</v>
      </c>
      <c r="N919" t="s">
        <v>3872</v>
      </c>
      <c r="O919" t="s">
        <v>83</v>
      </c>
      <c r="P919" t="s">
        <v>83</v>
      </c>
      <c r="Q919">
        <v>0</v>
      </c>
      <c r="R919" t="s">
        <v>1600</v>
      </c>
    </row>
    <row r="920" spans="2:18" x14ac:dyDescent="0.25">
      <c r="B920" t="s">
        <v>1597</v>
      </c>
      <c r="C920" t="s">
        <v>1598</v>
      </c>
      <c r="D920" t="s">
        <v>1599</v>
      </c>
      <c r="E920">
        <v>7870</v>
      </c>
      <c r="F920" t="s">
        <v>74</v>
      </c>
      <c r="G920">
        <v>78</v>
      </c>
      <c r="H920">
        <v>28</v>
      </c>
      <c r="I920">
        <v>4</v>
      </c>
      <c r="J920">
        <v>85</v>
      </c>
      <c r="K920">
        <v>70</v>
      </c>
      <c r="L920" t="s">
        <v>77</v>
      </c>
      <c r="M920" t="s">
        <v>1601</v>
      </c>
      <c r="N920" t="s">
        <v>3918</v>
      </c>
      <c r="O920" t="s">
        <v>83</v>
      </c>
      <c r="P920" t="s">
        <v>83</v>
      </c>
      <c r="Q920">
        <v>0</v>
      </c>
      <c r="R920" t="s">
        <v>1600</v>
      </c>
    </row>
    <row r="921" spans="2:18" x14ac:dyDescent="0.25">
      <c r="B921" t="s">
        <v>1602</v>
      </c>
      <c r="C921" t="s">
        <v>1598</v>
      </c>
      <c r="D921" t="s">
        <v>1603</v>
      </c>
      <c r="E921">
        <v>7870</v>
      </c>
      <c r="F921" t="s">
        <v>74</v>
      </c>
      <c r="G921" t="s">
        <v>74</v>
      </c>
      <c r="H921">
        <v>28</v>
      </c>
      <c r="I921">
        <v>4</v>
      </c>
      <c r="J921">
        <v>85</v>
      </c>
      <c r="K921">
        <v>70</v>
      </c>
      <c r="L921" t="s">
        <v>71</v>
      </c>
      <c r="M921" t="s">
        <v>1538</v>
      </c>
      <c r="N921" t="s">
        <v>3872</v>
      </c>
      <c r="O921" t="s">
        <v>83</v>
      </c>
      <c r="P921" t="s">
        <v>83</v>
      </c>
      <c r="Q921">
        <v>0</v>
      </c>
      <c r="R921" t="s">
        <v>1604</v>
      </c>
    </row>
    <row r="922" spans="2:18" x14ac:dyDescent="0.25">
      <c r="B922" t="s">
        <v>1602</v>
      </c>
      <c r="C922" t="s">
        <v>1598</v>
      </c>
      <c r="D922" t="s">
        <v>1603</v>
      </c>
      <c r="E922">
        <v>7870</v>
      </c>
      <c r="F922" t="s">
        <v>74</v>
      </c>
      <c r="G922" t="s">
        <v>74</v>
      </c>
      <c r="H922">
        <v>28</v>
      </c>
      <c r="I922">
        <v>4</v>
      </c>
      <c r="J922">
        <v>85</v>
      </c>
      <c r="K922">
        <v>70</v>
      </c>
      <c r="L922" t="s">
        <v>77</v>
      </c>
      <c r="M922" t="s">
        <v>1601</v>
      </c>
      <c r="N922" t="s">
        <v>3918</v>
      </c>
      <c r="O922" t="s">
        <v>83</v>
      </c>
      <c r="P922" t="s">
        <v>83</v>
      </c>
      <c r="Q922">
        <v>0</v>
      </c>
      <c r="R922" t="s">
        <v>1604</v>
      </c>
    </row>
    <row r="923" spans="2:18" x14ac:dyDescent="0.25">
      <c r="B923" t="s">
        <v>1605</v>
      </c>
      <c r="C923" t="s">
        <v>1606</v>
      </c>
      <c r="D923" t="s">
        <v>1607</v>
      </c>
      <c r="E923">
        <v>9150</v>
      </c>
      <c r="F923" t="s">
        <v>74</v>
      </c>
      <c r="G923">
        <v>248</v>
      </c>
      <c r="H923">
        <v>30</v>
      </c>
      <c r="I923">
        <v>4</v>
      </c>
      <c r="J923">
        <v>62</v>
      </c>
      <c r="K923">
        <v>76</v>
      </c>
      <c r="L923" t="s">
        <v>71</v>
      </c>
      <c r="M923" t="s">
        <v>140</v>
      </c>
      <c r="N923" t="s">
        <v>3865</v>
      </c>
      <c r="O923" t="s">
        <v>239</v>
      </c>
      <c r="P923" t="s">
        <v>74</v>
      </c>
      <c r="Q923">
        <v>0</v>
      </c>
      <c r="R923" t="s">
        <v>1608</v>
      </c>
    </row>
    <row r="924" spans="2:18" x14ac:dyDescent="0.25">
      <c r="B924" t="s">
        <v>1605</v>
      </c>
      <c r="C924" t="s">
        <v>1606</v>
      </c>
      <c r="D924" t="s">
        <v>1607</v>
      </c>
      <c r="E924">
        <v>9150</v>
      </c>
      <c r="F924" t="s">
        <v>74</v>
      </c>
      <c r="G924">
        <v>248</v>
      </c>
      <c r="H924">
        <v>30</v>
      </c>
      <c r="I924">
        <v>4</v>
      </c>
      <c r="J924">
        <v>62</v>
      </c>
      <c r="K924">
        <v>76</v>
      </c>
      <c r="L924" t="s">
        <v>77</v>
      </c>
      <c r="M924" t="s">
        <v>1609</v>
      </c>
      <c r="N924" t="s">
        <v>3862</v>
      </c>
      <c r="O924" t="s">
        <v>239</v>
      </c>
      <c r="P924" t="s">
        <v>74</v>
      </c>
      <c r="Q924">
        <v>0</v>
      </c>
      <c r="R924" t="s">
        <v>1608</v>
      </c>
    </row>
    <row r="925" spans="2:18" x14ac:dyDescent="0.25">
      <c r="B925" t="s">
        <v>1610</v>
      </c>
      <c r="C925" t="s">
        <v>1611</v>
      </c>
      <c r="D925" t="s">
        <v>1612</v>
      </c>
      <c r="E925">
        <v>6040</v>
      </c>
      <c r="F925" t="s">
        <v>74</v>
      </c>
      <c r="G925">
        <v>0</v>
      </c>
      <c r="H925">
        <v>40</v>
      </c>
      <c r="I925">
        <v>3</v>
      </c>
      <c r="J925">
        <v>66</v>
      </c>
      <c r="K925">
        <v>50</v>
      </c>
      <c r="L925" t="s">
        <v>71</v>
      </c>
      <c r="M925" t="s">
        <v>158</v>
      </c>
      <c r="N925" t="s">
        <v>3866</v>
      </c>
      <c r="O925" t="s">
        <v>73</v>
      </c>
      <c r="P925" t="s">
        <v>74</v>
      </c>
      <c r="Q925">
        <v>0</v>
      </c>
      <c r="R925" t="s">
        <v>3782</v>
      </c>
    </row>
    <row r="926" spans="2:18" x14ac:dyDescent="0.25">
      <c r="B926" t="s">
        <v>1610</v>
      </c>
      <c r="C926" t="s">
        <v>1611</v>
      </c>
      <c r="D926" t="s">
        <v>1612</v>
      </c>
      <c r="E926">
        <v>6040</v>
      </c>
      <c r="F926" t="s">
        <v>74</v>
      </c>
      <c r="G926">
        <v>0</v>
      </c>
      <c r="H926">
        <v>40</v>
      </c>
      <c r="I926">
        <v>3</v>
      </c>
      <c r="J926">
        <v>66</v>
      </c>
      <c r="K926">
        <v>50</v>
      </c>
      <c r="L926" t="s">
        <v>77</v>
      </c>
      <c r="M926" t="s">
        <v>144</v>
      </c>
      <c r="N926" t="s">
        <v>3862</v>
      </c>
      <c r="O926" t="s">
        <v>73</v>
      </c>
      <c r="P926" t="s">
        <v>74</v>
      </c>
      <c r="Q926">
        <v>1200</v>
      </c>
      <c r="R926" t="s">
        <v>3782</v>
      </c>
    </row>
    <row r="927" spans="2:18" x14ac:dyDescent="0.25">
      <c r="B927" t="s">
        <v>3724</v>
      </c>
      <c r="D927" t="s">
        <v>116</v>
      </c>
      <c r="E927">
        <v>0</v>
      </c>
      <c r="F927" t="s">
        <v>74</v>
      </c>
      <c r="G927">
        <v>0</v>
      </c>
      <c r="H927">
        <v>0</v>
      </c>
      <c r="I927">
        <v>0</v>
      </c>
      <c r="J927">
        <v>0</v>
      </c>
      <c r="K927">
        <v>0</v>
      </c>
      <c r="L927" t="s">
        <v>74</v>
      </c>
      <c r="M927" t="s">
        <v>74</v>
      </c>
      <c r="N927" t="s">
        <v>74</v>
      </c>
      <c r="O927" t="s">
        <v>74</v>
      </c>
      <c r="P927" t="s">
        <v>74</v>
      </c>
      <c r="Q927" t="s">
        <v>74</v>
      </c>
      <c r="R927" t="s">
        <v>3783</v>
      </c>
    </row>
    <row r="928" spans="2:18" x14ac:dyDescent="0.25">
      <c r="B928" t="s">
        <v>3725</v>
      </c>
      <c r="C928" t="s">
        <v>3737</v>
      </c>
      <c r="D928" t="s">
        <v>3745</v>
      </c>
      <c r="E928">
        <v>0</v>
      </c>
      <c r="F928" t="s">
        <v>74</v>
      </c>
      <c r="G928">
        <v>0</v>
      </c>
      <c r="H928">
        <v>0</v>
      </c>
      <c r="I928">
        <v>0</v>
      </c>
      <c r="J928">
        <v>0</v>
      </c>
      <c r="K928">
        <v>0</v>
      </c>
      <c r="L928" t="s">
        <v>71</v>
      </c>
      <c r="M928" t="s">
        <v>74</v>
      </c>
      <c r="N928" t="s">
        <v>74</v>
      </c>
      <c r="O928" t="s">
        <v>73</v>
      </c>
      <c r="P928" t="s">
        <v>74</v>
      </c>
      <c r="Q928">
        <v>0</v>
      </c>
      <c r="R928" t="s">
        <v>3784</v>
      </c>
    </row>
    <row r="929" spans="2:18" x14ac:dyDescent="0.25">
      <c r="B929" t="s">
        <v>3725</v>
      </c>
      <c r="C929" t="s">
        <v>3737</v>
      </c>
      <c r="D929" t="s">
        <v>3745</v>
      </c>
      <c r="E929">
        <v>0</v>
      </c>
      <c r="F929" t="s">
        <v>74</v>
      </c>
      <c r="G929">
        <v>0</v>
      </c>
      <c r="H929">
        <v>0</v>
      </c>
      <c r="I929">
        <v>0</v>
      </c>
      <c r="J929">
        <v>0</v>
      </c>
      <c r="K929">
        <v>0</v>
      </c>
      <c r="L929" t="s">
        <v>77</v>
      </c>
      <c r="M929" t="s">
        <v>74</v>
      </c>
      <c r="N929" t="s">
        <v>74</v>
      </c>
      <c r="O929" t="s">
        <v>73</v>
      </c>
      <c r="P929" t="s">
        <v>74</v>
      </c>
      <c r="Q929">
        <v>0</v>
      </c>
      <c r="R929" t="s">
        <v>3784</v>
      </c>
    </row>
    <row r="930" spans="2:18" x14ac:dyDescent="0.25">
      <c r="B930" t="s">
        <v>1616</v>
      </c>
      <c r="C930" t="s">
        <v>1617</v>
      </c>
      <c r="D930" t="s">
        <v>1613</v>
      </c>
      <c r="E930">
        <v>12280</v>
      </c>
      <c r="F930">
        <v>12280</v>
      </c>
      <c r="G930">
        <v>269</v>
      </c>
      <c r="H930">
        <v>35</v>
      </c>
      <c r="I930" s="9">
        <v>5</v>
      </c>
      <c r="J930">
        <v>80</v>
      </c>
      <c r="K930">
        <v>70</v>
      </c>
      <c r="L930" t="s">
        <v>71</v>
      </c>
      <c r="M930" t="s">
        <v>1614</v>
      </c>
      <c r="N930" t="s">
        <v>3919</v>
      </c>
      <c r="O930" t="s">
        <v>83</v>
      </c>
      <c r="P930" t="s">
        <v>83</v>
      </c>
      <c r="Q930">
        <v>0</v>
      </c>
      <c r="R930" t="s">
        <v>1615</v>
      </c>
    </row>
    <row r="931" spans="2:18" x14ac:dyDescent="0.25">
      <c r="B931" t="s">
        <v>1616</v>
      </c>
      <c r="C931" t="s">
        <v>1617</v>
      </c>
      <c r="D931" t="s">
        <v>1613</v>
      </c>
      <c r="E931">
        <v>12280</v>
      </c>
      <c r="F931">
        <v>12280</v>
      </c>
      <c r="G931">
        <v>269</v>
      </c>
      <c r="H931">
        <v>35</v>
      </c>
      <c r="I931">
        <v>5</v>
      </c>
      <c r="J931">
        <v>80</v>
      </c>
      <c r="K931">
        <v>70</v>
      </c>
      <c r="L931" t="s">
        <v>77</v>
      </c>
      <c r="M931" t="s">
        <v>221</v>
      </c>
      <c r="N931" t="s">
        <v>3875</v>
      </c>
      <c r="O931" t="s">
        <v>83</v>
      </c>
      <c r="P931" t="s">
        <v>83</v>
      </c>
      <c r="Q931">
        <v>0</v>
      </c>
      <c r="R931" t="s">
        <v>1615</v>
      </c>
    </row>
    <row r="932" spans="2:18" x14ac:dyDescent="0.25">
      <c r="B932" t="s">
        <v>1618</v>
      </c>
      <c r="C932" t="s">
        <v>1619</v>
      </c>
      <c r="D932" t="s">
        <v>1620</v>
      </c>
      <c r="E932" s="6">
        <v>7380</v>
      </c>
      <c r="F932">
        <v>7380</v>
      </c>
      <c r="G932" s="6">
        <v>74</v>
      </c>
      <c r="H932">
        <v>35</v>
      </c>
      <c r="I932" s="9">
        <v>3</v>
      </c>
      <c r="J932">
        <v>64</v>
      </c>
      <c r="K932">
        <v>70</v>
      </c>
      <c r="L932" t="s">
        <v>71</v>
      </c>
      <c r="M932" t="s">
        <v>1614</v>
      </c>
      <c r="N932" t="s">
        <v>3919</v>
      </c>
      <c r="O932" t="s">
        <v>83</v>
      </c>
      <c r="P932" t="s">
        <v>83</v>
      </c>
      <c r="Q932">
        <v>0</v>
      </c>
      <c r="R932" t="s">
        <v>1621</v>
      </c>
    </row>
    <row r="933" spans="2:18" x14ac:dyDescent="0.25">
      <c r="B933" t="s">
        <v>1618</v>
      </c>
      <c r="C933" t="s">
        <v>1619</v>
      </c>
      <c r="D933" t="s">
        <v>1620</v>
      </c>
      <c r="E933">
        <v>7380</v>
      </c>
      <c r="F933">
        <v>7380</v>
      </c>
      <c r="G933">
        <v>74</v>
      </c>
      <c r="H933">
        <v>35</v>
      </c>
      <c r="I933">
        <v>3</v>
      </c>
      <c r="J933">
        <v>64</v>
      </c>
      <c r="K933">
        <v>70</v>
      </c>
      <c r="L933" t="s">
        <v>77</v>
      </c>
      <c r="M933" t="s">
        <v>221</v>
      </c>
      <c r="N933" t="s">
        <v>3875</v>
      </c>
      <c r="O933" t="s">
        <v>83</v>
      </c>
      <c r="P933" t="s">
        <v>83</v>
      </c>
      <c r="Q933">
        <v>0</v>
      </c>
      <c r="R933" t="s">
        <v>1621</v>
      </c>
    </row>
    <row r="934" spans="2:18" x14ac:dyDescent="0.25">
      <c r="B934" t="s">
        <v>1622</v>
      </c>
      <c r="C934" t="s">
        <v>236</v>
      </c>
      <c r="D934" t="s">
        <v>1519</v>
      </c>
      <c r="E934">
        <v>5910</v>
      </c>
      <c r="F934" t="s">
        <v>74</v>
      </c>
      <c r="G934">
        <v>0</v>
      </c>
      <c r="H934">
        <v>28</v>
      </c>
      <c r="I934">
        <v>3</v>
      </c>
      <c r="J934">
        <v>60</v>
      </c>
      <c r="K934">
        <v>70</v>
      </c>
      <c r="L934" t="s">
        <v>71</v>
      </c>
      <c r="M934" t="s">
        <v>238</v>
      </c>
      <c r="N934" t="s">
        <v>3877</v>
      </c>
      <c r="O934" t="s">
        <v>239</v>
      </c>
      <c r="P934" t="s">
        <v>74</v>
      </c>
      <c r="Q934">
        <v>500</v>
      </c>
      <c r="R934" t="s">
        <v>1623</v>
      </c>
    </row>
    <row r="935" spans="2:18" x14ac:dyDescent="0.25">
      <c r="B935" t="s">
        <v>1622</v>
      </c>
      <c r="C935" t="s">
        <v>236</v>
      </c>
      <c r="D935" t="s">
        <v>1519</v>
      </c>
      <c r="E935">
        <v>5910</v>
      </c>
      <c r="F935" t="s">
        <v>74</v>
      </c>
      <c r="G935">
        <v>0</v>
      </c>
      <c r="H935">
        <v>28</v>
      </c>
      <c r="I935">
        <v>3</v>
      </c>
      <c r="J935">
        <v>60</v>
      </c>
      <c r="K935">
        <v>70</v>
      </c>
      <c r="L935" t="s">
        <v>77</v>
      </c>
      <c r="M935" t="s">
        <v>238</v>
      </c>
      <c r="N935" t="s">
        <v>3877</v>
      </c>
      <c r="O935" t="s">
        <v>239</v>
      </c>
      <c r="P935" t="s">
        <v>74</v>
      </c>
      <c r="Q935">
        <v>500</v>
      </c>
      <c r="R935" t="s">
        <v>1623</v>
      </c>
    </row>
    <row r="936" spans="2:18" x14ac:dyDescent="0.25">
      <c r="B936" t="s">
        <v>3920</v>
      </c>
      <c r="C936" t="s">
        <v>2279</v>
      </c>
      <c r="D936" t="s">
        <v>2016</v>
      </c>
      <c r="E936">
        <v>5022</v>
      </c>
      <c r="F936" t="s">
        <v>74</v>
      </c>
      <c r="G936">
        <v>46</v>
      </c>
      <c r="H936">
        <v>38</v>
      </c>
      <c r="I936">
        <v>2</v>
      </c>
      <c r="J936">
        <v>60</v>
      </c>
      <c r="K936">
        <v>66</v>
      </c>
      <c r="L936" t="s">
        <v>71</v>
      </c>
      <c r="M936" t="s">
        <v>880</v>
      </c>
      <c r="N936" t="s">
        <v>3869</v>
      </c>
      <c r="O936" t="s">
        <v>73</v>
      </c>
      <c r="P936" t="s">
        <v>74</v>
      </c>
      <c r="Q936">
        <v>0</v>
      </c>
      <c r="R936" t="s">
        <v>2280</v>
      </c>
    </row>
    <row r="937" spans="2:18" x14ac:dyDescent="0.25">
      <c r="B937" t="s">
        <v>3920</v>
      </c>
      <c r="C937" t="s">
        <v>2279</v>
      </c>
      <c r="D937" t="s">
        <v>2016</v>
      </c>
      <c r="E937">
        <v>5022</v>
      </c>
      <c r="F937" t="s">
        <v>74</v>
      </c>
      <c r="G937">
        <v>46</v>
      </c>
      <c r="H937">
        <v>38</v>
      </c>
      <c r="I937">
        <v>2</v>
      </c>
      <c r="J937">
        <v>60</v>
      </c>
      <c r="K937">
        <v>66</v>
      </c>
      <c r="L937" t="s">
        <v>77</v>
      </c>
      <c r="M937" t="s">
        <v>880</v>
      </c>
      <c r="N937" t="s">
        <v>3869</v>
      </c>
      <c r="O937" t="s">
        <v>73</v>
      </c>
      <c r="P937" t="s">
        <v>74</v>
      </c>
      <c r="Q937">
        <v>0</v>
      </c>
      <c r="R937" t="s">
        <v>2280</v>
      </c>
    </row>
    <row r="938" spans="2:18" x14ac:dyDescent="0.25">
      <c r="B938" t="s">
        <v>1624</v>
      </c>
      <c r="C938" t="s">
        <v>1625</v>
      </c>
      <c r="D938" t="s">
        <v>1626</v>
      </c>
      <c r="E938">
        <v>5800</v>
      </c>
      <c r="F938">
        <v>5800</v>
      </c>
      <c r="G938">
        <v>99</v>
      </c>
      <c r="H938">
        <v>46.7</v>
      </c>
      <c r="I938">
        <v>2</v>
      </c>
      <c r="J938">
        <v>52</v>
      </c>
      <c r="K938">
        <v>62</v>
      </c>
      <c r="L938" t="s">
        <v>71</v>
      </c>
      <c r="M938" t="s">
        <v>1045</v>
      </c>
      <c r="N938" t="s">
        <v>3873</v>
      </c>
      <c r="O938" t="s">
        <v>83</v>
      </c>
      <c r="P938" t="s">
        <v>83</v>
      </c>
      <c r="Q938">
        <v>0</v>
      </c>
      <c r="R938" t="s">
        <v>1627</v>
      </c>
    </row>
    <row r="939" spans="2:18" x14ac:dyDescent="0.25">
      <c r="B939" t="s">
        <v>1624</v>
      </c>
      <c r="C939" t="s">
        <v>1625</v>
      </c>
      <c r="D939" t="s">
        <v>1626</v>
      </c>
      <c r="E939">
        <v>5800</v>
      </c>
      <c r="F939">
        <v>5800</v>
      </c>
      <c r="G939">
        <v>99</v>
      </c>
      <c r="H939">
        <v>46.7</v>
      </c>
      <c r="I939">
        <v>2</v>
      </c>
      <c r="J939">
        <v>52</v>
      </c>
      <c r="K939">
        <v>62</v>
      </c>
      <c r="L939" t="s">
        <v>77</v>
      </c>
      <c r="M939" t="s">
        <v>1045</v>
      </c>
      <c r="N939" t="s">
        <v>3873</v>
      </c>
      <c r="O939" t="s">
        <v>83</v>
      </c>
      <c r="P939" t="s">
        <v>83</v>
      </c>
      <c r="Q939">
        <v>0</v>
      </c>
      <c r="R939" t="s">
        <v>1627</v>
      </c>
    </row>
    <row r="940" spans="2:18" x14ac:dyDescent="0.25">
      <c r="B940" t="s">
        <v>1628</v>
      </c>
      <c r="C940" t="s">
        <v>1629</v>
      </c>
      <c r="D940" t="s">
        <v>3921</v>
      </c>
      <c r="E940">
        <v>7840</v>
      </c>
      <c r="F940" t="s">
        <v>74</v>
      </c>
      <c r="G940">
        <v>252</v>
      </c>
      <c r="H940">
        <v>28</v>
      </c>
      <c r="I940">
        <v>4</v>
      </c>
      <c r="J940">
        <v>80</v>
      </c>
      <c r="K940">
        <v>70</v>
      </c>
      <c r="L940" t="s">
        <v>71</v>
      </c>
      <c r="M940" t="s">
        <v>1538</v>
      </c>
      <c r="N940" t="s">
        <v>3872</v>
      </c>
      <c r="O940" t="s">
        <v>83</v>
      </c>
      <c r="P940" t="s">
        <v>83</v>
      </c>
      <c r="Q940">
        <v>0</v>
      </c>
      <c r="R940" t="s">
        <v>1630</v>
      </c>
    </row>
    <row r="941" spans="2:18" x14ac:dyDescent="0.25">
      <c r="B941" t="s">
        <v>1628</v>
      </c>
      <c r="C941" t="s">
        <v>1629</v>
      </c>
      <c r="D941" t="s">
        <v>3921</v>
      </c>
      <c r="E941">
        <v>7840</v>
      </c>
      <c r="F941" t="s">
        <v>74</v>
      </c>
      <c r="G941">
        <v>252</v>
      </c>
      <c r="H941">
        <v>28</v>
      </c>
      <c r="I941">
        <v>4</v>
      </c>
      <c r="J941">
        <v>80</v>
      </c>
      <c r="K941">
        <v>70</v>
      </c>
      <c r="L941" t="s">
        <v>77</v>
      </c>
      <c r="M941" t="s">
        <v>1538</v>
      </c>
      <c r="N941" t="s">
        <v>3872</v>
      </c>
      <c r="O941" t="s">
        <v>83</v>
      </c>
      <c r="P941" t="s">
        <v>83</v>
      </c>
      <c r="Q941">
        <v>0</v>
      </c>
      <c r="R941" t="s">
        <v>1630</v>
      </c>
    </row>
    <row r="942" spans="2:18" x14ac:dyDescent="0.25">
      <c r="B942" t="s">
        <v>1631</v>
      </c>
      <c r="D942" t="s">
        <v>116</v>
      </c>
      <c r="E942">
        <v>0</v>
      </c>
      <c r="F942" t="s">
        <v>74</v>
      </c>
      <c r="G942">
        <v>0</v>
      </c>
      <c r="H942">
        <v>0</v>
      </c>
      <c r="I942">
        <v>0</v>
      </c>
      <c r="J942">
        <v>0</v>
      </c>
      <c r="K942">
        <v>0</v>
      </c>
      <c r="L942" t="s">
        <v>74</v>
      </c>
      <c r="M942" t="s">
        <v>74</v>
      </c>
      <c r="N942" t="s">
        <v>74</v>
      </c>
      <c r="O942" t="s">
        <v>74</v>
      </c>
      <c r="P942" t="s">
        <v>74</v>
      </c>
      <c r="Q942" t="s">
        <v>74</v>
      </c>
      <c r="R942" t="s">
        <v>1632</v>
      </c>
    </row>
    <row r="943" spans="2:18" x14ac:dyDescent="0.25">
      <c r="B943" t="s">
        <v>1633</v>
      </c>
      <c r="D943" t="s">
        <v>116</v>
      </c>
      <c r="E943">
        <v>0</v>
      </c>
      <c r="F943" t="s">
        <v>74</v>
      </c>
      <c r="G943">
        <v>0</v>
      </c>
      <c r="H943">
        <v>0</v>
      </c>
      <c r="I943">
        <v>0</v>
      </c>
      <c r="J943">
        <v>0</v>
      </c>
      <c r="K943">
        <v>0</v>
      </c>
      <c r="L943" t="s">
        <v>74</v>
      </c>
      <c r="M943" t="s">
        <v>74</v>
      </c>
      <c r="N943" t="s">
        <v>74</v>
      </c>
      <c r="O943" t="s">
        <v>74</v>
      </c>
      <c r="P943" t="s">
        <v>74</v>
      </c>
      <c r="Q943" t="s">
        <v>74</v>
      </c>
      <c r="R943" t="s">
        <v>1634</v>
      </c>
    </row>
    <row r="944" spans="2:18" x14ac:dyDescent="0.25">
      <c r="B944" t="s">
        <v>1635</v>
      </c>
      <c r="D944" t="s">
        <v>116</v>
      </c>
      <c r="E944">
        <v>0</v>
      </c>
      <c r="F944" t="s">
        <v>74</v>
      </c>
      <c r="G944">
        <v>0</v>
      </c>
      <c r="H944">
        <v>0</v>
      </c>
      <c r="I944">
        <v>0</v>
      </c>
      <c r="J944">
        <v>0</v>
      </c>
      <c r="K944">
        <v>0</v>
      </c>
      <c r="L944" t="s">
        <v>74</v>
      </c>
      <c r="M944" t="s">
        <v>74</v>
      </c>
      <c r="N944" t="s">
        <v>74</v>
      </c>
      <c r="O944" t="s">
        <v>74</v>
      </c>
      <c r="P944" t="s">
        <v>74</v>
      </c>
      <c r="Q944" t="s">
        <v>74</v>
      </c>
      <c r="R944" t="s">
        <v>1636</v>
      </c>
    </row>
    <row r="945" spans="2:18" x14ac:dyDescent="0.25">
      <c r="B945" t="s">
        <v>1637</v>
      </c>
      <c r="D945" t="s">
        <v>116</v>
      </c>
      <c r="E945">
        <v>0</v>
      </c>
      <c r="F945" t="s">
        <v>74</v>
      </c>
      <c r="G945">
        <v>0</v>
      </c>
      <c r="H945">
        <v>0</v>
      </c>
      <c r="I945">
        <v>0</v>
      </c>
      <c r="J945">
        <v>0</v>
      </c>
      <c r="K945">
        <v>0</v>
      </c>
      <c r="L945" t="s">
        <v>74</v>
      </c>
      <c r="M945" t="s">
        <v>74</v>
      </c>
      <c r="N945" t="s">
        <v>74</v>
      </c>
      <c r="O945" t="s">
        <v>74</v>
      </c>
      <c r="P945" t="s">
        <v>74</v>
      </c>
      <c r="Q945" t="s">
        <v>74</v>
      </c>
      <c r="R945" t="s">
        <v>1638</v>
      </c>
    </row>
    <row r="946" spans="2:18" x14ac:dyDescent="0.25">
      <c r="B946" t="s">
        <v>1639</v>
      </c>
      <c r="D946" t="s">
        <v>116</v>
      </c>
      <c r="E946">
        <v>0</v>
      </c>
      <c r="F946" t="s">
        <v>74</v>
      </c>
      <c r="G946">
        <v>0</v>
      </c>
      <c r="H946">
        <v>0</v>
      </c>
      <c r="I946">
        <v>0</v>
      </c>
      <c r="J946">
        <v>0</v>
      </c>
      <c r="K946">
        <v>0</v>
      </c>
      <c r="L946" t="s">
        <v>74</v>
      </c>
      <c r="M946" t="s">
        <v>74</v>
      </c>
      <c r="N946" t="s">
        <v>74</v>
      </c>
      <c r="O946" t="s">
        <v>74</v>
      </c>
      <c r="P946" t="s">
        <v>74</v>
      </c>
      <c r="Q946" t="s">
        <v>74</v>
      </c>
      <c r="R946" t="s">
        <v>1640</v>
      </c>
    </row>
    <row r="947" spans="2:18" x14ac:dyDescent="0.25">
      <c r="B947" t="s">
        <v>1641</v>
      </c>
      <c r="D947" t="s">
        <v>116</v>
      </c>
      <c r="E947">
        <v>0</v>
      </c>
      <c r="F947" t="s">
        <v>74</v>
      </c>
      <c r="G947">
        <v>0</v>
      </c>
      <c r="H947">
        <v>0</v>
      </c>
      <c r="I947">
        <v>0</v>
      </c>
      <c r="J947">
        <v>0</v>
      </c>
      <c r="K947">
        <v>0</v>
      </c>
      <c r="L947" t="s">
        <v>74</v>
      </c>
      <c r="M947" s="7" t="s">
        <v>74</v>
      </c>
      <c r="N947" s="7" t="s">
        <v>74</v>
      </c>
      <c r="O947" t="s">
        <v>74</v>
      </c>
      <c r="P947" t="s">
        <v>74</v>
      </c>
      <c r="Q947" t="s">
        <v>74</v>
      </c>
      <c r="R947" t="s">
        <v>1642</v>
      </c>
    </row>
    <row r="948" spans="2:18" x14ac:dyDescent="0.25">
      <c r="B948" t="s">
        <v>1643</v>
      </c>
      <c r="D948" t="s">
        <v>116</v>
      </c>
      <c r="E948">
        <v>0</v>
      </c>
      <c r="F948" t="s">
        <v>74</v>
      </c>
      <c r="G948">
        <v>0</v>
      </c>
      <c r="H948">
        <v>0</v>
      </c>
      <c r="I948">
        <v>0</v>
      </c>
      <c r="J948">
        <v>0</v>
      </c>
      <c r="K948">
        <v>0</v>
      </c>
      <c r="L948" t="s">
        <v>74</v>
      </c>
      <c r="M948" t="s">
        <v>74</v>
      </c>
      <c r="N948" t="s">
        <v>74</v>
      </c>
      <c r="O948" t="s">
        <v>74</v>
      </c>
      <c r="P948" t="s">
        <v>74</v>
      </c>
      <c r="Q948" t="s">
        <v>74</v>
      </c>
      <c r="R948" t="s">
        <v>1644</v>
      </c>
    </row>
    <row r="949" spans="2:18" x14ac:dyDescent="0.25">
      <c r="B949" t="s">
        <v>1645</v>
      </c>
      <c r="D949" t="s">
        <v>116</v>
      </c>
      <c r="E949">
        <v>0</v>
      </c>
      <c r="F949" t="s">
        <v>74</v>
      </c>
      <c r="G949">
        <v>0</v>
      </c>
      <c r="H949">
        <v>0</v>
      </c>
      <c r="I949">
        <v>0</v>
      </c>
      <c r="J949">
        <v>0</v>
      </c>
      <c r="K949">
        <v>0</v>
      </c>
      <c r="L949" t="s">
        <v>74</v>
      </c>
      <c r="M949" t="s">
        <v>74</v>
      </c>
      <c r="N949" t="s">
        <v>74</v>
      </c>
      <c r="O949" t="s">
        <v>74</v>
      </c>
      <c r="P949" t="s">
        <v>74</v>
      </c>
      <c r="Q949" t="s">
        <v>74</v>
      </c>
      <c r="R949" s="7" t="s">
        <v>1646</v>
      </c>
    </row>
    <row r="950" spans="2:18" x14ac:dyDescent="0.25">
      <c r="B950" t="s">
        <v>1647</v>
      </c>
      <c r="C950" t="s">
        <v>1648</v>
      </c>
      <c r="D950" t="s">
        <v>706</v>
      </c>
      <c r="E950">
        <v>8478</v>
      </c>
      <c r="F950" t="s">
        <v>74</v>
      </c>
      <c r="G950">
        <v>0</v>
      </c>
      <c r="H950">
        <v>32</v>
      </c>
      <c r="I950">
        <v>4</v>
      </c>
      <c r="J950">
        <v>66</v>
      </c>
      <c r="K950">
        <v>66</v>
      </c>
      <c r="L950" t="s">
        <v>71</v>
      </c>
      <c r="M950" t="s">
        <v>132</v>
      </c>
      <c r="N950" t="s">
        <v>3864</v>
      </c>
      <c r="O950" t="s">
        <v>239</v>
      </c>
      <c r="P950" t="s">
        <v>74</v>
      </c>
      <c r="Q950">
        <v>900</v>
      </c>
      <c r="R950" t="s">
        <v>3785</v>
      </c>
    </row>
    <row r="951" spans="2:18" x14ac:dyDescent="0.25">
      <c r="B951" t="s">
        <v>1647</v>
      </c>
      <c r="C951" t="s">
        <v>1648</v>
      </c>
      <c r="D951" t="s">
        <v>706</v>
      </c>
      <c r="E951">
        <v>8478</v>
      </c>
      <c r="F951" t="s">
        <v>74</v>
      </c>
      <c r="G951">
        <v>0</v>
      </c>
      <c r="H951">
        <v>32</v>
      </c>
      <c r="I951">
        <v>4</v>
      </c>
      <c r="J951">
        <v>66</v>
      </c>
      <c r="K951">
        <v>66</v>
      </c>
      <c r="L951" t="s">
        <v>77</v>
      </c>
      <c r="M951" t="s">
        <v>132</v>
      </c>
      <c r="N951" t="s">
        <v>3864</v>
      </c>
      <c r="O951" t="s">
        <v>239</v>
      </c>
      <c r="P951" t="s">
        <v>74</v>
      </c>
      <c r="Q951">
        <v>900</v>
      </c>
      <c r="R951" t="s">
        <v>3785</v>
      </c>
    </row>
    <row r="952" spans="2:18" x14ac:dyDescent="0.25">
      <c r="B952" t="s">
        <v>1651</v>
      </c>
      <c r="C952" t="s">
        <v>1652</v>
      </c>
      <c r="D952" t="s">
        <v>1649</v>
      </c>
      <c r="E952">
        <v>6108</v>
      </c>
      <c r="F952" t="s">
        <v>74</v>
      </c>
      <c r="G952">
        <v>0</v>
      </c>
      <c r="H952">
        <v>32</v>
      </c>
      <c r="I952">
        <v>3</v>
      </c>
      <c r="J952">
        <v>54</v>
      </c>
      <c r="K952">
        <v>63.5</v>
      </c>
      <c r="L952" t="s">
        <v>71</v>
      </c>
      <c r="M952" t="s">
        <v>158</v>
      </c>
      <c r="N952" t="s">
        <v>3866</v>
      </c>
      <c r="O952" t="s">
        <v>73</v>
      </c>
      <c r="P952" t="s">
        <v>83</v>
      </c>
      <c r="Q952">
        <v>0</v>
      </c>
      <c r="R952" t="s">
        <v>1650</v>
      </c>
    </row>
    <row r="953" spans="2:18" x14ac:dyDescent="0.25">
      <c r="B953" t="s">
        <v>1651</v>
      </c>
      <c r="C953" t="s">
        <v>1652</v>
      </c>
      <c r="D953" t="s">
        <v>1649</v>
      </c>
      <c r="E953">
        <v>6108</v>
      </c>
      <c r="F953" t="s">
        <v>74</v>
      </c>
      <c r="G953">
        <v>0</v>
      </c>
      <c r="H953">
        <v>32</v>
      </c>
      <c r="I953">
        <v>3</v>
      </c>
      <c r="J953">
        <v>54</v>
      </c>
      <c r="K953">
        <v>63.5</v>
      </c>
      <c r="L953" t="s">
        <v>77</v>
      </c>
      <c r="M953" t="s">
        <v>1653</v>
      </c>
      <c r="N953" t="s">
        <v>3922</v>
      </c>
      <c r="O953" t="s">
        <v>83</v>
      </c>
      <c r="P953" t="s">
        <v>83</v>
      </c>
      <c r="Q953">
        <v>0</v>
      </c>
      <c r="R953" t="s">
        <v>1650</v>
      </c>
    </row>
    <row r="954" spans="2:18" x14ac:dyDescent="0.25">
      <c r="B954" t="s">
        <v>1654</v>
      </c>
      <c r="C954" t="s">
        <v>1655</v>
      </c>
      <c r="D954" t="s">
        <v>1656</v>
      </c>
      <c r="E954">
        <v>4508</v>
      </c>
      <c r="F954">
        <v>4508</v>
      </c>
      <c r="G954" t="s">
        <v>74</v>
      </c>
      <c r="H954">
        <v>46</v>
      </c>
      <c r="I954">
        <v>2</v>
      </c>
      <c r="J954">
        <v>56</v>
      </c>
      <c r="K954">
        <v>49</v>
      </c>
      <c r="L954" t="s">
        <v>71</v>
      </c>
      <c r="M954" t="s">
        <v>1657</v>
      </c>
      <c r="N954" t="s">
        <v>3877</v>
      </c>
      <c r="O954" t="s">
        <v>73</v>
      </c>
      <c r="P954" t="s">
        <v>83</v>
      </c>
      <c r="Q954" t="s">
        <v>74</v>
      </c>
      <c r="R954" t="s">
        <v>1658</v>
      </c>
    </row>
    <row r="955" spans="2:18" x14ac:dyDescent="0.25">
      <c r="B955" t="s">
        <v>1654</v>
      </c>
      <c r="C955" t="s">
        <v>1655</v>
      </c>
      <c r="D955" t="s">
        <v>1656</v>
      </c>
      <c r="E955">
        <v>4508</v>
      </c>
      <c r="F955">
        <v>4508</v>
      </c>
      <c r="G955" t="s">
        <v>74</v>
      </c>
      <c r="H955">
        <v>46</v>
      </c>
      <c r="I955">
        <v>2</v>
      </c>
      <c r="J955">
        <v>56</v>
      </c>
      <c r="K955">
        <v>49</v>
      </c>
      <c r="L955" t="s">
        <v>77</v>
      </c>
      <c r="M955" t="s">
        <v>1657</v>
      </c>
      <c r="N955" t="s">
        <v>3877</v>
      </c>
      <c r="O955" t="s">
        <v>83</v>
      </c>
      <c r="P955" t="s">
        <v>73</v>
      </c>
      <c r="Q955" t="s">
        <v>74</v>
      </c>
      <c r="R955" t="s">
        <v>1658</v>
      </c>
    </row>
    <row r="956" spans="2:18" x14ac:dyDescent="0.25">
      <c r="B956" t="s">
        <v>1659</v>
      </c>
      <c r="C956" t="s">
        <v>1660</v>
      </c>
      <c r="D956" t="s">
        <v>3923</v>
      </c>
      <c r="E956">
        <v>9240</v>
      </c>
      <c r="F956">
        <v>9240</v>
      </c>
      <c r="G956" t="s">
        <v>74</v>
      </c>
      <c r="H956">
        <v>46.7</v>
      </c>
      <c r="I956">
        <v>3</v>
      </c>
      <c r="J956">
        <v>56</v>
      </c>
      <c r="K956">
        <v>66</v>
      </c>
      <c r="L956" t="s">
        <v>71</v>
      </c>
      <c r="M956" t="s">
        <v>238</v>
      </c>
      <c r="N956" t="s">
        <v>3877</v>
      </c>
      <c r="O956" t="s">
        <v>73</v>
      </c>
      <c r="P956" t="s">
        <v>83</v>
      </c>
      <c r="Q956">
        <v>0</v>
      </c>
      <c r="R956" t="s">
        <v>1661</v>
      </c>
    </row>
    <row r="957" spans="2:18" x14ac:dyDescent="0.25">
      <c r="B957" t="s">
        <v>1659</v>
      </c>
      <c r="C957" t="s">
        <v>1660</v>
      </c>
      <c r="D957" t="s">
        <v>3923</v>
      </c>
      <c r="E957">
        <v>9240</v>
      </c>
      <c r="F957">
        <v>9240</v>
      </c>
      <c r="G957" t="s">
        <v>74</v>
      </c>
      <c r="H957">
        <v>46.7</v>
      </c>
      <c r="I957">
        <v>3</v>
      </c>
      <c r="J957">
        <v>56</v>
      </c>
      <c r="K957">
        <v>66</v>
      </c>
      <c r="L957" t="s">
        <v>77</v>
      </c>
      <c r="M957" t="s">
        <v>144</v>
      </c>
      <c r="N957" t="s">
        <v>3862</v>
      </c>
      <c r="O957" t="s">
        <v>83</v>
      </c>
      <c r="P957" t="s">
        <v>73</v>
      </c>
      <c r="Q957" t="s">
        <v>74</v>
      </c>
      <c r="R957" t="s">
        <v>1661</v>
      </c>
    </row>
    <row r="958" spans="2:18" x14ac:dyDescent="0.25">
      <c r="B958" t="s">
        <v>1662</v>
      </c>
      <c r="C958" t="s">
        <v>1663</v>
      </c>
      <c r="D958" t="s">
        <v>1664</v>
      </c>
      <c r="E958">
        <v>8820</v>
      </c>
      <c r="F958">
        <v>8820</v>
      </c>
      <c r="G958" t="s">
        <v>74</v>
      </c>
      <c r="H958">
        <v>35</v>
      </c>
      <c r="I958">
        <v>4</v>
      </c>
      <c r="J958">
        <v>62</v>
      </c>
      <c r="K958">
        <v>63</v>
      </c>
      <c r="L958" t="s">
        <v>71</v>
      </c>
      <c r="M958" t="s">
        <v>1665</v>
      </c>
      <c r="N958" t="s">
        <v>3912</v>
      </c>
      <c r="O958" t="s">
        <v>73</v>
      </c>
      <c r="P958" t="s">
        <v>83</v>
      </c>
      <c r="Q958" t="s">
        <v>74</v>
      </c>
      <c r="R958" t="s">
        <v>1666</v>
      </c>
    </row>
    <row r="959" spans="2:18" x14ac:dyDescent="0.25">
      <c r="B959" t="s">
        <v>1662</v>
      </c>
      <c r="C959" t="s">
        <v>1663</v>
      </c>
      <c r="D959" t="s">
        <v>1664</v>
      </c>
      <c r="E959">
        <v>8820</v>
      </c>
      <c r="F959">
        <v>8820</v>
      </c>
      <c r="G959" t="s">
        <v>74</v>
      </c>
      <c r="H959">
        <v>35</v>
      </c>
      <c r="I959">
        <v>4</v>
      </c>
      <c r="J959">
        <v>62</v>
      </c>
      <c r="K959">
        <v>63</v>
      </c>
      <c r="L959" t="s">
        <v>77</v>
      </c>
      <c r="M959" t="s">
        <v>144</v>
      </c>
      <c r="N959" t="s">
        <v>3862</v>
      </c>
      <c r="O959" t="s">
        <v>83</v>
      </c>
      <c r="P959" t="s">
        <v>73</v>
      </c>
      <c r="Q959" t="s">
        <v>74</v>
      </c>
      <c r="R959" t="s">
        <v>1666</v>
      </c>
    </row>
    <row r="960" spans="2:18" x14ac:dyDescent="0.25">
      <c r="B960" t="s">
        <v>1667</v>
      </c>
      <c r="C960" t="s">
        <v>1663</v>
      </c>
      <c r="D960" t="s">
        <v>1668</v>
      </c>
      <c r="E960">
        <v>8820</v>
      </c>
      <c r="F960" t="s">
        <v>74</v>
      </c>
      <c r="G960" t="s">
        <v>74</v>
      </c>
      <c r="H960">
        <v>35</v>
      </c>
      <c r="I960">
        <v>4</v>
      </c>
      <c r="J960">
        <v>62</v>
      </c>
      <c r="K960">
        <v>63</v>
      </c>
      <c r="L960" t="s">
        <v>71</v>
      </c>
      <c r="M960" t="s">
        <v>1669</v>
      </c>
      <c r="N960" t="s">
        <v>3924</v>
      </c>
      <c r="O960" t="s">
        <v>73</v>
      </c>
      <c r="P960" t="s">
        <v>83</v>
      </c>
      <c r="Q960">
        <v>0</v>
      </c>
      <c r="R960" t="s">
        <v>1670</v>
      </c>
    </row>
    <row r="961" spans="2:18" x14ac:dyDescent="0.25">
      <c r="B961" t="s">
        <v>1667</v>
      </c>
      <c r="C961" t="s">
        <v>1663</v>
      </c>
      <c r="D961" t="s">
        <v>1668</v>
      </c>
      <c r="E961">
        <v>8820</v>
      </c>
      <c r="F961" t="s">
        <v>74</v>
      </c>
      <c r="G961" t="s">
        <v>74</v>
      </c>
      <c r="H961">
        <v>35</v>
      </c>
      <c r="I961">
        <v>4</v>
      </c>
      <c r="J961">
        <v>62</v>
      </c>
      <c r="K961">
        <v>63</v>
      </c>
      <c r="L961" t="s">
        <v>77</v>
      </c>
      <c r="M961" t="s">
        <v>1671</v>
      </c>
      <c r="N961" t="s">
        <v>1672</v>
      </c>
      <c r="O961" t="s">
        <v>73</v>
      </c>
      <c r="P961" t="s">
        <v>83</v>
      </c>
      <c r="Q961">
        <v>0</v>
      </c>
      <c r="R961" t="s">
        <v>1670</v>
      </c>
    </row>
    <row r="962" spans="2:18" ht="15" customHeight="1" x14ac:dyDescent="0.25">
      <c r="B962" t="s">
        <v>1673</v>
      </c>
      <c r="C962" t="s">
        <v>1663</v>
      </c>
      <c r="D962" t="s">
        <v>1674</v>
      </c>
      <c r="E962" s="6">
        <v>8820</v>
      </c>
      <c r="F962" t="s">
        <v>74</v>
      </c>
      <c r="G962" t="s">
        <v>74</v>
      </c>
      <c r="H962">
        <v>35</v>
      </c>
      <c r="I962">
        <v>4</v>
      </c>
      <c r="J962">
        <v>62</v>
      </c>
      <c r="K962">
        <v>63</v>
      </c>
      <c r="L962" t="s">
        <v>71</v>
      </c>
      <c r="M962" t="s">
        <v>132</v>
      </c>
      <c r="N962" t="s">
        <v>3864</v>
      </c>
      <c r="O962" t="s">
        <v>73</v>
      </c>
      <c r="P962" t="s">
        <v>83</v>
      </c>
      <c r="Q962">
        <v>0</v>
      </c>
      <c r="R962" t="s">
        <v>1675</v>
      </c>
    </row>
    <row r="963" spans="2:18" x14ac:dyDescent="0.25">
      <c r="B963" t="s">
        <v>1673</v>
      </c>
      <c r="C963" t="s">
        <v>1663</v>
      </c>
      <c r="D963" t="s">
        <v>1674</v>
      </c>
      <c r="E963">
        <v>8820</v>
      </c>
      <c r="F963" t="s">
        <v>74</v>
      </c>
      <c r="G963" t="s">
        <v>74</v>
      </c>
      <c r="H963">
        <v>35</v>
      </c>
      <c r="I963">
        <v>4</v>
      </c>
      <c r="J963">
        <v>62</v>
      </c>
      <c r="K963">
        <v>63</v>
      </c>
      <c r="L963" t="s">
        <v>77</v>
      </c>
      <c r="M963" t="s">
        <v>144</v>
      </c>
      <c r="N963" t="s">
        <v>3862</v>
      </c>
      <c r="O963" t="s">
        <v>83</v>
      </c>
      <c r="P963" t="s">
        <v>73</v>
      </c>
      <c r="Q963">
        <v>1200</v>
      </c>
      <c r="R963" t="s">
        <v>1675</v>
      </c>
    </row>
    <row r="964" spans="2:18" x14ac:dyDescent="0.25">
      <c r="B964" t="s">
        <v>1676</v>
      </c>
      <c r="C964" t="s">
        <v>1677</v>
      </c>
      <c r="D964" t="s">
        <v>1678</v>
      </c>
      <c r="E964">
        <v>5550</v>
      </c>
      <c r="F964">
        <v>5550</v>
      </c>
      <c r="G964" t="s">
        <v>74</v>
      </c>
      <c r="H964">
        <v>37</v>
      </c>
      <c r="I964">
        <v>3</v>
      </c>
      <c r="J964">
        <v>60</v>
      </c>
      <c r="K964">
        <v>50</v>
      </c>
      <c r="L964" t="s">
        <v>71</v>
      </c>
      <c r="M964" t="s">
        <v>1679</v>
      </c>
      <c r="N964" t="s">
        <v>3866</v>
      </c>
      <c r="O964" t="s">
        <v>73</v>
      </c>
      <c r="P964" t="s">
        <v>83</v>
      </c>
      <c r="Q964" t="s">
        <v>74</v>
      </c>
      <c r="R964" t="s">
        <v>1680</v>
      </c>
    </row>
    <row r="965" spans="2:18" x14ac:dyDescent="0.25">
      <c r="B965" t="s">
        <v>1676</v>
      </c>
      <c r="C965" t="s">
        <v>1677</v>
      </c>
      <c r="D965" t="s">
        <v>1678</v>
      </c>
      <c r="E965">
        <v>5550</v>
      </c>
      <c r="F965">
        <v>5550</v>
      </c>
      <c r="G965" t="s">
        <v>74</v>
      </c>
      <c r="H965">
        <v>37</v>
      </c>
      <c r="I965">
        <v>3</v>
      </c>
      <c r="J965">
        <v>60</v>
      </c>
      <c r="K965">
        <v>50</v>
      </c>
      <c r="L965" t="s">
        <v>77</v>
      </c>
      <c r="M965" t="s">
        <v>144</v>
      </c>
      <c r="N965" t="s">
        <v>3862</v>
      </c>
      <c r="O965" t="s">
        <v>83</v>
      </c>
      <c r="P965" t="s">
        <v>73</v>
      </c>
      <c r="Q965" t="s">
        <v>74</v>
      </c>
      <c r="R965" t="s">
        <v>1680</v>
      </c>
    </row>
    <row r="966" spans="2:18" x14ac:dyDescent="0.25">
      <c r="B966" t="s">
        <v>1681</v>
      </c>
      <c r="C966" t="s">
        <v>1663</v>
      </c>
      <c r="D966" t="s">
        <v>1682</v>
      </c>
      <c r="E966">
        <v>8820</v>
      </c>
      <c r="F966">
        <v>5550</v>
      </c>
      <c r="G966" t="s">
        <v>74</v>
      </c>
      <c r="H966">
        <v>35</v>
      </c>
      <c r="I966">
        <v>4</v>
      </c>
      <c r="J966">
        <v>62</v>
      </c>
      <c r="K966">
        <v>63</v>
      </c>
      <c r="L966" t="s">
        <v>71</v>
      </c>
      <c r="M966" t="s">
        <v>158</v>
      </c>
      <c r="N966" t="s">
        <v>3866</v>
      </c>
      <c r="O966" t="s">
        <v>73</v>
      </c>
      <c r="P966" t="s">
        <v>83</v>
      </c>
      <c r="Q966" t="s">
        <v>74</v>
      </c>
      <c r="R966" t="s">
        <v>1683</v>
      </c>
    </row>
    <row r="967" spans="2:18" x14ac:dyDescent="0.25">
      <c r="B967" t="s">
        <v>1681</v>
      </c>
      <c r="C967" t="s">
        <v>1663</v>
      </c>
      <c r="D967" t="s">
        <v>1682</v>
      </c>
      <c r="E967">
        <v>8820</v>
      </c>
      <c r="F967">
        <v>5550</v>
      </c>
      <c r="G967" t="s">
        <v>74</v>
      </c>
      <c r="H967">
        <v>35</v>
      </c>
      <c r="I967">
        <v>4</v>
      </c>
      <c r="J967">
        <v>62</v>
      </c>
      <c r="K967">
        <v>63</v>
      </c>
      <c r="L967" t="s">
        <v>77</v>
      </c>
      <c r="M967" t="s">
        <v>144</v>
      </c>
      <c r="N967" t="s">
        <v>3862</v>
      </c>
      <c r="O967" t="s">
        <v>83</v>
      </c>
      <c r="P967" t="s">
        <v>73</v>
      </c>
      <c r="Q967" t="s">
        <v>74</v>
      </c>
      <c r="R967" t="s">
        <v>1683</v>
      </c>
    </row>
    <row r="968" spans="2:18" x14ac:dyDescent="0.25">
      <c r="B968" t="s">
        <v>1684</v>
      </c>
      <c r="C968" t="s">
        <v>1685</v>
      </c>
      <c r="D968" t="s">
        <v>1686</v>
      </c>
      <c r="E968">
        <v>8820</v>
      </c>
      <c r="F968" t="s">
        <v>74</v>
      </c>
      <c r="G968">
        <v>188</v>
      </c>
      <c r="H968">
        <v>35</v>
      </c>
      <c r="I968">
        <v>4</v>
      </c>
      <c r="J968">
        <v>67</v>
      </c>
      <c r="K968">
        <v>63</v>
      </c>
      <c r="L968" t="s">
        <v>71</v>
      </c>
      <c r="M968" t="s">
        <v>158</v>
      </c>
      <c r="N968" t="s">
        <v>3866</v>
      </c>
      <c r="O968" t="s">
        <v>73</v>
      </c>
      <c r="P968" t="s">
        <v>83</v>
      </c>
      <c r="Q968">
        <v>0</v>
      </c>
      <c r="R968" t="s">
        <v>1687</v>
      </c>
    </row>
    <row r="969" spans="2:18" x14ac:dyDescent="0.25">
      <c r="B969" t="s">
        <v>1684</v>
      </c>
      <c r="C969" t="s">
        <v>1685</v>
      </c>
      <c r="D969" t="s">
        <v>1686</v>
      </c>
      <c r="E969">
        <v>8820</v>
      </c>
      <c r="F969" t="s">
        <v>74</v>
      </c>
      <c r="G969">
        <v>188</v>
      </c>
      <c r="H969">
        <v>35</v>
      </c>
      <c r="I969">
        <v>4</v>
      </c>
      <c r="J969">
        <v>67</v>
      </c>
      <c r="K969">
        <v>63</v>
      </c>
      <c r="L969" t="s">
        <v>77</v>
      </c>
      <c r="M969" t="s">
        <v>144</v>
      </c>
      <c r="N969" t="s">
        <v>3862</v>
      </c>
      <c r="O969" t="s">
        <v>83</v>
      </c>
      <c r="P969" t="s">
        <v>73</v>
      </c>
      <c r="Q969">
        <v>1500</v>
      </c>
      <c r="R969" t="s">
        <v>1687</v>
      </c>
    </row>
    <row r="970" spans="2:18" x14ac:dyDescent="0.25">
      <c r="B970" t="s">
        <v>1688</v>
      </c>
      <c r="C970" t="s">
        <v>1689</v>
      </c>
      <c r="D970" t="s">
        <v>1690</v>
      </c>
      <c r="E970">
        <v>6426</v>
      </c>
      <c r="F970">
        <v>6426</v>
      </c>
      <c r="G970">
        <v>0</v>
      </c>
      <c r="H970">
        <v>42</v>
      </c>
      <c r="I970">
        <v>3</v>
      </c>
      <c r="J970">
        <v>62</v>
      </c>
      <c r="K970">
        <v>51</v>
      </c>
      <c r="L970" t="s">
        <v>71</v>
      </c>
      <c r="M970" t="s">
        <v>158</v>
      </c>
      <c r="N970" t="s">
        <v>3866</v>
      </c>
      <c r="O970" t="s">
        <v>73</v>
      </c>
      <c r="P970" t="s">
        <v>83</v>
      </c>
      <c r="Q970" t="s">
        <v>74</v>
      </c>
      <c r="R970" t="s">
        <v>1691</v>
      </c>
    </row>
    <row r="971" spans="2:18" x14ac:dyDescent="0.25">
      <c r="B971" t="s">
        <v>1688</v>
      </c>
      <c r="C971" t="s">
        <v>1689</v>
      </c>
      <c r="D971" t="s">
        <v>1690</v>
      </c>
      <c r="E971">
        <v>6426</v>
      </c>
      <c r="F971">
        <v>6426</v>
      </c>
      <c r="G971">
        <v>0</v>
      </c>
      <c r="H971">
        <v>42</v>
      </c>
      <c r="I971">
        <v>3</v>
      </c>
      <c r="J971">
        <v>62</v>
      </c>
      <c r="K971">
        <v>51</v>
      </c>
      <c r="L971" t="s">
        <v>77</v>
      </c>
      <c r="M971" t="s">
        <v>144</v>
      </c>
      <c r="N971" t="s">
        <v>3862</v>
      </c>
      <c r="O971" t="s">
        <v>83</v>
      </c>
      <c r="P971" t="s">
        <v>73</v>
      </c>
      <c r="Q971" t="s">
        <v>74</v>
      </c>
      <c r="R971" t="s">
        <v>1691</v>
      </c>
    </row>
    <row r="972" spans="2:18" x14ac:dyDescent="0.25">
      <c r="B972" t="s">
        <v>1692</v>
      </c>
      <c r="C972" t="s">
        <v>1693</v>
      </c>
      <c r="D972" t="s">
        <v>1694</v>
      </c>
      <c r="E972">
        <v>5310</v>
      </c>
      <c r="F972" t="s">
        <v>74</v>
      </c>
      <c r="G972">
        <v>133</v>
      </c>
      <c r="H972">
        <v>40</v>
      </c>
      <c r="I972">
        <v>2</v>
      </c>
      <c r="J972">
        <v>52</v>
      </c>
      <c r="K972">
        <v>66</v>
      </c>
      <c r="L972" t="s">
        <v>71</v>
      </c>
      <c r="M972" t="s">
        <v>365</v>
      </c>
      <c r="N972" t="s">
        <v>3870</v>
      </c>
      <c r="O972" t="s">
        <v>73</v>
      </c>
      <c r="P972" t="s">
        <v>83</v>
      </c>
      <c r="Q972">
        <v>0</v>
      </c>
      <c r="R972" t="s">
        <v>1695</v>
      </c>
    </row>
    <row r="973" spans="2:18" x14ac:dyDescent="0.25">
      <c r="B973" t="s">
        <v>1692</v>
      </c>
      <c r="C973" t="s">
        <v>1693</v>
      </c>
      <c r="D973" t="s">
        <v>1694</v>
      </c>
      <c r="E973">
        <v>5310</v>
      </c>
      <c r="F973" t="s">
        <v>74</v>
      </c>
      <c r="G973">
        <v>133</v>
      </c>
      <c r="H973">
        <v>40</v>
      </c>
      <c r="I973">
        <v>2</v>
      </c>
      <c r="J973">
        <v>52</v>
      </c>
      <c r="K973">
        <v>66</v>
      </c>
      <c r="L973" t="s">
        <v>77</v>
      </c>
      <c r="M973" t="s">
        <v>221</v>
      </c>
      <c r="N973" t="s">
        <v>3875</v>
      </c>
      <c r="O973" t="s">
        <v>83</v>
      </c>
      <c r="P973" t="s">
        <v>83</v>
      </c>
      <c r="Q973">
        <v>0</v>
      </c>
      <c r="R973" t="s">
        <v>1695</v>
      </c>
    </row>
    <row r="974" spans="2:18" x14ac:dyDescent="0.25">
      <c r="B974" t="s">
        <v>1692</v>
      </c>
      <c r="C974" t="s">
        <v>1693</v>
      </c>
      <c r="D974" t="s">
        <v>1694</v>
      </c>
      <c r="E974">
        <v>5310</v>
      </c>
      <c r="F974" t="s">
        <v>74</v>
      </c>
      <c r="G974">
        <v>133</v>
      </c>
      <c r="H974">
        <v>40</v>
      </c>
      <c r="I974">
        <v>2</v>
      </c>
      <c r="J974">
        <v>52</v>
      </c>
      <c r="K974">
        <v>66</v>
      </c>
      <c r="L974" t="s">
        <v>77</v>
      </c>
      <c r="M974" t="s">
        <v>201</v>
      </c>
      <c r="N974" t="s">
        <v>3872</v>
      </c>
      <c r="O974" t="s">
        <v>83</v>
      </c>
      <c r="P974" t="s">
        <v>83</v>
      </c>
      <c r="Q974">
        <v>0</v>
      </c>
      <c r="R974" t="s">
        <v>1695</v>
      </c>
    </row>
    <row r="975" spans="2:18" x14ac:dyDescent="0.25">
      <c r="B975" t="s">
        <v>1696</v>
      </c>
      <c r="C975" t="s">
        <v>1697</v>
      </c>
      <c r="D975" t="s">
        <v>1698</v>
      </c>
      <c r="E975">
        <v>10280</v>
      </c>
      <c r="F975">
        <v>10280</v>
      </c>
      <c r="G975">
        <v>394</v>
      </c>
      <c r="H975">
        <v>39</v>
      </c>
      <c r="I975" s="8">
        <v>4</v>
      </c>
      <c r="J975">
        <v>72</v>
      </c>
      <c r="K975">
        <v>66</v>
      </c>
      <c r="L975" t="s">
        <v>71</v>
      </c>
      <c r="M975" t="s">
        <v>199</v>
      </c>
      <c r="N975" t="s">
        <v>3874</v>
      </c>
      <c r="O975" t="s">
        <v>73</v>
      </c>
      <c r="P975" t="s">
        <v>83</v>
      </c>
      <c r="Q975">
        <v>0</v>
      </c>
      <c r="R975" t="s">
        <v>1699</v>
      </c>
    </row>
    <row r="976" spans="2:18" x14ac:dyDescent="0.25">
      <c r="B976" t="s">
        <v>1696</v>
      </c>
      <c r="C976" t="s">
        <v>1697</v>
      </c>
      <c r="D976" t="s">
        <v>1698</v>
      </c>
      <c r="E976">
        <v>10280</v>
      </c>
      <c r="F976">
        <v>10280</v>
      </c>
      <c r="G976">
        <v>394</v>
      </c>
      <c r="H976">
        <v>39</v>
      </c>
      <c r="I976" s="8">
        <v>4</v>
      </c>
      <c r="J976">
        <v>72</v>
      </c>
      <c r="K976">
        <v>66</v>
      </c>
      <c r="L976" t="s">
        <v>77</v>
      </c>
      <c r="M976" t="s">
        <v>201</v>
      </c>
      <c r="N976" t="s">
        <v>3872</v>
      </c>
      <c r="O976" t="s">
        <v>83</v>
      </c>
      <c r="P976" t="s">
        <v>73</v>
      </c>
      <c r="Q976">
        <v>1600</v>
      </c>
      <c r="R976" t="s">
        <v>1699</v>
      </c>
    </row>
    <row r="977" spans="2:22" x14ac:dyDescent="0.25">
      <c r="B977" t="s">
        <v>1700</v>
      </c>
      <c r="C977" t="s">
        <v>1092</v>
      </c>
      <c r="D977" t="s">
        <v>1701</v>
      </c>
      <c r="E977">
        <v>7320</v>
      </c>
      <c r="F977" t="s">
        <v>74</v>
      </c>
      <c r="G977" t="s">
        <v>74</v>
      </c>
      <c r="H977">
        <v>36</v>
      </c>
      <c r="I977" s="8">
        <v>4</v>
      </c>
      <c r="J977">
        <v>54</v>
      </c>
      <c r="K977">
        <v>50</v>
      </c>
      <c r="L977" t="s">
        <v>71</v>
      </c>
      <c r="M977" t="s">
        <v>270</v>
      </c>
      <c r="N977" t="s">
        <v>3878</v>
      </c>
      <c r="O977" t="s">
        <v>83</v>
      </c>
      <c r="P977" t="s">
        <v>83</v>
      </c>
      <c r="Q977">
        <v>0</v>
      </c>
      <c r="R977" t="s">
        <v>1702</v>
      </c>
    </row>
    <row r="978" spans="2:22" ht="15" customHeight="1" x14ac:dyDescent="0.25">
      <c r="B978" t="s">
        <v>1700</v>
      </c>
      <c r="C978" t="s">
        <v>1092</v>
      </c>
      <c r="D978" t="s">
        <v>1701</v>
      </c>
      <c r="E978" s="6">
        <v>7320</v>
      </c>
      <c r="F978" t="s">
        <v>74</v>
      </c>
      <c r="G978" s="6" t="s">
        <v>74</v>
      </c>
      <c r="H978">
        <v>36</v>
      </c>
      <c r="I978" s="10">
        <v>4</v>
      </c>
      <c r="J978">
        <v>54</v>
      </c>
      <c r="K978" s="6">
        <v>50</v>
      </c>
      <c r="L978" t="s">
        <v>77</v>
      </c>
      <c r="M978" t="s">
        <v>270</v>
      </c>
      <c r="N978" t="s">
        <v>3878</v>
      </c>
      <c r="O978" t="s">
        <v>83</v>
      </c>
      <c r="P978" t="s">
        <v>83</v>
      </c>
      <c r="Q978">
        <v>0</v>
      </c>
      <c r="R978" t="s">
        <v>1702</v>
      </c>
      <c r="S978" t="s">
        <v>271</v>
      </c>
      <c r="T978" t="s">
        <v>74</v>
      </c>
      <c r="U978">
        <v>1200</v>
      </c>
      <c r="V978" t="s">
        <v>1839</v>
      </c>
    </row>
    <row r="979" spans="2:22" x14ac:dyDescent="0.25">
      <c r="B979" t="s">
        <v>1703</v>
      </c>
      <c r="C979" t="s">
        <v>1092</v>
      </c>
      <c r="D979" t="s">
        <v>1704</v>
      </c>
      <c r="E979">
        <v>7320</v>
      </c>
      <c r="F979" t="s">
        <v>74</v>
      </c>
      <c r="G979" t="s">
        <v>74</v>
      </c>
      <c r="H979">
        <v>36</v>
      </c>
      <c r="I979">
        <v>4</v>
      </c>
      <c r="J979">
        <v>54</v>
      </c>
      <c r="K979">
        <v>50</v>
      </c>
      <c r="L979" t="s">
        <v>71</v>
      </c>
      <c r="M979" t="s">
        <v>270</v>
      </c>
      <c r="N979" t="s">
        <v>3878</v>
      </c>
      <c r="O979" t="s">
        <v>83</v>
      </c>
      <c r="P979" t="s">
        <v>83</v>
      </c>
      <c r="Q979">
        <v>0</v>
      </c>
      <c r="R979" t="s">
        <v>1705</v>
      </c>
    </row>
    <row r="980" spans="2:22" x14ac:dyDescent="0.25">
      <c r="B980" t="s">
        <v>1703</v>
      </c>
      <c r="C980" t="s">
        <v>1092</v>
      </c>
      <c r="D980" t="s">
        <v>1704</v>
      </c>
      <c r="E980">
        <v>7320</v>
      </c>
      <c r="F980" t="s">
        <v>74</v>
      </c>
      <c r="G980" t="s">
        <v>74</v>
      </c>
      <c r="H980">
        <v>36</v>
      </c>
      <c r="I980">
        <v>4</v>
      </c>
      <c r="J980">
        <v>54</v>
      </c>
      <c r="K980">
        <v>50</v>
      </c>
      <c r="L980" t="s">
        <v>77</v>
      </c>
      <c r="M980" t="s">
        <v>270</v>
      </c>
      <c r="N980" t="s">
        <v>3878</v>
      </c>
      <c r="O980" t="s">
        <v>83</v>
      </c>
      <c r="P980" t="s">
        <v>83</v>
      </c>
      <c r="Q980">
        <v>0</v>
      </c>
      <c r="R980" t="s">
        <v>1705</v>
      </c>
    </row>
    <row r="981" spans="2:22" x14ac:dyDescent="0.25">
      <c r="B981" t="s">
        <v>1706</v>
      </c>
      <c r="D981" t="s">
        <v>105</v>
      </c>
      <c r="E981">
        <v>0</v>
      </c>
      <c r="F981" t="s">
        <v>74</v>
      </c>
      <c r="G981">
        <v>0</v>
      </c>
      <c r="H981">
        <v>0</v>
      </c>
      <c r="I981">
        <v>1</v>
      </c>
      <c r="J981">
        <v>0</v>
      </c>
      <c r="K981">
        <v>0</v>
      </c>
      <c r="L981" t="s">
        <v>74</v>
      </c>
      <c r="M981" t="s">
        <v>74</v>
      </c>
      <c r="N981" t="s">
        <v>74</v>
      </c>
      <c r="O981" t="s">
        <v>74</v>
      </c>
      <c r="P981" t="s">
        <v>74</v>
      </c>
      <c r="Q981" t="s">
        <v>74</v>
      </c>
      <c r="R981" t="s">
        <v>1707</v>
      </c>
    </row>
    <row r="982" spans="2:22" x14ac:dyDescent="0.25">
      <c r="B982" t="s">
        <v>1708</v>
      </c>
      <c r="D982" t="s">
        <v>89</v>
      </c>
      <c r="E982">
        <v>0</v>
      </c>
      <c r="F982" t="s">
        <v>74</v>
      </c>
      <c r="G982">
        <v>0</v>
      </c>
      <c r="H982">
        <v>0</v>
      </c>
      <c r="I982">
        <v>0</v>
      </c>
      <c r="J982">
        <v>0</v>
      </c>
      <c r="K982">
        <v>0</v>
      </c>
      <c r="L982" t="s">
        <v>74</v>
      </c>
      <c r="M982" t="s">
        <v>74</v>
      </c>
      <c r="N982" t="s">
        <v>74</v>
      </c>
      <c r="O982" t="s">
        <v>74</v>
      </c>
      <c r="P982" t="s">
        <v>74</v>
      </c>
      <c r="Q982" t="s">
        <v>74</v>
      </c>
      <c r="R982" t="s">
        <v>1709</v>
      </c>
    </row>
    <row r="983" spans="2:22" x14ac:dyDescent="0.25">
      <c r="B983" t="s">
        <v>1710</v>
      </c>
      <c r="D983" t="s">
        <v>89</v>
      </c>
      <c r="E983">
        <v>0</v>
      </c>
      <c r="F983" t="s">
        <v>74</v>
      </c>
      <c r="G983">
        <v>0</v>
      </c>
      <c r="H983">
        <v>0</v>
      </c>
      <c r="I983">
        <v>0</v>
      </c>
      <c r="J983">
        <v>0</v>
      </c>
      <c r="K983">
        <v>0</v>
      </c>
      <c r="L983" t="s">
        <v>74</v>
      </c>
      <c r="M983" t="s">
        <v>74</v>
      </c>
      <c r="N983" t="s">
        <v>74</v>
      </c>
      <c r="O983" t="s">
        <v>74</v>
      </c>
      <c r="P983" t="s">
        <v>74</v>
      </c>
      <c r="Q983" t="s">
        <v>74</v>
      </c>
      <c r="R983" t="s">
        <v>1711</v>
      </c>
    </row>
    <row r="984" spans="2:22" x14ac:dyDescent="0.25">
      <c r="B984" t="s">
        <v>1712</v>
      </c>
      <c r="D984" t="s">
        <v>89</v>
      </c>
      <c r="E984">
        <v>0</v>
      </c>
      <c r="F984" t="s">
        <v>74</v>
      </c>
      <c r="G984">
        <v>0</v>
      </c>
      <c r="H984">
        <v>0</v>
      </c>
      <c r="I984">
        <v>0</v>
      </c>
      <c r="J984">
        <v>0</v>
      </c>
      <c r="K984">
        <v>0</v>
      </c>
      <c r="L984" t="s">
        <v>74</v>
      </c>
      <c r="M984" t="s">
        <v>74</v>
      </c>
      <c r="N984" t="s">
        <v>74</v>
      </c>
      <c r="O984" t="s">
        <v>74</v>
      </c>
      <c r="P984" t="s">
        <v>74</v>
      </c>
      <c r="Q984" t="s">
        <v>74</v>
      </c>
      <c r="R984" t="s">
        <v>1713</v>
      </c>
    </row>
    <row r="985" spans="2:22" ht="15" customHeight="1" x14ac:dyDescent="0.25">
      <c r="B985" t="s">
        <v>1714</v>
      </c>
      <c r="C985" t="s">
        <v>1715</v>
      </c>
      <c r="D985" t="s">
        <v>1716</v>
      </c>
      <c r="E985" s="6">
        <v>4930</v>
      </c>
      <c r="F985">
        <v>4930</v>
      </c>
      <c r="G985" t="s">
        <v>74</v>
      </c>
      <c r="H985">
        <v>35</v>
      </c>
      <c r="I985">
        <v>2</v>
      </c>
      <c r="J985">
        <v>62</v>
      </c>
      <c r="K985">
        <v>70</v>
      </c>
      <c r="L985" t="s">
        <v>71</v>
      </c>
      <c r="M985" t="s">
        <v>195</v>
      </c>
      <c r="N985" t="s">
        <v>3873</v>
      </c>
      <c r="O985" t="s">
        <v>83</v>
      </c>
      <c r="P985" t="s">
        <v>83</v>
      </c>
      <c r="Q985">
        <v>0</v>
      </c>
      <c r="R985" t="s">
        <v>1717</v>
      </c>
    </row>
    <row r="986" spans="2:22" x14ac:dyDescent="0.25">
      <c r="B986" t="s">
        <v>1714</v>
      </c>
      <c r="C986" t="s">
        <v>1715</v>
      </c>
      <c r="D986" t="s">
        <v>1716</v>
      </c>
      <c r="E986">
        <v>4930</v>
      </c>
      <c r="F986">
        <v>4930</v>
      </c>
      <c r="G986" t="s">
        <v>74</v>
      </c>
      <c r="H986">
        <v>35</v>
      </c>
      <c r="I986">
        <v>2</v>
      </c>
      <c r="J986">
        <v>62</v>
      </c>
      <c r="K986">
        <v>70</v>
      </c>
      <c r="L986" t="s">
        <v>77</v>
      </c>
      <c r="M986" t="s">
        <v>144</v>
      </c>
      <c r="N986" t="s">
        <v>3862</v>
      </c>
      <c r="O986" t="s">
        <v>73</v>
      </c>
      <c r="P986" t="s">
        <v>83</v>
      </c>
      <c r="Q986" t="s">
        <v>74</v>
      </c>
      <c r="R986" t="s">
        <v>1717</v>
      </c>
    </row>
    <row r="987" spans="2:22" x14ac:dyDescent="0.25">
      <c r="B987" t="s">
        <v>1718</v>
      </c>
      <c r="D987" t="s">
        <v>116</v>
      </c>
      <c r="E987">
        <v>0</v>
      </c>
      <c r="F987" t="s">
        <v>74</v>
      </c>
      <c r="G987">
        <v>0</v>
      </c>
      <c r="H987">
        <v>0</v>
      </c>
      <c r="I987">
        <v>0</v>
      </c>
      <c r="J987">
        <v>0</v>
      </c>
      <c r="K987">
        <v>0</v>
      </c>
      <c r="L987" t="s">
        <v>74</v>
      </c>
      <c r="M987" t="s">
        <v>74</v>
      </c>
      <c r="N987" t="s">
        <v>74</v>
      </c>
      <c r="O987" t="s">
        <v>74</v>
      </c>
      <c r="P987" t="s">
        <v>74</v>
      </c>
      <c r="Q987" t="s">
        <v>74</v>
      </c>
      <c r="R987" t="s">
        <v>1719</v>
      </c>
    </row>
    <row r="988" spans="2:22" x14ac:dyDescent="0.25">
      <c r="B988" t="s">
        <v>1720</v>
      </c>
      <c r="D988" t="s">
        <v>116</v>
      </c>
      <c r="E988">
        <v>0</v>
      </c>
      <c r="F988" t="s">
        <v>74</v>
      </c>
      <c r="G988">
        <v>0</v>
      </c>
      <c r="H988">
        <v>0</v>
      </c>
      <c r="I988">
        <v>0</v>
      </c>
      <c r="J988">
        <v>0</v>
      </c>
      <c r="K988">
        <v>0</v>
      </c>
      <c r="L988" t="s">
        <v>74</v>
      </c>
      <c r="M988" t="s">
        <v>74</v>
      </c>
      <c r="N988" t="s">
        <v>74</v>
      </c>
      <c r="O988" t="s">
        <v>74</v>
      </c>
      <c r="P988" t="s">
        <v>74</v>
      </c>
      <c r="Q988" t="s">
        <v>74</v>
      </c>
      <c r="R988" t="s">
        <v>1721</v>
      </c>
    </row>
    <row r="989" spans="2:22" x14ac:dyDescent="0.25">
      <c r="B989" t="s">
        <v>1722</v>
      </c>
      <c r="D989" t="s">
        <v>116</v>
      </c>
      <c r="E989">
        <v>0</v>
      </c>
      <c r="F989" t="s">
        <v>74</v>
      </c>
      <c r="G989">
        <v>0</v>
      </c>
      <c r="H989">
        <v>0</v>
      </c>
      <c r="I989">
        <v>0</v>
      </c>
      <c r="J989">
        <v>0</v>
      </c>
      <c r="K989">
        <v>0</v>
      </c>
      <c r="L989" t="s">
        <v>74</v>
      </c>
      <c r="M989" t="s">
        <v>74</v>
      </c>
      <c r="N989" t="s">
        <v>74</v>
      </c>
      <c r="O989" t="s">
        <v>74</v>
      </c>
      <c r="P989" t="s">
        <v>74</v>
      </c>
      <c r="Q989" t="s">
        <v>74</v>
      </c>
      <c r="R989" t="s">
        <v>1723</v>
      </c>
    </row>
    <row r="990" spans="2:22" x14ac:dyDescent="0.25">
      <c r="B990" t="s">
        <v>1724</v>
      </c>
      <c r="D990" t="s">
        <v>116</v>
      </c>
      <c r="E990">
        <v>0</v>
      </c>
      <c r="F990" t="s">
        <v>74</v>
      </c>
      <c r="G990">
        <v>0</v>
      </c>
      <c r="H990">
        <v>0</v>
      </c>
      <c r="I990">
        <v>1</v>
      </c>
      <c r="J990">
        <v>0</v>
      </c>
      <c r="K990">
        <v>0</v>
      </c>
      <c r="L990" t="s">
        <v>74</v>
      </c>
      <c r="M990" t="s">
        <v>74</v>
      </c>
      <c r="N990" t="s">
        <v>74</v>
      </c>
      <c r="O990" t="s">
        <v>74</v>
      </c>
      <c r="P990" t="s">
        <v>74</v>
      </c>
      <c r="Q990" t="s">
        <v>74</v>
      </c>
      <c r="R990" t="s">
        <v>1725</v>
      </c>
    </row>
    <row r="991" spans="2:22" x14ac:dyDescent="0.25">
      <c r="B991" t="s">
        <v>1726</v>
      </c>
      <c r="D991" t="s">
        <v>116</v>
      </c>
      <c r="E991">
        <v>0</v>
      </c>
      <c r="F991" t="s">
        <v>74</v>
      </c>
      <c r="G991">
        <v>0</v>
      </c>
      <c r="H991">
        <v>0</v>
      </c>
      <c r="I991">
        <v>0</v>
      </c>
      <c r="J991">
        <v>0</v>
      </c>
      <c r="K991">
        <v>0</v>
      </c>
      <c r="L991" t="s">
        <v>74</v>
      </c>
      <c r="M991" t="s">
        <v>74</v>
      </c>
      <c r="N991" t="s">
        <v>74</v>
      </c>
      <c r="O991" t="s">
        <v>74</v>
      </c>
      <c r="P991" t="s">
        <v>74</v>
      </c>
      <c r="Q991" t="s">
        <v>74</v>
      </c>
      <c r="R991" t="s">
        <v>1727</v>
      </c>
    </row>
    <row r="992" spans="2:22" x14ac:dyDescent="0.25">
      <c r="B992" t="s">
        <v>1728</v>
      </c>
      <c r="D992" t="s">
        <v>116</v>
      </c>
      <c r="E992">
        <v>0</v>
      </c>
      <c r="F992" t="s">
        <v>74</v>
      </c>
      <c r="G992">
        <v>0</v>
      </c>
      <c r="H992">
        <v>0</v>
      </c>
      <c r="I992">
        <v>0</v>
      </c>
      <c r="J992">
        <v>0</v>
      </c>
      <c r="K992">
        <v>0</v>
      </c>
      <c r="L992" t="s">
        <v>74</v>
      </c>
      <c r="M992" t="s">
        <v>74</v>
      </c>
      <c r="N992" t="s">
        <v>74</v>
      </c>
      <c r="O992" t="s">
        <v>74</v>
      </c>
      <c r="P992" t="s">
        <v>74</v>
      </c>
      <c r="Q992" t="s">
        <v>74</v>
      </c>
      <c r="R992" t="s">
        <v>1729</v>
      </c>
    </row>
    <row r="993" spans="2:18" x14ac:dyDescent="0.25">
      <c r="B993" t="s">
        <v>1730</v>
      </c>
      <c r="D993" t="s">
        <v>89</v>
      </c>
      <c r="E993">
        <v>0</v>
      </c>
      <c r="F993" t="s">
        <v>74</v>
      </c>
      <c r="G993">
        <v>0</v>
      </c>
      <c r="H993">
        <v>0</v>
      </c>
      <c r="I993">
        <v>0</v>
      </c>
      <c r="J993">
        <v>0</v>
      </c>
      <c r="K993">
        <v>0</v>
      </c>
      <c r="L993" t="s">
        <v>74</v>
      </c>
      <c r="M993" t="s">
        <v>74</v>
      </c>
      <c r="N993" t="s">
        <v>74</v>
      </c>
      <c r="O993" t="s">
        <v>74</v>
      </c>
      <c r="P993" t="s">
        <v>74</v>
      </c>
      <c r="Q993" t="s">
        <v>74</v>
      </c>
      <c r="R993" t="s">
        <v>1731</v>
      </c>
    </row>
    <row r="994" spans="2:18" x14ac:dyDescent="0.25">
      <c r="B994" t="s">
        <v>1732</v>
      </c>
      <c r="D994" t="s">
        <v>89</v>
      </c>
      <c r="E994">
        <v>0</v>
      </c>
      <c r="F994" t="s">
        <v>74</v>
      </c>
      <c r="G994">
        <v>0</v>
      </c>
      <c r="H994">
        <v>0</v>
      </c>
      <c r="I994">
        <v>0</v>
      </c>
      <c r="J994">
        <v>0</v>
      </c>
      <c r="K994">
        <v>0</v>
      </c>
      <c r="L994" t="s">
        <v>74</v>
      </c>
      <c r="M994" t="s">
        <v>74</v>
      </c>
      <c r="N994" t="s">
        <v>74</v>
      </c>
      <c r="O994" t="s">
        <v>74</v>
      </c>
      <c r="P994" t="s">
        <v>74</v>
      </c>
      <c r="Q994" t="s">
        <v>74</v>
      </c>
      <c r="R994" t="s">
        <v>1733</v>
      </c>
    </row>
    <row r="995" spans="2:18" x14ac:dyDescent="0.25">
      <c r="B995" t="s">
        <v>1734</v>
      </c>
      <c r="D995" t="s">
        <v>1735</v>
      </c>
      <c r="E995">
        <v>9</v>
      </c>
      <c r="F995" t="s">
        <v>74</v>
      </c>
      <c r="G995">
        <v>0</v>
      </c>
      <c r="H995">
        <v>0</v>
      </c>
      <c r="I995">
        <v>114</v>
      </c>
      <c r="J995">
        <v>0</v>
      </c>
      <c r="K995">
        <v>0</v>
      </c>
      <c r="L995" t="s">
        <v>77</v>
      </c>
      <c r="M995" t="s">
        <v>1679</v>
      </c>
      <c r="N995" t="s">
        <v>3866</v>
      </c>
      <c r="O995" t="s">
        <v>239</v>
      </c>
      <c r="P995" t="s">
        <v>74</v>
      </c>
      <c r="Q995">
        <v>0</v>
      </c>
      <c r="R995" t="s">
        <v>1736</v>
      </c>
    </row>
    <row r="996" spans="2:18" x14ac:dyDescent="0.25">
      <c r="B996" t="s">
        <v>1737</v>
      </c>
      <c r="D996" t="s">
        <v>89</v>
      </c>
      <c r="E996">
        <v>0</v>
      </c>
      <c r="F996" t="s">
        <v>74</v>
      </c>
      <c r="G996">
        <v>0</v>
      </c>
      <c r="H996">
        <v>0</v>
      </c>
      <c r="I996">
        <v>0</v>
      </c>
      <c r="J996">
        <v>0</v>
      </c>
      <c r="K996">
        <v>160</v>
      </c>
      <c r="L996" t="s">
        <v>74</v>
      </c>
      <c r="M996" t="s">
        <v>74</v>
      </c>
      <c r="N996" t="s">
        <v>74</v>
      </c>
      <c r="O996" t="s">
        <v>74</v>
      </c>
      <c r="P996" t="s">
        <v>74</v>
      </c>
      <c r="Q996" t="s">
        <v>74</v>
      </c>
      <c r="R996" t="s">
        <v>1738</v>
      </c>
    </row>
    <row r="997" spans="2:18" x14ac:dyDescent="0.25">
      <c r="B997" t="s">
        <v>1739</v>
      </c>
      <c r="D997" t="s">
        <v>89</v>
      </c>
      <c r="E997">
        <v>0</v>
      </c>
      <c r="F997" t="s">
        <v>74</v>
      </c>
      <c r="G997">
        <v>0</v>
      </c>
      <c r="H997">
        <v>0</v>
      </c>
      <c r="I997">
        <v>0</v>
      </c>
      <c r="J997">
        <v>0</v>
      </c>
      <c r="K997">
        <v>180</v>
      </c>
      <c r="L997" t="s">
        <v>74</v>
      </c>
      <c r="M997" t="s">
        <v>74</v>
      </c>
      <c r="N997" t="s">
        <v>74</v>
      </c>
      <c r="O997" t="s">
        <v>74</v>
      </c>
      <c r="P997" t="s">
        <v>74</v>
      </c>
      <c r="Q997" t="s">
        <v>74</v>
      </c>
      <c r="R997" t="s">
        <v>1740</v>
      </c>
    </row>
    <row r="998" spans="2:18" x14ac:dyDescent="0.25">
      <c r="B998" t="s">
        <v>1741</v>
      </c>
      <c r="D998" t="s">
        <v>518</v>
      </c>
      <c r="E998">
        <v>0</v>
      </c>
      <c r="F998" t="s">
        <v>74</v>
      </c>
      <c r="G998">
        <v>0</v>
      </c>
      <c r="H998">
        <v>0</v>
      </c>
      <c r="I998">
        <v>0</v>
      </c>
      <c r="J998">
        <v>0</v>
      </c>
      <c r="K998">
        <v>0</v>
      </c>
      <c r="L998" t="s">
        <v>74</v>
      </c>
      <c r="M998" t="s">
        <v>74</v>
      </c>
      <c r="N998" t="s">
        <v>74</v>
      </c>
      <c r="O998" t="s">
        <v>74</v>
      </c>
      <c r="P998" t="s">
        <v>74</v>
      </c>
      <c r="Q998" t="s">
        <v>74</v>
      </c>
      <c r="R998" t="s">
        <v>1742</v>
      </c>
    </row>
    <row r="999" spans="2:18" x14ac:dyDescent="0.25">
      <c r="B999" t="s">
        <v>1743</v>
      </c>
      <c r="C999" t="s">
        <v>1744</v>
      </c>
      <c r="D999" t="s">
        <v>1745</v>
      </c>
      <c r="E999">
        <v>7710</v>
      </c>
      <c r="F999" t="s">
        <v>74</v>
      </c>
      <c r="G999">
        <v>0</v>
      </c>
      <c r="H999">
        <v>40</v>
      </c>
      <c r="I999">
        <v>3</v>
      </c>
      <c r="J999">
        <v>66</v>
      </c>
      <c r="K999">
        <v>64</v>
      </c>
      <c r="L999" t="s">
        <v>71</v>
      </c>
      <c r="M999" t="s">
        <v>1679</v>
      </c>
      <c r="N999" t="s">
        <v>3866</v>
      </c>
      <c r="O999" t="s">
        <v>624</v>
      </c>
      <c r="P999" t="s">
        <v>74</v>
      </c>
      <c r="Q999">
        <v>0</v>
      </c>
      <c r="R999" t="s">
        <v>1746</v>
      </c>
    </row>
    <row r="1000" spans="2:18" x14ac:dyDescent="0.25">
      <c r="B1000" t="s">
        <v>1743</v>
      </c>
      <c r="C1000" t="s">
        <v>1744</v>
      </c>
      <c r="D1000" t="s">
        <v>1745</v>
      </c>
      <c r="E1000">
        <v>7710</v>
      </c>
      <c r="F1000" t="s">
        <v>74</v>
      </c>
      <c r="G1000">
        <v>0</v>
      </c>
      <c r="H1000">
        <v>40</v>
      </c>
      <c r="I1000">
        <v>3</v>
      </c>
      <c r="J1000">
        <v>66</v>
      </c>
      <c r="K1000">
        <v>64</v>
      </c>
      <c r="L1000" t="s">
        <v>77</v>
      </c>
      <c r="M1000" t="s">
        <v>144</v>
      </c>
      <c r="N1000" t="s">
        <v>3862</v>
      </c>
      <c r="O1000" t="s">
        <v>239</v>
      </c>
      <c r="P1000" t="s">
        <v>74</v>
      </c>
      <c r="Q1000">
        <v>0</v>
      </c>
      <c r="R1000" t="s">
        <v>1746</v>
      </c>
    </row>
    <row r="1001" spans="2:18" x14ac:dyDescent="0.25">
      <c r="B1001" t="s">
        <v>1747</v>
      </c>
      <c r="C1001" t="s">
        <v>1748</v>
      </c>
      <c r="D1001" t="s">
        <v>1749</v>
      </c>
      <c r="E1001">
        <v>12702</v>
      </c>
      <c r="F1001" t="s">
        <v>74</v>
      </c>
      <c r="G1001">
        <v>54</v>
      </c>
      <c r="H1001">
        <v>32</v>
      </c>
      <c r="I1001">
        <v>6</v>
      </c>
      <c r="J1001">
        <v>86</v>
      </c>
      <c r="K1001">
        <v>66</v>
      </c>
      <c r="L1001" t="s">
        <v>71</v>
      </c>
      <c r="M1001" t="s">
        <v>132</v>
      </c>
      <c r="N1001" t="s">
        <v>3864</v>
      </c>
      <c r="O1001" t="s">
        <v>83</v>
      </c>
      <c r="P1001" t="s">
        <v>73</v>
      </c>
      <c r="Q1001">
        <v>0</v>
      </c>
      <c r="R1001" t="s">
        <v>1750</v>
      </c>
    </row>
    <row r="1002" spans="2:18" x14ac:dyDescent="0.25">
      <c r="B1002" t="s">
        <v>1747</v>
      </c>
      <c r="C1002" t="s">
        <v>1748</v>
      </c>
      <c r="D1002" t="s">
        <v>1749</v>
      </c>
      <c r="E1002">
        <v>12702</v>
      </c>
      <c r="F1002" t="s">
        <v>74</v>
      </c>
      <c r="G1002">
        <v>54</v>
      </c>
      <c r="H1002">
        <v>32</v>
      </c>
      <c r="I1002">
        <v>6</v>
      </c>
      <c r="J1002">
        <v>86</v>
      </c>
      <c r="K1002">
        <v>66</v>
      </c>
      <c r="L1002" t="s">
        <v>77</v>
      </c>
      <c r="M1002" t="s">
        <v>132</v>
      </c>
      <c r="N1002" t="s">
        <v>3864</v>
      </c>
      <c r="O1002" t="s">
        <v>83</v>
      </c>
      <c r="P1002" t="s">
        <v>73</v>
      </c>
      <c r="Q1002">
        <v>0</v>
      </c>
      <c r="R1002" t="s">
        <v>1750</v>
      </c>
    </row>
    <row r="1003" spans="2:18" x14ac:dyDescent="0.25">
      <c r="B1003" t="s">
        <v>3925</v>
      </c>
      <c r="C1003" t="s">
        <v>274</v>
      </c>
      <c r="D1003" t="s">
        <v>275</v>
      </c>
      <c r="E1003">
        <v>9270</v>
      </c>
      <c r="F1003" t="s">
        <v>74</v>
      </c>
      <c r="G1003">
        <v>0</v>
      </c>
      <c r="H1003">
        <v>35</v>
      </c>
      <c r="I1003">
        <v>4</v>
      </c>
      <c r="J1003">
        <v>72</v>
      </c>
      <c r="K1003">
        <v>66</v>
      </c>
      <c r="L1003" t="s">
        <v>71</v>
      </c>
      <c r="M1003" t="s">
        <v>199</v>
      </c>
      <c r="N1003" t="s">
        <v>3874</v>
      </c>
      <c r="O1003" t="s">
        <v>239</v>
      </c>
      <c r="P1003" t="s">
        <v>74</v>
      </c>
      <c r="Q1003">
        <v>0</v>
      </c>
      <c r="R1003" t="s">
        <v>3926</v>
      </c>
    </row>
    <row r="1004" spans="2:18" x14ac:dyDescent="0.25">
      <c r="B1004" t="s">
        <v>3925</v>
      </c>
      <c r="C1004" t="s">
        <v>274</v>
      </c>
      <c r="D1004" t="s">
        <v>275</v>
      </c>
      <c r="E1004">
        <v>9270</v>
      </c>
      <c r="F1004" t="s">
        <v>74</v>
      </c>
      <c r="G1004">
        <v>0</v>
      </c>
      <c r="H1004">
        <v>35</v>
      </c>
      <c r="I1004">
        <v>4</v>
      </c>
      <c r="J1004">
        <v>72</v>
      </c>
      <c r="K1004">
        <v>66</v>
      </c>
      <c r="L1004" t="s">
        <v>77</v>
      </c>
      <c r="M1004" t="s">
        <v>144</v>
      </c>
      <c r="N1004" t="s">
        <v>3862</v>
      </c>
      <c r="O1004" t="s">
        <v>239</v>
      </c>
      <c r="P1004" t="s">
        <v>74</v>
      </c>
      <c r="Q1004">
        <v>1200</v>
      </c>
      <c r="R1004" t="s">
        <v>3926</v>
      </c>
    </row>
    <row r="1005" spans="2:18" x14ac:dyDescent="0.25">
      <c r="B1005" t="s">
        <v>1751</v>
      </c>
      <c r="D1005" t="s">
        <v>89</v>
      </c>
      <c r="E1005">
        <v>0</v>
      </c>
      <c r="F1005" t="s">
        <v>74</v>
      </c>
      <c r="G1005">
        <v>0</v>
      </c>
      <c r="H1005">
        <v>0</v>
      </c>
      <c r="I1005">
        <v>0</v>
      </c>
      <c r="J1005">
        <v>0</v>
      </c>
      <c r="K1005">
        <v>0</v>
      </c>
      <c r="L1005" t="s">
        <v>74</v>
      </c>
      <c r="M1005" t="s">
        <v>74</v>
      </c>
      <c r="N1005" t="s">
        <v>74</v>
      </c>
      <c r="O1005" t="s">
        <v>74</v>
      </c>
      <c r="P1005" t="s">
        <v>74</v>
      </c>
      <c r="Q1005" t="s">
        <v>74</v>
      </c>
      <c r="R1005" t="s">
        <v>1752</v>
      </c>
    </row>
    <row r="1006" spans="2:18" x14ac:dyDescent="0.25">
      <c r="B1006" t="s">
        <v>1753</v>
      </c>
      <c r="C1006" t="s">
        <v>1754</v>
      </c>
      <c r="D1006" t="s">
        <v>496</v>
      </c>
      <c r="E1006">
        <v>3530</v>
      </c>
      <c r="F1006" t="s">
        <v>74</v>
      </c>
      <c r="G1006">
        <v>0</v>
      </c>
      <c r="H1006">
        <v>25</v>
      </c>
      <c r="I1006">
        <v>2</v>
      </c>
      <c r="J1006">
        <v>48</v>
      </c>
      <c r="K1006">
        <v>70</v>
      </c>
      <c r="L1006" t="s">
        <v>71</v>
      </c>
      <c r="M1006" t="s">
        <v>195</v>
      </c>
      <c r="N1006" t="s">
        <v>3873</v>
      </c>
      <c r="O1006" t="s">
        <v>73</v>
      </c>
      <c r="P1006" t="s">
        <v>74</v>
      </c>
      <c r="Q1006">
        <v>0</v>
      </c>
      <c r="R1006" t="s">
        <v>3786</v>
      </c>
    </row>
    <row r="1007" spans="2:18" x14ac:dyDescent="0.25">
      <c r="B1007" t="s">
        <v>1753</v>
      </c>
      <c r="C1007" t="s">
        <v>1754</v>
      </c>
      <c r="D1007" t="s">
        <v>496</v>
      </c>
      <c r="E1007">
        <v>3530</v>
      </c>
      <c r="F1007" t="s">
        <v>74</v>
      </c>
      <c r="G1007">
        <v>0</v>
      </c>
      <c r="H1007">
        <v>25</v>
      </c>
      <c r="I1007">
        <v>2</v>
      </c>
      <c r="J1007">
        <v>48</v>
      </c>
      <c r="K1007">
        <v>70</v>
      </c>
      <c r="L1007" t="s">
        <v>77</v>
      </c>
      <c r="M1007" t="s">
        <v>1499</v>
      </c>
      <c r="N1007" t="s">
        <v>3873</v>
      </c>
      <c r="O1007" t="s">
        <v>73</v>
      </c>
      <c r="P1007" t="s">
        <v>74</v>
      </c>
      <c r="Q1007">
        <v>0</v>
      </c>
      <c r="R1007" t="s">
        <v>3786</v>
      </c>
    </row>
    <row r="1008" spans="2:18" x14ac:dyDescent="0.25">
      <c r="B1008" t="s">
        <v>1757</v>
      </c>
      <c r="C1008" t="s">
        <v>1758</v>
      </c>
      <c r="D1008" t="s">
        <v>1755</v>
      </c>
      <c r="E1008">
        <v>5775</v>
      </c>
      <c r="F1008">
        <v>5775</v>
      </c>
      <c r="G1008" t="s">
        <v>74</v>
      </c>
      <c r="H1008">
        <v>35</v>
      </c>
      <c r="I1008">
        <v>3</v>
      </c>
      <c r="J1008">
        <v>62</v>
      </c>
      <c r="K1008">
        <v>54</v>
      </c>
      <c r="L1008" t="s">
        <v>71</v>
      </c>
      <c r="M1008" t="s">
        <v>1657</v>
      </c>
      <c r="N1008" t="s">
        <v>3877</v>
      </c>
      <c r="O1008" t="s">
        <v>73</v>
      </c>
      <c r="P1008" t="s">
        <v>83</v>
      </c>
      <c r="Q1008" t="s">
        <v>74</v>
      </c>
      <c r="R1008" t="s">
        <v>1756</v>
      </c>
    </row>
    <row r="1009" spans="2:18" x14ac:dyDescent="0.25">
      <c r="B1009" t="s">
        <v>1757</v>
      </c>
      <c r="C1009" t="s">
        <v>1758</v>
      </c>
      <c r="D1009" t="s">
        <v>1755</v>
      </c>
      <c r="E1009">
        <v>5775</v>
      </c>
      <c r="F1009">
        <v>5775</v>
      </c>
      <c r="G1009" t="s">
        <v>74</v>
      </c>
      <c r="H1009">
        <v>35</v>
      </c>
      <c r="I1009">
        <v>3</v>
      </c>
      <c r="J1009">
        <v>62</v>
      </c>
      <c r="K1009">
        <v>54</v>
      </c>
      <c r="L1009" t="s">
        <v>77</v>
      </c>
      <c r="M1009" t="s">
        <v>144</v>
      </c>
      <c r="N1009" t="s">
        <v>3862</v>
      </c>
      <c r="O1009" t="s">
        <v>83</v>
      </c>
      <c r="P1009" t="s">
        <v>73</v>
      </c>
      <c r="Q1009" t="s">
        <v>74</v>
      </c>
      <c r="R1009" t="s">
        <v>1756</v>
      </c>
    </row>
    <row r="1010" spans="2:18" x14ac:dyDescent="0.25">
      <c r="B1010" t="s">
        <v>1759</v>
      </c>
      <c r="C1010" t="s">
        <v>1758</v>
      </c>
      <c r="D1010" t="s">
        <v>1760</v>
      </c>
      <c r="E1010">
        <v>5775</v>
      </c>
      <c r="F1010">
        <v>5775</v>
      </c>
      <c r="G1010">
        <v>325</v>
      </c>
      <c r="H1010">
        <v>35</v>
      </c>
      <c r="I1010">
        <v>3</v>
      </c>
      <c r="J1010">
        <v>64</v>
      </c>
      <c r="K1010">
        <v>54</v>
      </c>
      <c r="L1010" t="s">
        <v>71</v>
      </c>
      <c r="M1010" t="s">
        <v>1657</v>
      </c>
      <c r="N1010" t="s">
        <v>3877</v>
      </c>
      <c r="O1010" t="s">
        <v>73</v>
      </c>
      <c r="P1010" t="s">
        <v>83</v>
      </c>
      <c r="Q1010" t="s">
        <v>74</v>
      </c>
      <c r="R1010" t="s">
        <v>1761</v>
      </c>
    </row>
    <row r="1011" spans="2:18" x14ac:dyDescent="0.25">
      <c r="B1011" t="s">
        <v>1759</v>
      </c>
      <c r="C1011" t="s">
        <v>1758</v>
      </c>
      <c r="D1011" t="s">
        <v>1760</v>
      </c>
      <c r="E1011">
        <v>5775</v>
      </c>
      <c r="F1011">
        <v>5775</v>
      </c>
      <c r="G1011">
        <v>325</v>
      </c>
      <c r="H1011">
        <v>35</v>
      </c>
      <c r="I1011">
        <v>3</v>
      </c>
      <c r="J1011">
        <v>64</v>
      </c>
      <c r="K1011">
        <v>54</v>
      </c>
      <c r="L1011" t="s">
        <v>77</v>
      </c>
      <c r="M1011" t="s">
        <v>132</v>
      </c>
      <c r="N1011" t="s">
        <v>3864</v>
      </c>
      <c r="O1011" t="s">
        <v>83</v>
      </c>
      <c r="P1011" t="s">
        <v>73</v>
      </c>
      <c r="Q1011" t="s">
        <v>74</v>
      </c>
      <c r="R1011" t="s">
        <v>1761</v>
      </c>
    </row>
    <row r="1012" spans="2:18" x14ac:dyDescent="0.25">
      <c r="B1012" t="s">
        <v>1762</v>
      </c>
      <c r="C1012" t="s">
        <v>1763</v>
      </c>
      <c r="D1012" t="s">
        <v>1764</v>
      </c>
      <c r="E1012">
        <v>5880</v>
      </c>
      <c r="F1012">
        <v>5880</v>
      </c>
      <c r="G1012" t="s">
        <v>74</v>
      </c>
      <c r="H1012">
        <v>53</v>
      </c>
      <c r="I1012">
        <v>2</v>
      </c>
      <c r="J1012">
        <v>62</v>
      </c>
      <c r="K1012">
        <v>55.5</v>
      </c>
      <c r="L1012" t="s">
        <v>71</v>
      </c>
      <c r="M1012" t="s">
        <v>1657</v>
      </c>
      <c r="N1012" t="s">
        <v>3877</v>
      </c>
      <c r="O1012" t="s">
        <v>73</v>
      </c>
      <c r="P1012" t="s">
        <v>83</v>
      </c>
      <c r="Q1012" t="s">
        <v>74</v>
      </c>
      <c r="R1012" t="s">
        <v>1765</v>
      </c>
    </row>
    <row r="1013" spans="2:18" x14ac:dyDescent="0.25">
      <c r="B1013" t="s">
        <v>1762</v>
      </c>
      <c r="C1013" t="s">
        <v>1763</v>
      </c>
      <c r="D1013" t="s">
        <v>1764</v>
      </c>
      <c r="E1013">
        <v>5880</v>
      </c>
      <c r="F1013">
        <v>5880</v>
      </c>
      <c r="G1013" t="s">
        <v>74</v>
      </c>
      <c r="H1013">
        <v>53</v>
      </c>
      <c r="I1013">
        <v>2</v>
      </c>
      <c r="J1013">
        <v>62</v>
      </c>
      <c r="K1013">
        <v>55.5</v>
      </c>
      <c r="L1013" t="s">
        <v>77</v>
      </c>
      <c r="M1013" t="s">
        <v>144</v>
      </c>
      <c r="N1013" t="s">
        <v>3862</v>
      </c>
      <c r="O1013" t="s">
        <v>83</v>
      </c>
      <c r="P1013" t="s">
        <v>73</v>
      </c>
      <c r="Q1013">
        <v>1500</v>
      </c>
      <c r="R1013" t="s">
        <v>1765</v>
      </c>
    </row>
    <row r="1014" spans="2:18" x14ac:dyDescent="0.25">
      <c r="B1014" t="s">
        <v>1766</v>
      </c>
      <c r="C1014" t="s">
        <v>1767</v>
      </c>
      <c r="D1014" t="s">
        <v>1768</v>
      </c>
      <c r="E1014">
        <v>7168</v>
      </c>
      <c r="F1014">
        <v>7168</v>
      </c>
      <c r="G1014" t="s">
        <v>74</v>
      </c>
      <c r="H1014">
        <v>32</v>
      </c>
      <c r="I1014">
        <v>4</v>
      </c>
      <c r="J1014">
        <v>62</v>
      </c>
      <c r="K1014">
        <v>56</v>
      </c>
      <c r="L1014" t="s">
        <v>71</v>
      </c>
      <c r="M1014" t="s">
        <v>158</v>
      </c>
      <c r="N1014" t="s">
        <v>3866</v>
      </c>
      <c r="O1014" t="s">
        <v>73</v>
      </c>
      <c r="P1014" t="s">
        <v>83</v>
      </c>
      <c r="Q1014" t="s">
        <v>74</v>
      </c>
      <c r="R1014" t="s">
        <v>1769</v>
      </c>
    </row>
    <row r="1015" spans="2:18" x14ac:dyDescent="0.25">
      <c r="B1015" t="s">
        <v>1766</v>
      </c>
      <c r="C1015" t="s">
        <v>1767</v>
      </c>
      <c r="D1015" t="s">
        <v>1768</v>
      </c>
      <c r="E1015">
        <v>7168</v>
      </c>
      <c r="F1015">
        <v>7168</v>
      </c>
      <c r="G1015" t="s">
        <v>74</v>
      </c>
      <c r="H1015">
        <v>32</v>
      </c>
      <c r="I1015">
        <v>4</v>
      </c>
      <c r="J1015">
        <v>62</v>
      </c>
      <c r="K1015">
        <v>56</v>
      </c>
      <c r="L1015" t="s">
        <v>77</v>
      </c>
      <c r="M1015" t="s">
        <v>144</v>
      </c>
      <c r="N1015" t="s">
        <v>3862</v>
      </c>
      <c r="O1015" t="s">
        <v>83</v>
      </c>
      <c r="P1015" t="s">
        <v>73</v>
      </c>
      <c r="Q1015">
        <v>1500</v>
      </c>
      <c r="R1015" t="s">
        <v>1769</v>
      </c>
    </row>
    <row r="1016" spans="2:18" x14ac:dyDescent="0.25">
      <c r="B1016" t="s">
        <v>1770</v>
      </c>
      <c r="C1016" t="s">
        <v>1771</v>
      </c>
      <c r="D1016" t="s">
        <v>1772</v>
      </c>
      <c r="E1016">
        <v>8512</v>
      </c>
      <c r="F1016">
        <v>8512</v>
      </c>
      <c r="G1016">
        <v>222</v>
      </c>
      <c r="H1016">
        <v>38</v>
      </c>
      <c r="I1016">
        <v>4</v>
      </c>
      <c r="J1016">
        <v>62</v>
      </c>
      <c r="K1016">
        <v>56</v>
      </c>
      <c r="L1016" t="s">
        <v>71</v>
      </c>
      <c r="M1016" t="s">
        <v>158</v>
      </c>
      <c r="N1016" t="s">
        <v>3866</v>
      </c>
      <c r="O1016" t="s">
        <v>73</v>
      </c>
      <c r="P1016" t="s">
        <v>83</v>
      </c>
      <c r="Q1016" t="s">
        <v>74</v>
      </c>
      <c r="R1016" t="s">
        <v>1773</v>
      </c>
    </row>
    <row r="1017" spans="2:18" x14ac:dyDescent="0.25">
      <c r="B1017" t="s">
        <v>1770</v>
      </c>
      <c r="C1017" t="s">
        <v>1771</v>
      </c>
      <c r="D1017" t="s">
        <v>1772</v>
      </c>
      <c r="E1017">
        <v>8512</v>
      </c>
      <c r="F1017">
        <v>8512</v>
      </c>
      <c r="G1017">
        <v>222</v>
      </c>
      <c r="H1017">
        <v>38</v>
      </c>
      <c r="I1017">
        <v>4</v>
      </c>
      <c r="J1017">
        <v>62</v>
      </c>
      <c r="K1017">
        <v>56</v>
      </c>
      <c r="L1017" t="s">
        <v>77</v>
      </c>
      <c r="M1017" t="s">
        <v>144</v>
      </c>
      <c r="N1017" t="s">
        <v>3862</v>
      </c>
      <c r="O1017" t="s">
        <v>83</v>
      </c>
      <c r="P1017" t="s">
        <v>73</v>
      </c>
      <c r="Q1017" t="s">
        <v>74</v>
      </c>
      <c r="R1017" t="s">
        <v>1773</v>
      </c>
    </row>
    <row r="1018" spans="2:18" ht="15" customHeight="1" x14ac:dyDescent="0.25">
      <c r="B1018" t="s">
        <v>1774</v>
      </c>
      <c r="C1018" t="s">
        <v>1771</v>
      </c>
      <c r="D1018" t="s">
        <v>1775</v>
      </c>
      <c r="E1018" s="6">
        <v>8512</v>
      </c>
      <c r="F1018" t="s">
        <v>74</v>
      </c>
      <c r="G1018">
        <v>222</v>
      </c>
      <c r="H1018">
        <v>38</v>
      </c>
      <c r="I1018">
        <v>4</v>
      </c>
      <c r="J1018">
        <v>62</v>
      </c>
      <c r="K1018">
        <v>56</v>
      </c>
      <c r="L1018" t="s">
        <v>71</v>
      </c>
      <c r="M1018" s="7" t="s">
        <v>132</v>
      </c>
      <c r="N1018" s="7" t="s">
        <v>3864</v>
      </c>
      <c r="O1018" t="s">
        <v>73</v>
      </c>
      <c r="P1018" t="s">
        <v>83</v>
      </c>
      <c r="Q1018">
        <v>0</v>
      </c>
      <c r="R1018" t="s">
        <v>1776</v>
      </c>
    </row>
    <row r="1019" spans="2:18" x14ac:dyDescent="0.25">
      <c r="B1019" t="s">
        <v>1774</v>
      </c>
      <c r="C1019" t="s">
        <v>1771</v>
      </c>
      <c r="D1019" t="s">
        <v>1775</v>
      </c>
      <c r="E1019">
        <v>8512</v>
      </c>
      <c r="F1019" t="s">
        <v>74</v>
      </c>
      <c r="G1019">
        <v>222</v>
      </c>
      <c r="H1019">
        <v>38</v>
      </c>
      <c r="I1019">
        <v>4</v>
      </c>
      <c r="J1019">
        <v>62</v>
      </c>
      <c r="K1019">
        <v>56</v>
      </c>
      <c r="L1019" t="s">
        <v>77</v>
      </c>
      <c r="M1019" t="s">
        <v>144</v>
      </c>
      <c r="N1019" t="s">
        <v>3862</v>
      </c>
      <c r="O1019" t="s">
        <v>83</v>
      </c>
      <c r="P1019" t="s">
        <v>73</v>
      </c>
      <c r="Q1019">
        <v>1500</v>
      </c>
      <c r="R1019" t="s">
        <v>1776</v>
      </c>
    </row>
    <row r="1020" spans="2:18" x14ac:dyDescent="0.25">
      <c r="B1020" t="s">
        <v>1777</v>
      </c>
      <c r="C1020" t="s">
        <v>1778</v>
      </c>
      <c r="D1020" t="s">
        <v>1779</v>
      </c>
      <c r="E1020">
        <v>9030</v>
      </c>
      <c r="F1020">
        <v>9030</v>
      </c>
      <c r="G1020" t="s">
        <v>74</v>
      </c>
      <c r="H1020">
        <v>36</v>
      </c>
      <c r="I1020">
        <v>5</v>
      </c>
      <c r="J1020">
        <v>87</v>
      </c>
      <c r="K1020">
        <v>50</v>
      </c>
      <c r="L1020" t="s">
        <v>71</v>
      </c>
      <c r="M1020" t="s">
        <v>365</v>
      </c>
      <c r="N1020" t="s">
        <v>3870</v>
      </c>
      <c r="O1020" t="s">
        <v>73</v>
      </c>
      <c r="P1020" t="s">
        <v>83</v>
      </c>
      <c r="Q1020">
        <v>0</v>
      </c>
      <c r="R1020" t="s">
        <v>1780</v>
      </c>
    </row>
    <row r="1021" spans="2:18" x14ac:dyDescent="0.25">
      <c r="B1021" t="s">
        <v>1777</v>
      </c>
      <c r="C1021" t="s">
        <v>1778</v>
      </c>
      <c r="D1021" t="s">
        <v>1779</v>
      </c>
      <c r="E1021">
        <v>9030</v>
      </c>
      <c r="F1021">
        <v>9030</v>
      </c>
      <c r="G1021" t="s">
        <v>74</v>
      </c>
      <c r="H1021">
        <v>36</v>
      </c>
      <c r="I1021">
        <v>5</v>
      </c>
      <c r="J1021">
        <v>87</v>
      </c>
      <c r="K1021">
        <v>50</v>
      </c>
      <c r="L1021" t="s">
        <v>77</v>
      </c>
      <c r="M1021" t="s">
        <v>201</v>
      </c>
      <c r="N1021" t="s">
        <v>3872</v>
      </c>
      <c r="O1021" t="s">
        <v>83</v>
      </c>
      <c r="P1021" t="s">
        <v>73</v>
      </c>
      <c r="Q1021">
        <v>0</v>
      </c>
      <c r="R1021" t="s">
        <v>1780</v>
      </c>
    </row>
    <row r="1022" spans="2:18" x14ac:dyDescent="0.25">
      <c r="B1022" t="s">
        <v>1781</v>
      </c>
      <c r="C1022" t="s">
        <v>562</v>
      </c>
      <c r="D1022" t="s">
        <v>1782</v>
      </c>
      <c r="E1022">
        <v>13836</v>
      </c>
      <c r="F1022">
        <v>13836</v>
      </c>
      <c r="G1022">
        <v>145</v>
      </c>
      <c r="H1022">
        <v>42</v>
      </c>
      <c r="I1022">
        <v>5</v>
      </c>
      <c r="J1022">
        <v>92</v>
      </c>
      <c r="K1022">
        <v>65.599999999999994</v>
      </c>
      <c r="L1022" t="s">
        <v>71</v>
      </c>
      <c r="M1022" t="s">
        <v>199</v>
      </c>
      <c r="N1022" t="s">
        <v>3874</v>
      </c>
      <c r="O1022" t="s">
        <v>73</v>
      </c>
      <c r="P1022" t="s">
        <v>83</v>
      </c>
      <c r="Q1022">
        <v>0</v>
      </c>
      <c r="R1022" t="s">
        <v>1783</v>
      </c>
    </row>
    <row r="1023" spans="2:18" x14ac:dyDescent="0.25">
      <c r="B1023" t="s">
        <v>1781</v>
      </c>
      <c r="C1023" t="s">
        <v>562</v>
      </c>
      <c r="D1023" t="s">
        <v>1782</v>
      </c>
      <c r="E1023">
        <v>13836</v>
      </c>
      <c r="F1023">
        <v>13836</v>
      </c>
      <c r="G1023">
        <v>145</v>
      </c>
      <c r="H1023">
        <v>42</v>
      </c>
      <c r="I1023">
        <v>5</v>
      </c>
      <c r="J1023">
        <v>92</v>
      </c>
      <c r="K1023">
        <v>65.599999999999994</v>
      </c>
      <c r="L1023" t="s">
        <v>77</v>
      </c>
      <c r="M1023" t="s">
        <v>186</v>
      </c>
      <c r="N1023" t="s">
        <v>3870</v>
      </c>
      <c r="O1023" t="s">
        <v>83</v>
      </c>
      <c r="P1023" t="s">
        <v>73</v>
      </c>
      <c r="Q1023">
        <v>1804</v>
      </c>
      <c r="R1023" t="s">
        <v>1783</v>
      </c>
    </row>
    <row r="1024" spans="2:18" x14ac:dyDescent="0.25">
      <c r="B1024" t="s">
        <v>1784</v>
      </c>
      <c r="D1024" t="s">
        <v>1785</v>
      </c>
      <c r="E1024">
        <v>0</v>
      </c>
      <c r="F1024" t="s">
        <v>74</v>
      </c>
      <c r="G1024">
        <v>0</v>
      </c>
      <c r="H1024">
        <v>0</v>
      </c>
      <c r="I1024">
        <v>0</v>
      </c>
      <c r="J1024">
        <v>0</v>
      </c>
      <c r="K1024">
        <v>0</v>
      </c>
      <c r="L1024" t="s">
        <v>74</v>
      </c>
      <c r="M1024" t="s">
        <v>74</v>
      </c>
      <c r="N1024" t="s">
        <v>74</v>
      </c>
      <c r="O1024" t="s">
        <v>74</v>
      </c>
      <c r="P1024" t="s">
        <v>74</v>
      </c>
      <c r="Q1024" t="s">
        <v>74</v>
      </c>
      <c r="R1024" t="s">
        <v>1786</v>
      </c>
    </row>
    <row r="1025" spans="2:18" x14ac:dyDescent="0.25">
      <c r="B1025" t="s">
        <v>1787</v>
      </c>
      <c r="D1025" t="s">
        <v>116</v>
      </c>
      <c r="E1025">
        <v>13230</v>
      </c>
      <c r="F1025" t="s">
        <v>74</v>
      </c>
      <c r="G1025">
        <v>0</v>
      </c>
      <c r="H1025">
        <v>40</v>
      </c>
      <c r="I1025">
        <v>5</v>
      </c>
      <c r="J1025">
        <v>85</v>
      </c>
      <c r="K1025">
        <v>66</v>
      </c>
      <c r="L1025" t="s">
        <v>71</v>
      </c>
      <c r="M1025" t="s">
        <v>1788</v>
      </c>
      <c r="N1025" t="s">
        <v>3927</v>
      </c>
      <c r="O1025" t="s">
        <v>271</v>
      </c>
      <c r="P1025" t="s">
        <v>74</v>
      </c>
      <c r="Q1025">
        <v>0</v>
      </c>
      <c r="R1025" t="s">
        <v>1789</v>
      </c>
    </row>
    <row r="1026" spans="2:18" x14ac:dyDescent="0.25">
      <c r="B1026" t="s">
        <v>1787</v>
      </c>
      <c r="D1026" t="s">
        <v>116</v>
      </c>
      <c r="E1026">
        <v>13230</v>
      </c>
      <c r="F1026" t="s">
        <v>74</v>
      </c>
      <c r="G1026">
        <v>0</v>
      </c>
      <c r="H1026">
        <v>40</v>
      </c>
      <c r="I1026">
        <v>5</v>
      </c>
      <c r="J1026">
        <v>85</v>
      </c>
      <c r="K1026">
        <v>66</v>
      </c>
      <c r="L1026" t="s">
        <v>77</v>
      </c>
      <c r="M1026" t="s">
        <v>509</v>
      </c>
      <c r="N1026" t="s">
        <v>3874</v>
      </c>
      <c r="O1026" t="s">
        <v>627</v>
      </c>
      <c r="P1026" t="s">
        <v>74</v>
      </c>
      <c r="Q1026">
        <v>0</v>
      </c>
      <c r="R1026" t="s">
        <v>1789</v>
      </c>
    </row>
    <row r="1027" spans="2:18" x14ac:dyDescent="0.25">
      <c r="B1027" t="s">
        <v>1790</v>
      </c>
      <c r="D1027" t="s">
        <v>116</v>
      </c>
      <c r="E1027">
        <v>0</v>
      </c>
      <c r="F1027" t="s">
        <v>74</v>
      </c>
      <c r="G1027">
        <v>0</v>
      </c>
      <c r="H1027">
        <v>0</v>
      </c>
      <c r="I1027">
        <v>0</v>
      </c>
      <c r="J1027">
        <v>0</v>
      </c>
      <c r="K1027">
        <v>0</v>
      </c>
      <c r="L1027" t="s">
        <v>74</v>
      </c>
      <c r="M1027" t="s">
        <v>74</v>
      </c>
      <c r="N1027" t="s">
        <v>74</v>
      </c>
      <c r="O1027" t="s">
        <v>74</v>
      </c>
      <c r="P1027" t="s">
        <v>74</v>
      </c>
      <c r="Q1027" t="s">
        <v>74</v>
      </c>
      <c r="R1027" t="s">
        <v>1791</v>
      </c>
    </row>
    <row r="1028" spans="2:18" x14ac:dyDescent="0.25">
      <c r="B1028" t="s">
        <v>1792</v>
      </c>
      <c r="D1028" t="s">
        <v>116</v>
      </c>
      <c r="E1028">
        <v>0</v>
      </c>
      <c r="F1028" t="s">
        <v>74</v>
      </c>
      <c r="G1028">
        <v>0</v>
      </c>
      <c r="H1028">
        <v>0</v>
      </c>
      <c r="I1028">
        <v>0</v>
      </c>
      <c r="J1028">
        <v>0</v>
      </c>
      <c r="K1028">
        <v>0</v>
      </c>
      <c r="L1028" t="s">
        <v>74</v>
      </c>
      <c r="M1028" t="s">
        <v>74</v>
      </c>
      <c r="N1028" t="s">
        <v>74</v>
      </c>
      <c r="O1028" t="s">
        <v>74</v>
      </c>
      <c r="P1028" t="s">
        <v>74</v>
      </c>
      <c r="Q1028" t="s">
        <v>74</v>
      </c>
      <c r="R1028" t="s">
        <v>1793</v>
      </c>
    </row>
    <row r="1029" spans="2:18" x14ac:dyDescent="0.25">
      <c r="B1029" t="s">
        <v>1794</v>
      </c>
      <c r="D1029" t="s">
        <v>116</v>
      </c>
      <c r="E1029">
        <v>0</v>
      </c>
      <c r="F1029" t="s">
        <v>74</v>
      </c>
      <c r="G1029">
        <v>0</v>
      </c>
      <c r="H1029">
        <v>0</v>
      </c>
      <c r="I1029">
        <v>0</v>
      </c>
      <c r="J1029">
        <v>0</v>
      </c>
      <c r="K1029">
        <v>0</v>
      </c>
      <c r="L1029" t="s">
        <v>74</v>
      </c>
      <c r="M1029" t="s">
        <v>74</v>
      </c>
      <c r="N1029" t="s">
        <v>74</v>
      </c>
      <c r="O1029" t="s">
        <v>74</v>
      </c>
      <c r="P1029" t="s">
        <v>74</v>
      </c>
      <c r="Q1029" t="s">
        <v>74</v>
      </c>
      <c r="R1029" t="s">
        <v>1795</v>
      </c>
    </row>
    <row r="1030" spans="2:18" x14ac:dyDescent="0.25">
      <c r="B1030" t="s">
        <v>1796</v>
      </c>
      <c r="D1030" t="s">
        <v>116</v>
      </c>
      <c r="E1030">
        <v>0</v>
      </c>
      <c r="F1030" t="s">
        <v>74</v>
      </c>
      <c r="G1030">
        <v>0</v>
      </c>
      <c r="H1030">
        <v>0</v>
      </c>
      <c r="I1030">
        <v>0</v>
      </c>
      <c r="J1030">
        <v>0</v>
      </c>
      <c r="K1030">
        <v>0</v>
      </c>
      <c r="L1030" t="s">
        <v>74</v>
      </c>
      <c r="M1030" t="s">
        <v>74</v>
      </c>
      <c r="N1030" t="s">
        <v>74</v>
      </c>
      <c r="O1030" t="s">
        <v>74</v>
      </c>
      <c r="P1030" t="s">
        <v>74</v>
      </c>
      <c r="Q1030" t="s">
        <v>74</v>
      </c>
      <c r="R1030" t="s">
        <v>1797</v>
      </c>
    </row>
    <row r="1031" spans="2:18" x14ac:dyDescent="0.25">
      <c r="B1031" t="s">
        <v>1798</v>
      </c>
      <c r="D1031" t="s">
        <v>116</v>
      </c>
      <c r="E1031">
        <v>0</v>
      </c>
      <c r="F1031" t="s">
        <v>74</v>
      </c>
      <c r="G1031">
        <v>0</v>
      </c>
      <c r="H1031">
        <v>0</v>
      </c>
      <c r="I1031">
        <v>0</v>
      </c>
      <c r="J1031">
        <v>0</v>
      </c>
      <c r="K1031">
        <v>0</v>
      </c>
      <c r="L1031" t="s">
        <v>74</v>
      </c>
      <c r="M1031" t="s">
        <v>74</v>
      </c>
      <c r="N1031" t="s">
        <v>74</v>
      </c>
      <c r="O1031" t="s">
        <v>74</v>
      </c>
      <c r="P1031" t="s">
        <v>74</v>
      </c>
      <c r="Q1031" t="s">
        <v>74</v>
      </c>
      <c r="R1031" t="s">
        <v>1799</v>
      </c>
    </row>
    <row r="1032" spans="2:18" x14ac:dyDescent="0.25">
      <c r="B1032" t="s">
        <v>1800</v>
      </c>
      <c r="D1032" t="s">
        <v>116</v>
      </c>
      <c r="E1032">
        <v>0</v>
      </c>
      <c r="F1032" t="s">
        <v>74</v>
      </c>
      <c r="G1032">
        <v>0</v>
      </c>
      <c r="H1032">
        <v>0</v>
      </c>
      <c r="I1032">
        <v>0</v>
      </c>
      <c r="J1032">
        <v>0</v>
      </c>
      <c r="K1032">
        <v>0</v>
      </c>
      <c r="L1032" t="s">
        <v>74</v>
      </c>
      <c r="M1032" t="s">
        <v>74</v>
      </c>
      <c r="N1032" t="s">
        <v>74</v>
      </c>
      <c r="O1032" t="s">
        <v>74</v>
      </c>
      <c r="P1032" t="s">
        <v>74</v>
      </c>
      <c r="Q1032" t="s">
        <v>74</v>
      </c>
      <c r="R1032" t="s">
        <v>1801</v>
      </c>
    </row>
    <row r="1033" spans="2:18" x14ac:dyDescent="0.25">
      <c r="B1033" t="s">
        <v>1802</v>
      </c>
      <c r="D1033" t="s">
        <v>116</v>
      </c>
      <c r="E1033">
        <v>0</v>
      </c>
      <c r="F1033" t="s">
        <v>74</v>
      </c>
      <c r="G1033">
        <v>0</v>
      </c>
      <c r="H1033">
        <v>0</v>
      </c>
      <c r="I1033">
        <v>0</v>
      </c>
      <c r="J1033">
        <v>0</v>
      </c>
      <c r="K1033">
        <v>0</v>
      </c>
      <c r="L1033" t="s">
        <v>74</v>
      </c>
      <c r="M1033" t="s">
        <v>74</v>
      </c>
      <c r="N1033" t="s">
        <v>74</v>
      </c>
      <c r="O1033" t="s">
        <v>74</v>
      </c>
      <c r="P1033" t="s">
        <v>74</v>
      </c>
      <c r="Q1033" t="s">
        <v>74</v>
      </c>
      <c r="R1033" t="s">
        <v>1803</v>
      </c>
    </row>
    <row r="1034" spans="2:18" x14ac:dyDescent="0.25">
      <c r="B1034" t="s">
        <v>1804</v>
      </c>
      <c r="D1034" t="s">
        <v>116</v>
      </c>
      <c r="E1034">
        <v>0</v>
      </c>
      <c r="F1034" t="s">
        <v>74</v>
      </c>
      <c r="G1034">
        <v>0</v>
      </c>
      <c r="H1034">
        <v>0</v>
      </c>
      <c r="I1034">
        <v>0</v>
      </c>
      <c r="J1034">
        <v>0</v>
      </c>
      <c r="K1034">
        <v>0</v>
      </c>
      <c r="L1034" t="s">
        <v>74</v>
      </c>
      <c r="M1034" t="s">
        <v>74</v>
      </c>
      <c r="N1034" t="s">
        <v>74</v>
      </c>
      <c r="O1034" t="s">
        <v>74</v>
      </c>
      <c r="P1034" t="s">
        <v>74</v>
      </c>
      <c r="Q1034" t="s">
        <v>74</v>
      </c>
      <c r="R1034" t="s">
        <v>1805</v>
      </c>
    </row>
    <row r="1035" spans="2:18" x14ac:dyDescent="0.25">
      <c r="B1035" t="s">
        <v>1806</v>
      </c>
      <c r="D1035" t="s">
        <v>1544</v>
      </c>
      <c r="E1035">
        <v>0</v>
      </c>
      <c r="F1035" t="s">
        <v>74</v>
      </c>
      <c r="G1035">
        <v>0</v>
      </c>
      <c r="H1035">
        <v>0</v>
      </c>
      <c r="I1035">
        <v>0</v>
      </c>
      <c r="J1035">
        <v>0</v>
      </c>
      <c r="K1035">
        <v>0</v>
      </c>
      <c r="L1035" t="s">
        <v>74</v>
      </c>
      <c r="M1035" t="s">
        <v>74</v>
      </c>
      <c r="N1035" t="s">
        <v>74</v>
      </c>
      <c r="O1035" t="s">
        <v>74</v>
      </c>
      <c r="P1035" t="s">
        <v>74</v>
      </c>
      <c r="Q1035" t="s">
        <v>74</v>
      </c>
      <c r="R1035" t="s">
        <v>1807</v>
      </c>
    </row>
    <row r="1036" spans="2:18" x14ac:dyDescent="0.25">
      <c r="B1036" t="s">
        <v>1808</v>
      </c>
      <c r="C1036" t="s">
        <v>1809</v>
      </c>
      <c r="D1036" t="s">
        <v>1810</v>
      </c>
      <c r="E1036">
        <v>13836</v>
      </c>
      <c r="F1036" t="s">
        <v>74</v>
      </c>
      <c r="G1036">
        <v>40</v>
      </c>
      <c r="H1036">
        <v>42</v>
      </c>
      <c r="I1036">
        <v>5</v>
      </c>
      <c r="J1036">
        <v>72</v>
      </c>
      <c r="K1036">
        <v>65.599999999999994</v>
      </c>
      <c r="L1036" t="s">
        <v>71</v>
      </c>
      <c r="M1036" t="s">
        <v>316</v>
      </c>
      <c r="N1036" t="s">
        <v>3874</v>
      </c>
      <c r="O1036" t="s">
        <v>73</v>
      </c>
      <c r="P1036" t="s">
        <v>83</v>
      </c>
      <c r="Q1036">
        <v>0</v>
      </c>
      <c r="R1036" t="s">
        <v>1811</v>
      </c>
    </row>
    <row r="1037" spans="2:18" x14ac:dyDescent="0.25">
      <c r="B1037" t="s">
        <v>1808</v>
      </c>
      <c r="C1037" t="s">
        <v>1809</v>
      </c>
      <c r="D1037" t="s">
        <v>1810</v>
      </c>
      <c r="E1037">
        <v>13836</v>
      </c>
      <c r="F1037" t="s">
        <v>74</v>
      </c>
      <c r="G1037">
        <v>40</v>
      </c>
      <c r="H1037">
        <v>42</v>
      </c>
      <c r="I1037">
        <v>5</v>
      </c>
      <c r="J1037">
        <v>72</v>
      </c>
      <c r="K1037">
        <v>65.599999999999994</v>
      </c>
      <c r="L1037" t="s">
        <v>77</v>
      </c>
      <c r="M1037" t="s">
        <v>1499</v>
      </c>
      <c r="N1037" t="s">
        <v>3873</v>
      </c>
      <c r="O1037" t="s">
        <v>83</v>
      </c>
      <c r="P1037" t="s">
        <v>73</v>
      </c>
      <c r="Q1037">
        <v>1200</v>
      </c>
      <c r="R1037" t="s">
        <v>1811</v>
      </c>
    </row>
    <row r="1038" spans="2:18" x14ac:dyDescent="0.25">
      <c r="B1038" t="s">
        <v>1812</v>
      </c>
      <c r="D1038" t="s">
        <v>116</v>
      </c>
      <c r="E1038">
        <v>0</v>
      </c>
      <c r="F1038" t="s">
        <v>74</v>
      </c>
      <c r="G1038">
        <v>0</v>
      </c>
      <c r="H1038">
        <v>0</v>
      </c>
      <c r="I1038">
        <v>0</v>
      </c>
      <c r="J1038">
        <v>0</v>
      </c>
      <c r="K1038">
        <v>1</v>
      </c>
      <c r="L1038" t="s">
        <v>74</v>
      </c>
      <c r="M1038" t="s">
        <v>74</v>
      </c>
      <c r="N1038" t="s">
        <v>74</v>
      </c>
      <c r="O1038" t="s">
        <v>74</v>
      </c>
      <c r="P1038" t="s">
        <v>74</v>
      </c>
      <c r="Q1038" t="s">
        <v>74</v>
      </c>
      <c r="R1038" t="s">
        <v>1813</v>
      </c>
    </row>
    <row r="1039" spans="2:18" x14ac:dyDescent="0.25">
      <c r="B1039" t="s">
        <v>1814</v>
      </c>
      <c r="C1039" t="s">
        <v>1815</v>
      </c>
      <c r="D1039" t="s">
        <v>86</v>
      </c>
      <c r="E1039">
        <v>13836</v>
      </c>
      <c r="F1039" t="s">
        <v>74</v>
      </c>
      <c r="G1039">
        <v>0</v>
      </c>
      <c r="H1039">
        <v>42</v>
      </c>
      <c r="I1039">
        <v>5</v>
      </c>
      <c r="J1039">
        <v>92</v>
      </c>
      <c r="K1039">
        <v>65.5</v>
      </c>
      <c r="L1039" t="s">
        <v>71</v>
      </c>
      <c r="M1039" t="s">
        <v>509</v>
      </c>
      <c r="N1039" t="s">
        <v>3874</v>
      </c>
      <c r="O1039" t="s">
        <v>73</v>
      </c>
      <c r="P1039" t="s">
        <v>74</v>
      </c>
      <c r="Q1039">
        <v>0</v>
      </c>
      <c r="R1039" t="s">
        <v>1816</v>
      </c>
    </row>
    <row r="1040" spans="2:18" x14ac:dyDescent="0.25">
      <c r="B1040" t="s">
        <v>1814</v>
      </c>
      <c r="C1040" t="s">
        <v>1815</v>
      </c>
      <c r="D1040" t="s">
        <v>86</v>
      </c>
      <c r="E1040">
        <v>13836</v>
      </c>
      <c r="F1040" t="s">
        <v>74</v>
      </c>
      <c r="G1040">
        <v>0</v>
      </c>
      <c r="H1040">
        <v>42</v>
      </c>
      <c r="I1040">
        <v>5</v>
      </c>
      <c r="J1040">
        <v>92</v>
      </c>
      <c r="K1040">
        <v>65.5</v>
      </c>
      <c r="L1040" t="s">
        <v>77</v>
      </c>
      <c r="M1040" t="s">
        <v>492</v>
      </c>
      <c r="N1040" t="s">
        <v>3874</v>
      </c>
      <c r="O1040" t="s">
        <v>73</v>
      </c>
      <c r="P1040" t="s">
        <v>74</v>
      </c>
      <c r="Q1040">
        <v>2600</v>
      </c>
      <c r="R1040" t="s">
        <v>1816</v>
      </c>
    </row>
    <row r="1041" spans="2:18" x14ac:dyDescent="0.25">
      <c r="B1041" t="s">
        <v>1817</v>
      </c>
      <c r="C1041" t="s">
        <v>1818</v>
      </c>
      <c r="D1041" t="s">
        <v>1819</v>
      </c>
      <c r="E1041">
        <v>3530</v>
      </c>
      <c r="F1041">
        <v>3530</v>
      </c>
      <c r="G1041">
        <v>77</v>
      </c>
      <c r="H1041">
        <v>25</v>
      </c>
      <c r="I1041">
        <v>2</v>
      </c>
      <c r="J1041">
        <v>42</v>
      </c>
      <c r="K1041">
        <v>70</v>
      </c>
      <c r="L1041" t="s">
        <v>71</v>
      </c>
      <c r="M1041" t="s">
        <v>1045</v>
      </c>
      <c r="N1041" t="s">
        <v>3873</v>
      </c>
      <c r="O1041" t="s">
        <v>83</v>
      </c>
      <c r="P1041" t="s">
        <v>83</v>
      </c>
      <c r="Q1041">
        <v>0</v>
      </c>
      <c r="R1041" t="s">
        <v>1820</v>
      </c>
    </row>
    <row r="1042" spans="2:18" ht="15" customHeight="1" x14ac:dyDescent="0.25">
      <c r="B1042" t="s">
        <v>1817</v>
      </c>
      <c r="C1042" t="s">
        <v>1818</v>
      </c>
      <c r="D1042" t="s">
        <v>1819</v>
      </c>
      <c r="E1042" s="6">
        <v>3530</v>
      </c>
      <c r="F1042">
        <v>3530</v>
      </c>
      <c r="G1042" s="6">
        <v>77</v>
      </c>
      <c r="H1042">
        <v>25</v>
      </c>
      <c r="I1042">
        <v>2</v>
      </c>
      <c r="J1042">
        <v>42</v>
      </c>
      <c r="K1042">
        <v>70</v>
      </c>
      <c r="L1042" t="s">
        <v>77</v>
      </c>
      <c r="M1042" t="s">
        <v>1045</v>
      </c>
      <c r="N1042" t="s">
        <v>3873</v>
      </c>
      <c r="O1042" t="s">
        <v>83</v>
      </c>
      <c r="P1042" t="s">
        <v>83</v>
      </c>
      <c r="Q1042">
        <v>0</v>
      </c>
      <c r="R1042" t="s">
        <v>1820</v>
      </c>
    </row>
    <row r="1043" spans="2:18" x14ac:dyDescent="0.25">
      <c r="B1043" t="s">
        <v>1821</v>
      </c>
      <c r="C1043" t="s">
        <v>1652</v>
      </c>
      <c r="D1043" t="s">
        <v>1822</v>
      </c>
      <c r="E1043">
        <v>6108</v>
      </c>
      <c r="F1043" t="s">
        <v>74</v>
      </c>
      <c r="G1043" t="s">
        <v>74</v>
      </c>
      <c r="H1043">
        <v>32</v>
      </c>
      <c r="I1043">
        <v>3</v>
      </c>
      <c r="J1043">
        <v>54</v>
      </c>
      <c r="K1043">
        <v>63.5</v>
      </c>
      <c r="L1043" t="s">
        <v>71</v>
      </c>
      <c r="M1043" t="s">
        <v>158</v>
      </c>
      <c r="N1043" t="s">
        <v>3866</v>
      </c>
      <c r="O1043" t="s">
        <v>73</v>
      </c>
      <c r="P1043" t="s">
        <v>83</v>
      </c>
      <c r="Q1043">
        <v>0</v>
      </c>
      <c r="R1043" t="s">
        <v>1823</v>
      </c>
    </row>
    <row r="1044" spans="2:18" x14ac:dyDescent="0.25">
      <c r="B1044" t="s">
        <v>1821</v>
      </c>
      <c r="C1044" t="s">
        <v>1652</v>
      </c>
      <c r="D1044" t="s">
        <v>1822</v>
      </c>
      <c r="E1044">
        <v>6108</v>
      </c>
      <c r="F1044" t="s">
        <v>74</v>
      </c>
      <c r="G1044" t="s">
        <v>74</v>
      </c>
      <c r="H1044">
        <v>32</v>
      </c>
      <c r="I1044">
        <v>3</v>
      </c>
      <c r="J1044">
        <v>54</v>
      </c>
      <c r="K1044">
        <v>63.5</v>
      </c>
      <c r="L1044" t="s">
        <v>77</v>
      </c>
      <c r="M1044" t="s">
        <v>1653</v>
      </c>
      <c r="N1044" t="s">
        <v>3922</v>
      </c>
      <c r="O1044" t="s">
        <v>83</v>
      </c>
      <c r="P1044" t="s">
        <v>83</v>
      </c>
      <c r="Q1044">
        <v>0</v>
      </c>
      <c r="R1044" t="s">
        <v>1823</v>
      </c>
    </row>
    <row r="1045" spans="2:18" x14ac:dyDescent="0.25">
      <c r="B1045" t="s">
        <v>1824</v>
      </c>
      <c r="C1045" t="s">
        <v>1652</v>
      </c>
      <c r="D1045" t="s">
        <v>1825</v>
      </c>
      <c r="E1045">
        <v>6108</v>
      </c>
      <c r="F1045" t="s">
        <v>74</v>
      </c>
      <c r="G1045" t="s">
        <v>74</v>
      </c>
      <c r="H1045">
        <v>32</v>
      </c>
      <c r="I1045">
        <v>3</v>
      </c>
      <c r="J1045">
        <v>54</v>
      </c>
      <c r="K1045">
        <v>63.5</v>
      </c>
      <c r="L1045" t="s">
        <v>71</v>
      </c>
      <c r="M1045" t="s">
        <v>158</v>
      </c>
      <c r="N1045" t="s">
        <v>3866</v>
      </c>
      <c r="O1045" t="s">
        <v>73</v>
      </c>
      <c r="P1045" t="s">
        <v>83</v>
      </c>
      <c r="Q1045">
        <v>0</v>
      </c>
      <c r="R1045" t="s">
        <v>1826</v>
      </c>
    </row>
    <row r="1046" spans="2:18" x14ac:dyDescent="0.25">
      <c r="B1046" t="s">
        <v>1824</v>
      </c>
      <c r="C1046" t="s">
        <v>1652</v>
      </c>
      <c r="D1046" t="s">
        <v>1825</v>
      </c>
      <c r="E1046">
        <v>6108</v>
      </c>
      <c r="F1046" t="s">
        <v>74</v>
      </c>
      <c r="G1046" t="s">
        <v>74</v>
      </c>
      <c r="H1046">
        <v>32</v>
      </c>
      <c r="I1046">
        <v>3</v>
      </c>
      <c r="J1046">
        <v>54</v>
      </c>
      <c r="K1046">
        <v>63.5</v>
      </c>
      <c r="L1046" t="s">
        <v>77</v>
      </c>
      <c r="M1046" t="s">
        <v>1653</v>
      </c>
      <c r="N1046" t="s">
        <v>3922</v>
      </c>
      <c r="O1046" t="s">
        <v>83</v>
      </c>
      <c r="P1046" t="s">
        <v>83</v>
      </c>
      <c r="Q1046">
        <v>0</v>
      </c>
      <c r="R1046" t="s">
        <v>1826</v>
      </c>
    </row>
    <row r="1047" spans="2:18" x14ac:dyDescent="0.25">
      <c r="B1047" t="s">
        <v>1827</v>
      </c>
      <c r="C1047" t="s">
        <v>555</v>
      </c>
      <c r="D1047" t="s">
        <v>298</v>
      </c>
      <c r="E1047">
        <v>7060</v>
      </c>
      <c r="F1047" t="s">
        <v>74</v>
      </c>
      <c r="G1047">
        <v>0</v>
      </c>
      <c r="H1047">
        <v>25</v>
      </c>
      <c r="I1047">
        <v>4</v>
      </c>
      <c r="J1047">
        <v>48</v>
      </c>
      <c r="K1047">
        <v>70</v>
      </c>
      <c r="L1047" t="s">
        <v>71</v>
      </c>
      <c r="M1047" t="s">
        <v>238</v>
      </c>
      <c r="N1047" t="s">
        <v>3877</v>
      </c>
      <c r="O1047" t="s">
        <v>73</v>
      </c>
      <c r="P1047" t="s">
        <v>74</v>
      </c>
      <c r="Q1047">
        <v>0</v>
      </c>
      <c r="R1047" t="s">
        <v>1828</v>
      </c>
    </row>
    <row r="1048" spans="2:18" x14ac:dyDescent="0.25">
      <c r="B1048" t="s">
        <v>1827</v>
      </c>
      <c r="C1048" t="s">
        <v>555</v>
      </c>
      <c r="D1048" t="s">
        <v>298</v>
      </c>
      <c r="E1048">
        <v>7060</v>
      </c>
      <c r="F1048" t="s">
        <v>74</v>
      </c>
      <c r="G1048">
        <v>0</v>
      </c>
      <c r="H1048">
        <v>25</v>
      </c>
      <c r="I1048">
        <v>4</v>
      </c>
      <c r="J1048">
        <v>48</v>
      </c>
      <c r="K1048">
        <v>70</v>
      </c>
      <c r="L1048" t="s">
        <v>77</v>
      </c>
      <c r="M1048" t="s">
        <v>451</v>
      </c>
      <c r="N1048" t="s">
        <v>3879</v>
      </c>
      <c r="O1048" t="s">
        <v>73</v>
      </c>
      <c r="P1048" t="s">
        <v>74</v>
      </c>
      <c r="Q1048">
        <v>0</v>
      </c>
      <c r="R1048" t="s">
        <v>1828</v>
      </c>
    </row>
    <row r="1049" spans="2:18" x14ac:dyDescent="0.25">
      <c r="B1049" t="s">
        <v>1829</v>
      </c>
      <c r="D1049" t="s">
        <v>278</v>
      </c>
      <c r="E1049">
        <v>0</v>
      </c>
      <c r="F1049" t="s">
        <v>74</v>
      </c>
      <c r="G1049">
        <v>0</v>
      </c>
      <c r="H1049">
        <v>0</v>
      </c>
      <c r="I1049">
        <v>0</v>
      </c>
      <c r="J1049">
        <v>0</v>
      </c>
      <c r="K1049">
        <v>0</v>
      </c>
      <c r="L1049" t="s">
        <v>74</v>
      </c>
      <c r="M1049" t="s">
        <v>74</v>
      </c>
      <c r="N1049" t="s">
        <v>74</v>
      </c>
      <c r="O1049" t="s">
        <v>74</v>
      </c>
      <c r="P1049" t="s">
        <v>74</v>
      </c>
      <c r="Q1049" t="s">
        <v>74</v>
      </c>
      <c r="R1049" t="s">
        <v>1830</v>
      </c>
    </row>
    <row r="1050" spans="2:18" x14ac:dyDescent="0.25">
      <c r="B1050" t="s">
        <v>1831</v>
      </c>
      <c r="C1050" t="s">
        <v>1832</v>
      </c>
      <c r="D1050" t="s">
        <v>1833</v>
      </c>
      <c r="E1050">
        <v>8840</v>
      </c>
      <c r="F1050" t="s">
        <v>74</v>
      </c>
      <c r="G1050">
        <v>0</v>
      </c>
      <c r="H1050">
        <v>30.35</v>
      </c>
      <c r="I1050">
        <v>4</v>
      </c>
      <c r="J1050">
        <v>97</v>
      </c>
      <c r="K1050">
        <v>72.819999999999993</v>
      </c>
      <c r="L1050" t="s">
        <v>71</v>
      </c>
      <c r="M1050" t="s">
        <v>1043</v>
      </c>
      <c r="N1050" t="s">
        <v>3862</v>
      </c>
      <c r="O1050" t="s">
        <v>73</v>
      </c>
      <c r="P1050" t="s">
        <v>74</v>
      </c>
      <c r="Q1050">
        <v>0</v>
      </c>
      <c r="R1050" t="s">
        <v>1834</v>
      </c>
    </row>
    <row r="1051" spans="2:18" x14ac:dyDescent="0.25">
      <c r="B1051" t="s">
        <v>1831</v>
      </c>
      <c r="C1051" t="s">
        <v>1832</v>
      </c>
      <c r="D1051" t="s">
        <v>1833</v>
      </c>
      <c r="E1051">
        <v>8840</v>
      </c>
      <c r="F1051" t="s">
        <v>74</v>
      </c>
      <c r="G1051">
        <v>0</v>
      </c>
      <c r="H1051">
        <v>30.35</v>
      </c>
      <c r="I1051">
        <v>4</v>
      </c>
      <c r="J1051">
        <v>97</v>
      </c>
      <c r="K1051">
        <v>72.819999999999993</v>
      </c>
      <c r="L1051" t="s">
        <v>71</v>
      </c>
      <c r="M1051" t="s">
        <v>195</v>
      </c>
      <c r="N1051" t="s">
        <v>3873</v>
      </c>
      <c r="O1051" t="s">
        <v>73</v>
      </c>
      <c r="P1051" t="s">
        <v>74</v>
      </c>
      <c r="Q1051">
        <v>0</v>
      </c>
      <c r="R1051" t="s">
        <v>1834</v>
      </c>
    </row>
    <row r="1052" spans="2:18" x14ac:dyDescent="0.25">
      <c r="B1052" t="s">
        <v>1831</v>
      </c>
      <c r="C1052" t="s">
        <v>1832</v>
      </c>
      <c r="D1052" t="s">
        <v>1833</v>
      </c>
      <c r="E1052">
        <v>8840</v>
      </c>
      <c r="F1052" t="s">
        <v>74</v>
      </c>
      <c r="G1052">
        <v>0</v>
      </c>
      <c r="H1052">
        <v>30.35</v>
      </c>
      <c r="I1052">
        <v>4</v>
      </c>
      <c r="J1052">
        <v>97</v>
      </c>
      <c r="K1052">
        <v>72.819999999999993</v>
      </c>
      <c r="L1052" t="s">
        <v>77</v>
      </c>
      <c r="M1052" t="s">
        <v>195</v>
      </c>
      <c r="N1052" t="s">
        <v>3873</v>
      </c>
      <c r="O1052" t="s">
        <v>73</v>
      </c>
      <c r="P1052" t="s">
        <v>74</v>
      </c>
      <c r="Q1052">
        <v>0</v>
      </c>
      <c r="R1052" t="s">
        <v>1834</v>
      </c>
    </row>
    <row r="1053" spans="2:18" x14ac:dyDescent="0.25">
      <c r="B1053" t="s">
        <v>1831</v>
      </c>
      <c r="C1053" t="s">
        <v>1832</v>
      </c>
      <c r="D1053" t="s">
        <v>1833</v>
      </c>
      <c r="E1053">
        <v>8840</v>
      </c>
      <c r="F1053" t="s">
        <v>74</v>
      </c>
      <c r="G1053">
        <v>0</v>
      </c>
      <c r="H1053">
        <v>30.35</v>
      </c>
      <c r="I1053">
        <v>4</v>
      </c>
      <c r="J1053">
        <v>97</v>
      </c>
      <c r="K1053">
        <v>72.819999999999993</v>
      </c>
      <c r="L1053" t="s">
        <v>77</v>
      </c>
      <c r="M1053" t="s">
        <v>912</v>
      </c>
      <c r="N1053" t="s">
        <v>3862</v>
      </c>
      <c r="O1053" t="s">
        <v>73</v>
      </c>
      <c r="P1053" t="s">
        <v>74</v>
      </c>
      <c r="Q1053">
        <v>0</v>
      </c>
      <c r="R1053" t="s">
        <v>1834</v>
      </c>
    </row>
    <row r="1054" spans="2:18" x14ac:dyDescent="0.25">
      <c r="B1054" t="s">
        <v>1835</v>
      </c>
      <c r="C1054" t="s">
        <v>1836</v>
      </c>
      <c r="D1054" t="s">
        <v>1837</v>
      </c>
      <c r="E1054">
        <v>9168</v>
      </c>
      <c r="F1054" t="s">
        <v>74</v>
      </c>
      <c r="G1054">
        <v>0</v>
      </c>
      <c r="H1054">
        <v>35</v>
      </c>
      <c r="I1054">
        <v>4</v>
      </c>
      <c r="J1054">
        <v>75</v>
      </c>
      <c r="K1054">
        <v>66</v>
      </c>
      <c r="L1054" t="s">
        <v>71</v>
      </c>
      <c r="M1054" t="s">
        <v>132</v>
      </c>
      <c r="N1054" t="s">
        <v>3864</v>
      </c>
      <c r="O1054" t="s">
        <v>73</v>
      </c>
      <c r="P1054" t="s">
        <v>74</v>
      </c>
      <c r="Q1054">
        <v>0</v>
      </c>
      <c r="R1054" t="s">
        <v>3787</v>
      </c>
    </row>
    <row r="1055" spans="2:18" x14ac:dyDescent="0.25">
      <c r="B1055" t="s">
        <v>1835</v>
      </c>
      <c r="C1055" t="s">
        <v>1836</v>
      </c>
      <c r="D1055" t="s">
        <v>1837</v>
      </c>
      <c r="E1055">
        <v>9168</v>
      </c>
      <c r="F1055" t="s">
        <v>74</v>
      </c>
      <c r="G1055">
        <v>0</v>
      </c>
      <c r="H1055">
        <v>35</v>
      </c>
      <c r="I1055">
        <v>4</v>
      </c>
      <c r="J1055">
        <v>75</v>
      </c>
      <c r="K1055">
        <v>66</v>
      </c>
      <c r="L1055" t="s">
        <v>71</v>
      </c>
      <c r="M1055" t="s">
        <v>81</v>
      </c>
      <c r="N1055" t="s">
        <v>3863</v>
      </c>
      <c r="O1055" t="s">
        <v>73</v>
      </c>
      <c r="P1055" t="s">
        <v>74</v>
      </c>
      <c r="Q1055">
        <v>0</v>
      </c>
      <c r="R1055" t="s">
        <v>3787</v>
      </c>
    </row>
    <row r="1056" spans="2:18" x14ac:dyDescent="0.25">
      <c r="B1056" t="s">
        <v>1835</v>
      </c>
      <c r="C1056" t="s">
        <v>1836</v>
      </c>
      <c r="D1056" t="s">
        <v>1837</v>
      </c>
      <c r="E1056">
        <v>9168</v>
      </c>
      <c r="F1056" t="s">
        <v>74</v>
      </c>
      <c r="G1056">
        <v>0</v>
      </c>
      <c r="H1056">
        <v>35</v>
      </c>
      <c r="I1056">
        <v>4</v>
      </c>
      <c r="J1056">
        <v>75</v>
      </c>
      <c r="K1056">
        <v>66</v>
      </c>
      <c r="L1056" t="s">
        <v>77</v>
      </c>
      <c r="M1056" t="s">
        <v>132</v>
      </c>
      <c r="N1056" t="s">
        <v>3864</v>
      </c>
      <c r="O1056" t="s">
        <v>73</v>
      </c>
      <c r="P1056" t="s">
        <v>74</v>
      </c>
      <c r="Q1056">
        <v>0</v>
      </c>
      <c r="R1056" t="s">
        <v>3787</v>
      </c>
    </row>
    <row r="1057" spans="2:18" x14ac:dyDescent="0.25">
      <c r="B1057" t="s">
        <v>1835</v>
      </c>
      <c r="C1057" t="s">
        <v>1836</v>
      </c>
      <c r="D1057" t="s">
        <v>1837</v>
      </c>
      <c r="E1057">
        <v>9168</v>
      </c>
      <c r="F1057" t="s">
        <v>74</v>
      </c>
      <c r="G1057">
        <v>0</v>
      </c>
      <c r="H1057">
        <v>35</v>
      </c>
      <c r="I1057">
        <v>4</v>
      </c>
      <c r="J1057">
        <v>75</v>
      </c>
      <c r="K1057">
        <v>66</v>
      </c>
      <c r="L1057" t="s">
        <v>77</v>
      </c>
      <c r="M1057" t="s">
        <v>81</v>
      </c>
      <c r="N1057" t="s">
        <v>3863</v>
      </c>
      <c r="O1057" t="s">
        <v>73</v>
      </c>
      <c r="P1057" t="s">
        <v>74</v>
      </c>
      <c r="Q1057">
        <v>0</v>
      </c>
      <c r="R1057" t="s">
        <v>3787</v>
      </c>
    </row>
    <row r="1058" spans="2:18" x14ac:dyDescent="0.25">
      <c r="B1058" t="s">
        <v>1840</v>
      </c>
      <c r="C1058" t="s">
        <v>1841</v>
      </c>
      <c r="D1058" t="s">
        <v>1838</v>
      </c>
      <c r="E1058">
        <v>7960</v>
      </c>
      <c r="F1058" t="s">
        <v>74</v>
      </c>
      <c r="G1058">
        <v>0</v>
      </c>
      <c r="H1058">
        <v>28</v>
      </c>
      <c r="I1058">
        <v>4</v>
      </c>
      <c r="J1058">
        <v>50</v>
      </c>
      <c r="K1058">
        <v>70</v>
      </c>
      <c r="L1058" t="s">
        <v>71</v>
      </c>
      <c r="M1058" t="s">
        <v>144</v>
      </c>
      <c r="N1058" t="s">
        <v>3862</v>
      </c>
      <c r="O1058" t="s">
        <v>239</v>
      </c>
      <c r="P1058" t="s">
        <v>74</v>
      </c>
      <c r="Q1058">
        <v>500</v>
      </c>
      <c r="R1058" t="s">
        <v>1839</v>
      </c>
    </row>
    <row r="1059" spans="2:18" x14ac:dyDescent="0.25">
      <c r="B1059" t="s">
        <v>1840</v>
      </c>
      <c r="C1059" t="s">
        <v>1841</v>
      </c>
      <c r="D1059" t="s">
        <v>1838</v>
      </c>
      <c r="E1059">
        <v>7960</v>
      </c>
      <c r="F1059" t="s">
        <v>74</v>
      </c>
      <c r="G1059">
        <v>0</v>
      </c>
      <c r="H1059">
        <v>28</v>
      </c>
      <c r="I1059">
        <v>4</v>
      </c>
      <c r="J1059">
        <v>50</v>
      </c>
      <c r="K1059">
        <v>70</v>
      </c>
      <c r="L1059" t="s">
        <v>71</v>
      </c>
      <c r="M1059" t="s">
        <v>140</v>
      </c>
      <c r="N1059" t="s">
        <v>3865</v>
      </c>
      <c r="O1059" t="s">
        <v>271</v>
      </c>
      <c r="P1059" t="s">
        <v>74</v>
      </c>
      <c r="Q1059">
        <v>1200</v>
      </c>
      <c r="R1059" t="s">
        <v>1839</v>
      </c>
    </row>
    <row r="1060" spans="2:18" x14ac:dyDescent="0.25">
      <c r="B1060" t="s">
        <v>1840</v>
      </c>
      <c r="C1060" t="s">
        <v>1841</v>
      </c>
      <c r="D1060" t="s">
        <v>1838</v>
      </c>
      <c r="E1060">
        <v>7960</v>
      </c>
      <c r="F1060" t="s">
        <v>74</v>
      </c>
      <c r="G1060">
        <v>0</v>
      </c>
      <c r="H1060">
        <v>28</v>
      </c>
      <c r="I1060">
        <v>4</v>
      </c>
      <c r="J1060">
        <v>50</v>
      </c>
      <c r="K1060">
        <v>70</v>
      </c>
      <c r="L1060" t="s">
        <v>77</v>
      </c>
      <c r="M1060" t="s">
        <v>1045</v>
      </c>
      <c r="N1060" t="s">
        <v>3873</v>
      </c>
      <c r="O1060" t="s">
        <v>73</v>
      </c>
      <c r="P1060" t="s">
        <v>74</v>
      </c>
      <c r="Q1060">
        <v>500</v>
      </c>
      <c r="R1060" t="s">
        <v>1839</v>
      </c>
    </row>
    <row r="1061" spans="2:18" ht="15" customHeight="1" x14ac:dyDescent="0.25">
      <c r="B1061" t="s">
        <v>1842</v>
      </c>
      <c r="C1061" t="s">
        <v>1843</v>
      </c>
      <c r="D1061" t="s">
        <v>508</v>
      </c>
      <c r="E1061" s="6">
        <v>3804</v>
      </c>
      <c r="F1061" t="s">
        <v>74</v>
      </c>
      <c r="G1061">
        <v>0</v>
      </c>
      <c r="H1061">
        <v>37</v>
      </c>
      <c r="I1061">
        <v>2</v>
      </c>
      <c r="J1061">
        <v>65</v>
      </c>
      <c r="K1061">
        <v>51</v>
      </c>
      <c r="L1061" t="s">
        <v>71</v>
      </c>
      <c r="M1061" t="s">
        <v>1844</v>
      </c>
      <c r="N1061" t="s">
        <v>1845</v>
      </c>
      <c r="O1061" t="s">
        <v>239</v>
      </c>
      <c r="P1061" t="s">
        <v>74</v>
      </c>
      <c r="Q1061">
        <v>1200</v>
      </c>
      <c r="R1061" t="s">
        <v>1846</v>
      </c>
    </row>
    <row r="1062" spans="2:18" x14ac:dyDescent="0.25">
      <c r="B1062" t="s">
        <v>1842</v>
      </c>
      <c r="C1062" t="s">
        <v>1843</v>
      </c>
      <c r="D1062" t="s">
        <v>508</v>
      </c>
      <c r="E1062">
        <v>3804</v>
      </c>
      <c r="F1062" t="s">
        <v>74</v>
      </c>
      <c r="G1062">
        <v>0</v>
      </c>
      <c r="H1062">
        <v>37</v>
      </c>
      <c r="I1062">
        <v>2</v>
      </c>
      <c r="J1062">
        <v>65</v>
      </c>
      <c r="K1062">
        <v>51</v>
      </c>
      <c r="L1062" t="s">
        <v>77</v>
      </c>
      <c r="M1062" t="s">
        <v>1844</v>
      </c>
      <c r="N1062" t="s">
        <v>1845</v>
      </c>
      <c r="O1062" t="s">
        <v>239</v>
      </c>
      <c r="P1062" t="s">
        <v>74</v>
      </c>
      <c r="Q1062">
        <v>1200</v>
      </c>
      <c r="R1062" t="s">
        <v>1846</v>
      </c>
    </row>
    <row r="1063" spans="2:18" x14ac:dyDescent="0.25">
      <c r="B1063" t="s">
        <v>1847</v>
      </c>
      <c r="D1063" t="s">
        <v>89</v>
      </c>
      <c r="E1063">
        <v>0</v>
      </c>
      <c r="F1063" t="s">
        <v>74</v>
      </c>
      <c r="G1063">
        <v>0</v>
      </c>
      <c r="H1063">
        <v>0</v>
      </c>
      <c r="I1063">
        <v>0</v>
      </c>
      <c r="J1063">
        <v>0</v>
      </c>
      <c r="K1063">
        <v>0</v>
      </c>
      <c r="L1063" t="s">
        <v>74</v>
      </c>
      <c r="M1063" t="s">
        <v>74</v>
      </c>
      <c r="N1063" t="s">
        <v>74</v>
      </c>
      <c r="O1063" t="s">
        <v>74</v>
      </c>
      <c r="P1063" t="s">
        <v>74</v>
      </c>
      <c r="Q1063" t="s">
        <v>74</v>
      </c>
      <c r="R1063" t="s">
        <v>1848</v>
      </c>
    </row>
    <row r="1064" spans="2:18" x14ac:dyDescent="0.25">
      <c r="B1064" t="s">
        <v>1849</v>
      </c>
      <c r="D1064" t="s">
        <v>105</v>
      </c>
      <c r="E1064" s="6">
        <v>0</v>
      </c>
      <c r="F1064" t="s">
        <v>74</v>
      </c>
      <c r="G1064" s="6">
        <v>0</v>
      </c>
      <c r="H1064">
        <v>0</v>
      </c>
      <c r="I1064">
        <v>0</v>
      </c>
      <c r="J1064">
        <v>0</v>
      </c>
      <c r="K1064">
        <v>0</v>
      </c>
      <c r="L1064" t="s">
        <v>74</v>
      </c>
      <c r="M1064" t="s">
        <v>74</v>
      </c>
      <c r="N1064" t="s">
        <v>74</v>
      </c>
      <c r="O1064" t="s">
        <v>74</v>
      </c>
      <c r="P1064" t="s">
        <v>74</v>
      </c>
      <c r="Q1064" t="s">
        <v>74</v>
      </c>
      <c r="R1064" t="s">
        <v>1850</v>
      </c>
    </row>
    <row r="1065" spans="2:18" x14ac:dyDescent="0.25">
      <c r="B1065" t="s">
        <v>1851</v>
      </c>
      <c r="D1065" t="s">
        <v>105</v>
      </c>
      <c r="E1065">
        <v>0</v>
      </c>
      <c r="F1065" t="s">
        <v>74</v>
      </c>
      <c r="G1065">
        <v>0</v>
      </c>
      <c r="H1065">
        <v>0</v>
      </c>
      <c r="I1065">
        <v>0</v>
      </c>
      <c r="J1065">
        <v>0</v>
      </c>
      <c r="K1065">
        <v>0</v>
      </c>
      <c r="L1065" t="s">
        <v>74</v>
      </c>
      <c r="M1065" t="s">
        <v>74</v>
      </c>
      <c r="N1065" t="s">
        <v>74</v>
      </c>
      <c r="O1065" t="s">
        <v>74</v>
      </c>
      <c r="P1065" t="s">
        <v>74</v>
      </c>
      <c r="Q1065" t="s">
        <v>74</v>
      </c>
      <c r="R1065" t="s">
        <v>1852</v>
      </c>
    </row>
    <row r="1066" spans="2:18" x14ac:dyDescent="0.25">
      <c r="B1066" t="s">
        <v>1853</v>
      </c>
      <c r="D1066" t="s">
        <v>105</v>
      </c>
      <c r="E1066">
        <v>0</v>
      </c>
      <c r="F1066" t="s">
        <v>74</v>
      </c>
      <c r="G1066">
        <v>0</v>
      </c>
      <c r="H1066">
        <v>0</v>
      </c>
      <c r="I1066">
        <v>0</v>
      </c>
      <c r="J1066">
        <v>0</v>
      </c>
      <c r="K1066">
        <v>0</v>
      </c>
      <c r="L1066" t="s">
        <v>74</v>
      </c>
      <c r="M1066" t="s">
        <v>74</v>
      </c>
      <c r="N1066" t="s">
        <v>74</v>
      </c>
      <c r="O1066" t="s">
        <v>74</v>
      </c>
      <c r="P1066" t="s">
        <v>74</v>
      </c>
      <c r="Q1066" t="s">
        <v>74</v>
      </c>
      <c r="R1066" t="s">
        <v>1854</v>
      </c>
    </row>
    <row r="1067" spans="2:18" x14ac:dyDescent="0.25">
      <c r="B1067" t="s">
        <v>1855</v>
      </c>
      <c r="D1067" t="s">
        <v>105</v>
      </c>
      <c r="E1067">
        <v>0</v>
      </c>
      <c r="F1067" t="s">
        <v>74</v>
      </c>
      <c r="G1067">
        <v>0</v>
      </c>
      <c r="H1067">
        <v>0</v>
      </c>
      <c r="I1067">
        <v>0</v>
      </c>
      <c r="J1067">
        <v>0</v>
      </c>
      <c r="K1067">
        <v>0</v>
      </c>
      <c r="L1067" t="s">
        <v>74</v>
      </c>
      <c r="M1067" t="s">
        <v>74</v>
      </c>
      <c r="N1067" t="s">
        <v>74</v>
      </c>
      <c r="O1067" t="s">
        <v>74</v>
      </c>
      <c r="P1067" t="s">
        <v>74</v>
      </c>
      <c r="Q1067" t="s">
        <v>74</v>
      </c>
      <c r="R1067" t="s">
        <v>1856</v>
      </c>
    </row>
    <row r="1068" spans="2:18" x14ac:dyDescent="0.25">
      <c r="B1068" t="s">
        <v>1857</v>
      </c>
      <c r="D1068" t="s">
        <v>1167</v>
      </c>
      <c r="E1068">
        <v>0</v>
      </c>
      <c r="F1068" t="s">
        <v>74</v>
      </c>
      <c r="G1068">
        <v>0</v>
      </c>
      <c r="H1068">
        <v>0</v>
      </c>
      <c r="I1068">
        <v>0</v>
      </c>
      <c r="J1068">
        <v>0</v>
      </c>
      <c r="K1068">
        <v>0</v>
      </c>
      <c r="L1068" t="s">
        <v>74</v>
      </c>
      <c r="M1068" t="s">
        <v>74</v>
      </c>
      <c r="N1068" t="s">
        <v>74</v>
      </c>
      <c r="O1068" t="s">
        <v>74</v>
      </c>
      <c r="P1068" t="s">
        <v>74</v>
      </c>
      <c r="Q1068" t="s">
        <v>74</v>
      </c>
      <c r="R1068" t="s">
        <v>1858</v>
      </c>
    </row>
    <row r="1069" spans="2:18" x14ac:dyDescent="0.25">
      <c r="B1069" t="s">
        <v>1859</v>
      </c>
      <c r="C1069" t="s">
        <v>236</v>
      </c>
      <c r="D1069" t="s">
        <v>298</v>
      </c>
      <c r="E1069">
        <v>5910</v>
      </c>
      <c r="F1069" t="s">
        <v>74</v>
      </c>
      <c r="G1069">
        <v>0</v>
      </c>
      <c r="H1069">
        <v>28</v>
      </c>
      <c r="I1069">
        <v>3</v>
      </c>
      <c r="J1069">
        <v>60</v>
      </c>
      <c r="K1069">
        <v>70</v>
      </c>
      <c r="L1069" t="s">
        <v>71</v>
      </c>
      <c r="M1069" t="s">
        <v>238</v>
      </c>
      <c r="N1069" t="s">
        <v>3877</v>
      </c>
      <c r="O1069" t="s">
        <v>239</v>
      </c>
      <c r="P1069" t="s">
        <v>74</v>
      </c>
      <c r="Q1069">
        <v>500</v>
      </c>
      <c r="R1069" t="s">
        <v>1860</v>
      </c>
    </row>
    <row r="1070" spans="2:18" x14ac:dyDescent="0.25">
      <c r="B1070" t="s">
        <v>1859</v>
      </c>
      <c r="C1070" t="s">
        <v>236</v>
      </c>
      <c r="D1070" t="s">
        <v>298</v>
      </c>
      <c r="E1070">
        <v>5910</v>
      </c>
      <c r="F1070" t="s">
        <v>74</v>
      </c>
      <c r="G1070">
        <v>0</v>
      </c>
      <c r="H1070">
        <v>28</v>
      </c>
      <c r="I1070">
        <v>3</v>
      </c>
      <c r="J1070">
        <v>60</v>
      </c>
      <c r="K1070">
        <v>70</v>
      </c>
      <c r="L1070" t="s">
        <v>77</v>
      </c>
      <c r="M1070" t="s">
        <v>238</v>
      </c>
      <c r="N1070" t="s">
        <v>3877</v>
      </c>
      <c r="O1070" t="s">
        <v>239</v>
      </c>
      <c r="P1070" t="s">
        <v>74</v>
      </c>
      <c r="Q1070">
        <v>500</v>
      </c>
      <c r="R1070" t="s">
        <v>1860</v>
      </c>
    </row>
    <row r="1071" spans="2:18" x14ac:dyDescent="0.25">
      <c r="B1071" t="s">
        <v>1861</v>
      </c>
      <c r="D1071" t="s">
        <v>116</v>
      </c>
      <c r="E1071">
        <v>0</v>
      </c>
      <c r="F1071" t="s">
        <v>74</v>
      </c>
      <c r="G1071">
        <v>0</v>
      </c>
      <c r="H1071">
        <v>0</v>
      </c>
      <c r="I1071">
        <v>0</v>
      </c>
      <c r="J1071">
        <v>0</v>
      </c>
      <c r="K1071">
        <v>0</v>
      </c>
      <c r="L1071" t="s">
        <v>74</v>
      </c>
      <c r="M1071" t="s">
        <v>74</v>
      </c>
      <c r="N1071" t="s">
        <v>74</v>
      </c>
      <c r="O1071" t="s">
        <v>74</v>
      </c>
      <c r="P1071" t="s">
        <v>74</v>
      </c>
      <c r="Q1071" t="s">
        <v>74</v>
      </c>
      <c r="R1071" t="s">
        <v>1862</v>
      </c>
    </row>
    <row r="1072" spans="2:18" x14ac:dyDescent="0.25">
      <c r="B1072" t="s">
        <v>1863</v>
      </c>
      <c r="D1072" t="s">
        <v>116</v>
      </c>
      <c r="E1072">
        <v>0</v>
      </c>
      <c r="F1072" t="s">
        <v>74</v>
      </c>
      <c r="G1072">
        <v>0</v>
      </c>
      <c r="H1072">
        <v>0</v>
      </c>
      <c r="I1072">
        <v>0</v>
      </c>
      <c r="J1072">
        <v>0</v>
      </c>
      <c r="K1072">
        <v>0</v>
      </c>
      <c r="L1072" t="s">
        <v>74</v>
      </c>
      <c r="M1072" t="s">
        <v>74</v>
      </c>
      <c r="N1072" t="s">
        <v>74</v>
      </c>
      <c r="O1072" t="s">
        <v>74</v>
      </c>
      <c r="P1072" t="s">
        <v>74</v>
      </c>
      <c r="Q1072" t="s">
        <v>74</v>
      </c>
      <c r="R1072" t="s">
        <v>1864</v>
      </c>
    </row>
    <row r="1073" spans="2:18" x14ac:dyDescent="0.25">
      <c r="B1073" t="s">
        <v>1865</v>
      </c>
      <c r="D1073" t="s">
        <v>89</v>
      </c>
      <c r="E1073">
        <v>0</v>
      </c>
      <c r="F1073" t="s">
        <v>74</v>
      </c>
      <c r="G1073">
        <v>0</v>
      </c>
      <c r="H1073">
        <v>0</v>
      </c>
      <c r="I1073">
        <v>0</v>
      </c>
      <c r="J1073">
        <v>0</v>
      </c>
      <c r="K1073">
        <v>0</v>
      </c>
      <c r="L1073" t="s">
        <v>74</v>
      </c>
      <c r="M1073" t="s">
        <v>74</v>
      </c>
      <c r="N1073" t="s">
        <v>74</v>
      </c>
      <c r="O1073" t="s">
        <v>74</v>
      </c>
      <c r="P1073" t="s">
        <v>74</v>
      </c>
      <c r="Q1073" t="s">
        <v>74</v>
      </c>
      <c r="R1073" t="s">
        <v>1866</v>
      </c>
    </row>
    <row r="1074" spans="2:18" x14ac:dyDescent="0.25">
      <c r="B1074" t="s">
        <v>1867</v>
      </c>
      <c r="D1074" t="s">
        <v>89</v>
      </c>
      <c r="E1074">
        <v>0</v>
      </c>
      <c r="F1074" t="s">
        <v>74</v>
      </c>
      <c r="G1074">
        <v>0</v>
      </c>
      <c r="H1074">
        <v>0</v>
      </c>
      <c r="I1074">
        <v>0</v>
      </c>
      <c r="J1074">
        <v>0</v>
      </c>
      <c r="K1074">
        <v>0</v>
      </c>
      <c r="L1074" t="s">
        <v>74</v>
      </c>
      <c r="M1074" t="s">
        <v>74</v>
      </c>
      <c r="N1074" t="s">
        <v>74</v>
      </c>
      <c r="O1074" t="s">
        <v>74</v>
      </c>
      <c r="P1074" t="s">
        <v>74</v>
      </c>
      <c r="Q1074" t="s">
        <v>74</v>
      </c>
      <c r="R1074" t="s">
        <v>1868</v>
      </c>
    </row>
    <row r="1075" spans="2:18" x14ac:dyDescent="0.25">
      <c r="B1075" t="s">
        <v>1869</v>
      </c>
      <c r="D1075" t="s">
        <v>518</v>
      </c>
      <c r="E1075">
        <v>0</v>
      </c>
      <c r="F1075" t="s">
        <v>74</v>
      </c>
      <c r="G1075">
        <v>0</v>
      </c>
      <c r="H1075">
        <v>0</v>
      </c>
      <c r="I1075">
        <v>0</v>
      </c>
      <c r="J1075">
        <v>0</v>
      </c>
      <c r="K1075">
        <v>0</v>
      </c>
      <c r="L1075" t="s">
        <v>74</v>
      </c>
      <c r="M1075" t="s">
        <v>74</v>
      </c>
      <c r="N1075" t="s">
        <v>74</v>
      </c>
      <c r="O1075" t="s">
        <v>74</v>
      </c>
      <c r="P1075" t="s">
        <v>74</v>
      </c>
      <c r="Q1075" t="s">
        <v>74</v>
      </c>
      <c r="R1075" t="s">
        <v>1870</v>
      </c>
    </row>
    <row r="1076" spans="2:18" ht="15" customHeight="1" x14ac:dyDescent="0.25">
      <c r="B1076" t="s">
        <v>1871</v>
      </c>
      <c r="D1076" t="s">
        <v>105</v>
      </c>
      <c r="E1076" s="6">
        <v>0</v>
      </c>
      <c r="F1076" t="s">
        <v>74</v>
      </c>
      <c r="G1076">
        <v>0</v>
      </c>
      <c r="H1076">
        <v>0</v>
      </c>
      <c r="I1076">
        <v>0</v>
      </c>
      <c r="J1076">
        <v>0</v>
      </c>
      <c r="K1076">
        <v>0</v>
      </c>
      <c r="L1076" t="s">
        <v>74</v>
      </c>
      <c r="M1076" t="s">
        <v>74</v>
      </c>
      <c r="N1076" t="s">
        <v>74</v>
      </c>
      <c r="O1076" t="s">
        <v>74</v>
      </c>
      <c r="P1076" t="s">
        <v>74</v>
      </c>
      <c r="Q1076" t="s">
        <v>74</v>
      </c>
      <c r="R1076" t="s">
        <v>1872</v>
      </c>
    </row>
    <row r="1077" spans="2:18" ht="15" customHeight="1" x14ac:dyDescent="0.25">
      <c r="B1077" t="s">
        <v>1873</v>
      </c>
      <c r="D1077" t="s">
        <v>89</v>
      </c>
      <c r="E1077" s="6">
        <v>0</v>
      </c>
      <c r="F1077" t="s">
        <v>74</v>
      </c>
      <c r="G1077">
        <v>0</v>
      </c>
      <c r="H1077">
        <v>0</v>
      </c>
      <c r="I1077">
        <v>0</v>
      </c>
      <c r="J1077">
        <v>0</v>
      </c>
      <c r="K1077">
        <v>0</v>
      </c>
      <c r="L1077" t="s">
        <v>74</v>
      </c>
      <c r="M1077" t="s">
        <v>74</v>
      </c>
      <c r="N1077" t="s">
        <v>74</v>
      </c>
      <c r="O1077" t="s">
        <v>74</v>
      </c>
      <c r="P1077" t="s">
        <v>74</v>
      </c>
      <c r="Q1077" t="s">
        <v>74</v>
      </c>
      <c r="R1077" t="s">
        <v>1874</v>
      </c>
    </row>
    <row r="1078" spans="2:18" ht="15" customHeight="1" x14ac:dyDescent="0.25">
      <c r="B1078" t="s">
        <v>1875</v>
      </c>
      <c r="D1078" t="s">
        <v>89</v>
      </c>
      <c r="E1078" s="6">
        <v>0</v>
      </c>
      <c r="F1078" t="s">
        <v>74</v>
      </c>
      <c r="G1078">
        <v>0</v>
      </c>
      <c r="H1078">
        <v>0</v>
      </c>
      <c r="I1078">
        <v>0</v>
      </c>
      <c r="J1078">
        <v>0</v>
      </c>
      <c r="K1078">
        <v>0</v>
      </c>
      <c r="L1078" t="s">
        <v>74</v>
      </c>
      <c r="M1078" t="s">
        <v>74</v>
      </c>
      <c r="N1078" t="s">
        <v>74</v>
      </c>
      <c r="O1078" t="s">
        <v>74</v>
      </c>
      <c r="P1078" t="s">
        <v>74</v>
      </c>
      <c r="Q1078" t="s">
        <v>74</v>
      </c>
      <c r="R1078" t="s">
        <v>1876</v>
      </c>
    </row>
    <row r="1079" spans="2:18" x14ac:dyDescent="0.25">
      <c r="B1079" t="s">
        <v>1877</v>
      </c>
      <c r="D1079" t="s">
        <v>89</v>
      </c>
      <c r="E1079">
        <v>0</v>
      </c>
      <c r="F1079" t="s">
        <v>74</v>
      </c>
      <c r="G1079">
        <v>0</v>
      </c>
      <c r="H1079">
        <v>0</v>
      </c>
      <c r="I1079">
        <v>0</v>
      </c>
      <c r="J1079">
        <v>0</v>
      </c>
      <c r="K1079">
        <v>0</v>
      </c>
      <c r="L1079" t="s">
        <v>74</v>
      </c>
      <c r="M1079" t="s">
        <v>74</v>
      </c>
      <c r="N1079" t="s">
        <v>74</v>
      </c>
      <c r="O1079" t="s">
        <v>74</v>
      </c>
      <c r="P1079" t="s">
        <v>74</v>
      </c>
      <c r="Q1079" t="s">
        <v>74</v>
      </c>
      <c r="R1079" t="s">
        <v>1878</v>
      </c>
    </row>
    <row r="1080" spans="2:18" x14ac:dyDescent="0.25">
      <c r="B1080" t="s">
        <v>1879</v>
      </c>
      <c r="D1080" t="s">
        <v>89</v>
      </c>
      <c r="E1080">
        <v>0</v>
      </c>
      <c r="F1080" t="s">
        <v>74</v>
      </c>
      <c r="G1080">
        <v>0</v>
      </c>
      <c r="H1080">
        <v>0</v>
      </c>
      <c r="I1080">
        <v>0</v>
      </c>
      <c r="J1080">
        <v>0</v>
      </c>
      <c r="K1080">
        <v>0</v>
      </c>
      <c r="L1080" t="s">
        <v>74</v>
      </c>
      <c r="M1080" t="s">
        <v>74</v>
      </c>
      <c r="N1080" t="s">
        <v>74</v>
      </c>
      <c r="O1080" t="s">
        <v>74</v>
      </c>
      <c r="P1080" t="s">
        <v>74</v>
      </c>
      <c r="Q1080" t="s">
        <v>74</v>
      </c>
      <c r="R1080" t="s">
        <v>1880</v>
      </c>
    </row>
    <row r="1081" spans="2:18" x14ac:dyDescent="0.25">
      <c r="B1081" t="s">
        <v>1881</v>
      </c>
      <c r="D1081" t="s">
        <v>89</v>
      </c>
      <c r="E1081">
        <v>0</v>
      </c>
      <c r="F1081" t="s">
        <v>74</v>
      </c>
      <c r="G1081">
        <v>0</v>
      </c>
      <c r="H1081">
        <v>0</v>
      </c>
      <c r="I1081">
        <v>0</v>
      </c>
      <c r="J1081">
        <v>0</v>
      </c>
      <c r="K1081">
        <v>0</v>
      </c>
      <c r="L1081" t="s">
        <v>74</v>
      </c>
      <c r="M1081" t="s">
        <v>74</v>
      </c>
      <c r="N1081" t="s">
        <v>74</v>
      </c>
      <c r="O1081" t="s">
        <v>74</v>
      </c>
      <c r="P1081" t="s">
        <v>74</v>
      </c>
      <c r="Q1081" t="s">
        <v>74</v>
      </c>
      <c r="R1081" t="s">
        <v>1882</v>
      </c>
    </row>
    <row r="1082" spans="2:18" x14ac:dyDescent="0.25">
      <c r="B1082" t="s">
        <v>1883</v>
      </c>
      <c r="D1082" t="s">
        <v>89</v>
      </c>
      <c r="E1082">
        <v>0</v>
      </c>
      <c r="F1082" t="s">
        <v>74</v>
      </c>
      <c r="G1082">
        <v>0</v>
      </c>
      <c r="H1082">
        <v>0</v>
      </c>
      <c r="I1082">
        <v>0</v>
      </c>
      <c r="J1082">
        <v>0</v>
      </c>
      <c r="K1082">
        <v>0</v>
      </c>
      <c r="L1082" t="s">
        <v>74</v>
      </c>
      <c r="M1082" t="s">
        <v>74</v>
      </c>
      <c r="N1082" t="s">
        <v>74</v>
      </c>
      <c r="O1082" t="s">
        <v>74</v>
      </c>
      <c r="P1082" t="s">
        <v>74</v>
      </c>
      <c r="Q1082" t="s">
        <v>74</v>
      </c>
      <c r="R1082" t="s">
        <v>1884</v>
      </c>
    </row>
    <row r="1083" spans="2:18" x14ac:dyDescent="0.25">
      <c r="B1083" t="s">
        <v>1885</v>
      </c>
      <c r="D1083" t="s">
        <v>89</v>
      </c>
      <c r="E1083">
        <v>0</v>
      </c>
      <c r="F1083" t="s">
        <v>74</v>
      </c>
      <c r="G1083">
        <v>0</v>
      </c>
      <c r="H1083">
        <v>0</v>
      </c>
      <c r="I1083">
        <v>0</v>
      </c>
      <c r="J1083">
        <v>0</v>
      </c>
      <c r="K1083">
        <v>1</v>
      </c>
      <c r="L1083" t="s">
        <v>74</v>
      </c>
      <c r="M1083" t="s">
        <v>74</v>
      </c>
      <c r="N1083" t="s">
        <v>74</v>
      </c>
      <c r="O1083" t="s">
        <v>74</v>
      </c>
      <c r="P1083" t="s">
        <v>74</v>
      </c>
      <c r="Q1083" t="s">
        <v>74</v>
      </c>
      <c r="R1083" t="s">
        <v>1886</v>
      </c>
    </row>
    <row r="1084" spans="2:18" x14ac:dyDescent="0.25">
      <c r="B1084" t="s">
        <v>1887</v>
      </c>
      <c r="D1084" t="s">
        <v>89</v>
      </c>
      <c r="E1084">
        <v>0</v>
      </c>
      <c r="F1084" t="s">
        <v>74</v>
      </c>
      <c r="G1084">
        <v>0</v>
      </c>
      <c r="H1084">
        <v>0</v>
      </c>
      <c r="I1084">
        <v>0</v>
      </c>
      <c r="J1084">
        <v>0</v>
      </c>
      <c r="K1084">
        <v>0</v>
      </c>
      <c r="L1084" t="s">
        <v>74</v>
      </c>
      <c r="M1084" t="s">
        <v>74</v>
      </c>
      <c r="N1084" t="s">
        <v>74</v>
      </c>
      <c r="O1084" t="s">
        <v>74</v>
      </c>
      <c r="P1084" t="s">
        <v>74</v>
      </c>
      <c r="Q1084" t="s">
        <v>74</v>
      </c>
      <c r="R1084" t="s">
        <v>1888</v>
      </c>
    </row>
    <row r="1085" spans="2:18" x14ac:dyDescent="0.25">
      <c r="B1085" t="s">
        <v>1889</v>
      </c>
      <c r="D1085" t="s">
        <v>1178</v>
      </c>
      <c r="E1085">
        <v>0</v>
      </c>
      <c r="F1085" t="s">
        <v>74</v>
      </c>
      <c r="G1085">
        <v>0</v>
      </c>
      <c r="H1085">
        <v>0</v>
      </c>
      <c r="I1085">
        <v>0</v>
      </c>
      <c r="J1085">
        <v>1</v>
      </c>
      <c r="K1085">
        <v>0</v>
      </c>
      <c r="L1085" t="s">
        <v>74</v>
      </c>
      <c r="M1085" t="s">
        <v>74</v>
      </c>
      <c r="N1085" t="s">
        <v>74</v>
      </c>
      <c r="O1085" t="s">
        <v>74</v>
      </c>
      <c r="P1085" t="s">
        <v>74</v>
      </c>
      <c r="Q1085" t="s">
        <v>74</v>
      </c>
      <c r="R1085" t="s">
        <v>1890</v>
      </c>
    </row>
    <row r="1086" spans="2:18" x14ac:dyDescent="0.25">
      <c r="B1086" t="s">
        <v>1891</v>
      </c>
      <c r="D1086" t="s">
        <v>89</v>
      </c>
      <c r="E1086">
        <v>0</v>
      </c>
      <c r="F1086" t="s">
        <v>74</v>
      </c>
      <c r="G1086">
        <v>0</v>
      </c>
      <c r="H1086">
        <v>0</v>
      </c>
      <c r="I1086">
        <v>0</v>
      </c>
      <c r="J1086">
        <v>0</v>
      </c>
      <c r="K1086">
        <v>0</v>
      </c>
      <c r="L1086" t="s">
        <v>74</v>
      </c>
      <c r="M1086" t="s">
        <v>74</v>
      </c>
      <c r="N1086" t="s">
        <v>74</v>
      </c>
      <c r="O1086" t="s">
        <v>74</v>
      </c>
      <c r="P1086" t="s">
        <v>74</v>
      </c>
      <c r="Q1086" t="s">
        <v>74</v>
      </c>
      <c r="R1086" t="s">
        <v>1892</v>
      </c>
    </row>
    <row r="1087" spans="2:18" x14ac:dyDescent="0.25">
      <c r="B1087" t="s">
        <v>1893</v>
      </c>
      <c r="D1087" t="s">
        <v>89</v>
      </c>
      <c r="E1087">
        <v>0</v>
      </c>
      <c r="F1087" t="s">
        <v>74</v>
      </c>
      <c r="G1087">
        <v>0</v>
      </c>
      <c r="H1087">
        <v>0</v>
      </c>
      <c r="I1087">
        <v>0</v>
      </c>
      <c r="J1087">
        <v>0</v>
      </c>
      <c r="K1087">
        <v>0</v>
      </c>
      <c r="L1087" t="s">
        <v>74</v>
      </c>
      <c r="M1087" t="s">
        <v>74</v>
      </c>
      <c r="N1087" t="s">
        <v>74</v>
      </c>
      <c r="O1087" t="s">
        <v>74</v>
      </c>
      <c r="P1087" t="s">
        <v>74</v>
      </c>
      <c r="Q1087" t="s">
        <v>74</v>
      </c>
      <c r="R1087" t="s">
        <v>1894</v>
      </c>
    </row>
    <row r="1088" spans="2:18" x14ac:dyDescent="0.25">
      <c r="B1088" t="s">
        <v>1895</v>
      </c>
      <c r="D1088" t="s">
        <v>89</v>
      </c>
      <c r="E1088">
        <v>0</v>
      </c>
      <c r="F1088" t="s">
        <v>74</v>
      </c>
      <c r="G1088">
        <v>0</v>
      </c>
      <c r="H1088">
        <v>0</v>
      </c>
      <c r="I1088">
        <v>0</v>
      </c>
      <c r="J1088">
        <v>0</v>
      </c>
      <c r="K1088">
        <v>0</v>
      </c>
      <c r="L1088" t="s">
        <v>74</v>
      </c>
      <c r="M1088" t="s">
        <v>74</v>
      </c>
      <c r="N1088" t="s">
        <v>74</v>
      </c>
      <c r="O1088" t="s">
        <v>74</v>
      </c>
      <c r="P1088" t="s">
        <v>74</v>
      </c>
      <c r="Q1088" t="s">
        <v>74</v>
      </c>
      <c r="R1088" t="s">
        <v>1896</v>
      </c>
    </row>
    <row r="1089" spans="2:18" ht="15" customHeight="1" x14ac:dyDescent="0.25">
      <c r="B1089" t="s">
        <v>1897</v>
      </c>
      <c r="D1089" t="s">
        <v>89</v>
      </c>
      <c r="E1089" s="6">
        <v>0</v>
      </c>
      <c r="F1089" t="s">
        <v>74</v>
      </c>
      <c r="G1089">
        <v>0</v>
      </c>
      <c r="H1089">
        <v>0</v>
      </c>
      <c r="I1089">
        <v>0</v>
      </c>
      <c r="J1089">
        <v>0</v>
      </c>
      <c r="K1089">
        <v>0</v>
      </c>
      <c r="L1089" t="s">
        <v>74</v>
      </c>
      <c r="M1089" t="s">
        <v>74</v>
      </c>
      <c r="N1089" t="s">
        <v>74</v>
      </c>
      <c r="O1089" t="s">
        <v>74</v>
      </c>
      <c r="P1089" t="s">
        <v>74</v>
      </c>
      <c r="Q1089" t="s">
        <v>74</v>
      </c>
      <c r="R1089" t="s">
        <v>1898</v>
      </c>
    </row>
    <row r="1090" spans="2:18" ht="15" customHeight="1" x14ac:dyDescent="0.25">
      <c r="B1090" t="s">
        <v>1899</v>
      </c>
      <c r="D1090" t="s">
        <v>89</v>
      </c>
      <c r="E1090" s="6">
        <v>0</v>
      </c>
      <c r="F1090" t="s">
        <v>74</v>
      </c>
      <c r="G1090">
        <v>0</v>
      </c>
      <c r="H1090">
        <v>0</v>
      </c>
      <c r="I1090">
        <v>0</v>
      </c>
      <c r="J1090">
        <v>0</v>
      </c>
      <c r="K1090">
        <v>0</v>
      </c>
      <c r="L1090" t="s">
        <v>74</v>
      </c>
      <c r="M1090" t="s">
        <v>74</v>
      </c>
      <c r="N1090" t="s">
        <v>74</v>
      </c>
      <c r="O1090" t="s">
        <v>74</v>
      </c>
      <c r="P1090" t="s">
        <v>74</v>
      </c>
      <c r="Q1090" t="s">
        <v>74</v>
      </c>
      <c r="R1090" t="s">
        <v>1900</v>
      </c>
    </row>
    <row r="1091" spans="2:18" ht="15" customHeight="1" x14ac:dyDescent="0.25">
      <c r="B1091" t="s">
        <v>1901</v>
      </c>
      <c r="D1091" t="s">
        <v>1253</v>
      </c>
      <c r="E1091" s="6">
        <v>0</v>
      </c>
      <c r="F1091" t="s">
        <v>74</v>
      </c>
      <c r="G1091">
        <v>0</v>
      </c>
      <c r="H1091">
        <v>0</v>
      </c>
      <c r="I1091">
        <v>0</v>
      </c>
      <c r="J1091">
        <v>2</v>
      </c>
      <c r="K1091">
        <v>0</v>
      </c>
      <c r="L1091" t="s">
        <v>74</v>
      </c>
      <c r="M1091" t="s">
        <v>74</v>
      </c>
      <c r="N1091" t="s">
        <v>74</v>
      </c>
      <c r="O1091" t="s">
        <v>74</v>
      </c>
      <c r="P1091" t="s">
        <v>74</v>
      </c>
      <c r="Q1091" t="s">
        <v>74</v>
      </c>
      <c r="R1091" t="s">
        <v>1902</v>
      </c>
    </row>
    <row r="1092" spans="2:18" x14ac:dyDescent="0.25">
      <c r="B1092" t="s">
        <v>1903</v>
      </c>
      <c r="D1092" t="s">
        <v>1178</v>
      </c>
      <c r="E1092">
        <v>0</v>
      </c>
      <c r="F1092" t="s">
        <v>74</v>
      </c>
      <c r="G1092">
        <v>0</v>
      </c>
      <c r="H1092">
        <v>0</v>
      </c>
      <c r="I1092">
        <v>0</v>
      </c>
      <c r="J1092">
        <v>0</v>
      </c>
      <c r="K1092">
        <v>0</v>
      </c>
      <c r="L1092" t="s">
        <v>74</v>
      </c>
      <c r="M1092" t="s">
        <v>74</v>
      </c>
      <c r="N1092" t="s">
        <v>74</v>
      </c>
      <c r="O1092" t="s">
        <v>74</v>
      </c>
      <c r="P1092" t="s">
        <v>74</v>
      </c>
      <c r="Q1092" t="s">
        <v>74</v>
      </c>
      <c r="R1092" t="s">
        <v>1904</v>
      </c>
    </row>
    <row r="1093" spans="2:18" x14ac:dyDescent="0.25">
      <c r="B1093" t="s">
        <v>1905</v>
      </c>
      <c r="D1093" t="s">
        <v>688</v>
      </c>
      <c r="E1093">
        <v>0</v>
      </c>
      <c r="F1093" t="s">
        <v>74</v>
      </c>
      <c r="G1093">
        <v>0</v>
      </c>
      <c r="H1093">
        <v>0</v>
      </c>
      <c r="I1093">
        <v>0</v>
      </c>
      <c r="J1093">
        <v>0</v>
      </c>
      <c r="K1093">
        <v>0</v>
      </c>
      <c r="L1093" t="s">
        <v>74</v>
      </c>
      <c r="M1093" t="s">
        <v>74</v>
      </c>
      <c r="N1093" t="s">
        <v>74</v>
      </c>
      <c r="O1093" t="s">
        <v>74</v>
      </c>
      <c r="P1093" t="s">
        <v>74</v>
      </c>
      <c r="Q1093" t="s">
        <v>74</v>
      </c>
      <c r="R1093" t="s">
        <v>1906</v>
      </c>
    </row>
    <row r="1094" spans="2:18" x14ac:dyDescent="0.25">
      <c r="B1094" t="s">
        <v>1907</v>
      </c>
      <c r="D1094" t="s">
        <v>1055</v>
      </c>
      <c r="E1094">
        <v>0</v>
      </c>
      <c r="F1094" t="s">
        <v>74</v>
      </c>
      <c r="G1094">
        <v>0</v>
      </c>
      <c r="H1094">
        <v>0</v>
      </c>
      <c r="I1094">
        <v>0</v>
      </c>
      <c r="J1094">
        <v>0</v>
      </c>
      <c r="K1094">
        <v>0</v>
      </c>
      <c r="L1094" t="s">
        <v>74</v>
      </c>
      <c r="M1094" s="7" t="s">
        <v>74</v>
      </c>
      <c r="N1094" s="7" t="s">
        <v>74</v>
      </c>
      <c r="O1094" t="s">
        <v>74</v>
      </c>
      <c r="P1094" t="s">
        <v>74</v>
      </c>
      <c r="Q1094" t="s">
        <v>74</v>
      </c>
      <c r="R1094" t="s">
        <v>1908</v>
      </c>
    </row>
    <row r="1095" spans="2:18" x14ac:dyDescent="0.25">
      <c r="B1095" t="s">
        <v>1909</v>
      </c>
      <c r="D1095" t="s">
        <v>89</v>
      </c>
      <c r="E1095">
        <v>0</v>
      </c>
      <c r="F1095" t="s">
        <v>74</v>
      </c>
      <c r="G1095">
        <v>0</v>
      </c>
      <c r="H1095">
        <v>0</v>
      </c>
      <c r="I1095">
        <v>0</v>
      </c>
      <c r="J1095">
        <v>0</v>
      </c>
      <c r="K1095">
        <v>0</v>
      </c>
      <c r="L1095" t="s">
        <v>74</v>
      </c>
      <c r="M1095" t="s">
        <v>74</v>
      </c>
      <c r="N1095" t="s">
        <v>74</v>
      </c>
      <c r="O1095" t="s">
        <v>74</v>
      </c>
      <c r="P1095" t="s">
        <v>74</v>
      </c>
      <c r="Q1095" t="s">
        <v>74</v>
      </c>
      <c r="R1095" t="s">
        <v>1910</v>
      </c>
    </row>
    <row r="1096" spans="2:18" x14ac:dyDescent="0.25">
      <c r="B1096" t="s">
        <v>1911</v>
      </c>
      <c r="C1096" t="s">
        <v>1655</v>
      </c>
      <c r="D1096" t="s">
        <v>1912</v>
      </c>
      <c r="E1096" s="6">
        <v>4508</v>
      </c>
      <c r="F1096">
        <v>4508</v>
      </c>
      <c r="G1096" s="6" t="s">
        <v>74</v>
      </c>
      <c r="H1096">
        <v>46</v>
      </c>
      <c r="I1096">
        <v>2</v>
      </c>
      <c r="J1096">
        <v>56</v>
      </c>
      <c r="K1096">
        <v>49</v>
      </c>
      <c r="L1096" s="8" t="s">
        <v>71</v>
      </c>
      <c r="M1096" s="8" t="s">
        <v>1657</v>
      </c>
      <c r="N1096" s="8" t="s">
        <v>3877</v>
      </c>
      <c r="O1096" t="s">
        <v>73</v>
      </c>
      <c r="P1096" t="s">
        <v>83</v>
      </c>
      <c r="Q1096" t="s">
        <v>74</v>
      </c>
      <c r="R1096" t="s">
        <v>1913</v>
      </c>
    </row>
    <row r="1097" spans="2:18" x14ac:dyDescent="0.25">
      <c r="B1097" t="s">
        <v>1911</v>
      </c>
      <c r="C1097" t="s">
        <v>1655</v>
      </c>
      <c r="D1097" t="s">
        <v>1912</v>
      </c>
      <c r="E1097">
        <v>4508</v>
      </c>
      <c r="F1097">
        <v>4508</v>
      </c>
      <c r="G1097" t="s">
        <v>74</v>
      </c>
      <c r="H1097" s="8">
        <v>46</v>
      </c>
      <c r="I1097" s="8">
        <v>2</v>
      </c>
      <c r="J1097">
        <v>56</v>
      </c>
      <c r="K1097">
        <v>49</v>
      </c>
      <c r="L1097" t="s">
        <v>77</v>
      </c>
      <c r="M1097" t="s">
        <v>1657</v>
      </c>
      <c r="N1097" t="s">
        <v>3877</v>
      </c>
      <c r="O1097" t="s">
        <v>83</v>
      </c>
      <c r="P1097" t="s">
        <v>73</v>
      </c>
      <c r="Q1097" t="s">
        <v>74</v>
      </c>
      <c r="R1097" t="s">
        <v>1913</v>
      </c>
    </row>
    <row r="1098" spans="2:18" x14ac:dyDescent="0.25">
      <c r="B1098" t="s">
        <v>1914</v>
      </c>
      <c r="D1098" t="s">
        <v>89</v>
      </c>
      <c r="E1098">
        <v>0</v>
      </c>
      <c r="F1098" t="s">
        <v>74</v>
      </c>
      <c r="G1098">
        <v>0</v>
      </c>
      <c r="H1098">
        <v>0</v>
      </c>
      <c r="I1098">
        <v>0</v>
      </c>
      <c r="J1098">
        <v>0</v>
      </c>
      <c r="K1098">
        <v>0</v>
      </c>
      <c r="L1098" t="s">
        <v>74</v>
      </c>
      <c r="M1098" t="s">
        <v>74</v>
      </c>
      <c r="N1098" t="s">
        <v>74</v>
      </c>
      <c r="O1098" t="s">
        <v>74</v>
      </c>
      <c r="P1098" t="s">
        <v>74</v>
      </c>
      <c r="Q1098" t="s">
        <v>74</v>
      </c>
      <c r="R1098" s="7" t="s">
        <v>1915</v>
      </c>
    </row>
    <row r="1099" spans="2:18" x14ac:dyDescent="0.25">
      <c r="B1099" t="s">
        <v>1916</v>
      </c>
      <c r="D1099" t="s">
        <v>89</v>
      </c>
      <c r="E1099">
        <v>0</v>
      </c>
      <c r="F1099" t="s">
        <v>74</v>
      </c>
      <c r="G1099">
        <v>0</v>
      </c>
      <c r="H1099">
        <v>0</v>
      </c>
      <c r="I1099">
        <v>0</v>
      </c>
      <c r="J1099">
        <v>0</v>
      </c>
      <c r="K1099">
        <v>0</v>
      </c>
      <c r="L1099" t="s">
        <v>74</v>
      </c>
      <c r="M1099" t="s">
        <v>74</v>
      </c>
      <c r="N1099" t="s">
        <v>74</v>
      </c>
      <c r="O1099" t="s">
        <v>74</v>
      </c>
      <c r="P1099" t="s">
        <v>74</v>
      </c>
      <c r="Q1099" t="s">
        <v>74</v>
      </c>
      <c r="R1099" t="s">
        <v>1917</v>
      </c>
    </row>
    <row r="1100" spans="2:18" x14ac:dyDescent="0.25">
      <c r="B1100" t="s">
        <v>1918</v>
      </c>
      <c r="D1100" t="s">
        <v>89</v>
      </c>
      <c r="E1100">
        <v>0</v>
      </c>
      <c r="F1100" t="s">
        <v>74</v>
      </c>
      <c r="G1100">
        <v>0</v>
      </c>
      <c r="H1100">
        <v>0</v>
      </c>
      <c r="I1100">
        <v>0</v>
      </c>
      <c r="J1100">
        <v>0</v>
      </c>
      <c r="K1100">
        <v>0</v>
      </c>
      <c r="L1100" t="s">
        <v>74</v>
      </c>
      <c r="M1100" t="s">
        <v>74</v>
      </c>
      <c r="N1100" t="s">
        <v>74</v>
      </c>
      <c r="O1100" t="s">
        <v>74</v>
      </c>
      <c r="P1100" t="s">
        <v>74</v>
      </c>
      <c r="Q1100" t="s">
        <v>74</v>
      </c>
      <c r="R1100" t="s">
        <v>1919</v>
      </c>
    </row>
    <row r="1101" spans="2:18" x14ac:dyDescent="0.25">
      <c r="B1101" t="s">
        <v>1920</v>
      </c>
      <c r="D1101" t="s">
        <v>89</v>
      </c>
      <c r="E1101">
        <v>0</v>
      </c>
      <c r="F1101" t="s">
        <v>74</v>
      </c>
      <c r="G1101">
        <v>0</v>
      </c>
      <c r="H1101">
        <v>0</v>
      </c>
      <c r="I1101">
        <v>0</v>
      </c>
      <c r="J1101">
        <v>0</v>
      </c>
      <c r="K1101">
        <v>0</v>
      </c>
      <c r="L1101" t="s">
        <v>74</v>
      </c>
      <c r="M1101" t="s">
        <v>74</v>
      </c>
      <c r="N1101" t="s">
        <v>74</v>
      </c>
      <c r="O1101" t="s">
        <v>74</v>
      </c>
      <c r="P1101" t="s">
        <v>74</v>
      </c>
      <c r="Q1101" t="s">
        <v>74</v>
      </c>
      <c r="R1101" t="s">
        <v>1921</v>
      </c>
    </row>
    <row r="1102" spans="2:18" x14ac:dyDescent="0.25">
      <c r="B1102" t="s">
        <v>1922</v>
      </c>
      <c r="D1102" t="s">
        <v>89</v>
      </c>
      <c r="E1102">
        <v>0</v>
      </c>
      <c r="F1102" t="s">
        <v>74</v>
      </c>
      <c r="G1102">
        <v>0</v>
      </c>
      <c r="H1102">
        <v>0</v>
      </c>
      <c r="I1102">
        <v>0</v>
      </c>
      <c r="J1102">
        <v>0</v>
      </c>
      <c r="K1102">
        <v>0</v>
      </c>
      <c r="L1102" t="s">
        <v>74</v>
      </c>
      <c r="M1102" t="s">
        <v>74</v>
      </c>
      <c r="N1102" t="s">
        <v>74</v>
      </c>
      <c r="O1102" t="s">
        <v>74</v>
      </c>
      <c r="P1102" t="s">
        <v>74</v>
      </c>
      <c r="Q1102" t="s">
        <v>74</v>
      </c>
      <c r="R1102" t="s">
        <v>1923</v>
      </c>
    </row>
    <row r="1103" spans="2:18" x14ac:dyDescent="0.25">
      <c r="B1103" t="s">
        <v>1924</v>
      </c>
      <c r="D1103" t="s">
        <v>89</v>
      </c>
      <c r="E1103">
        <v>0</v>
      </c>
      <c r="F1103" t="s">
        <v>74</v>
      </c>
      <c r="G1103">
        <v>0</v>
      </c>
      <c r="H1103">
        <v>0</v>
      </c>
      <c r="I1103">
        <v>0</v>
      </c>
      <c r="J1103">
        <v>0</v>
      </c>
      <c r="K1103">
        <v>0</v>
      </c>
      <c r="L1103" t="s">
        <v>74</v>
      </c>
      <c r="M1103" t="s">
        <v>74</v>
      </c>
      <c r="N1103" t="s">
        <v>74</v>
      </c>
      <c r="O1103" t="s">
        <v>74</v>
      </c>
      <c r="P1103" t="s">
        <v>74</v>
      </c>
      <c r="Q1103" t="s">
        <v>74</v>
      </c>
      <c r="R1103" t="s">
        <v>1925</v>
      </c>
    </row>
    <row r="1104" spans="2:18" x14ac:dyDescent="0.25">
      <c r="B1104" t="s">
        <v>1926</v>
      </c>
      <c r="C1104" t="s">
        <v>1663</v>
      </c>
      <c r="D1104" t="s">
        <v>1927</v>
      </c>
      <c r="E1104">
        <v>8820</v>
      </c>
      <c r="F1104">
        <v>8820</v>
      </c>
      <c r="G1104" t="s">
        <v>74</v>
      </c>
      <c r="H1104">
        <v>35</v>
      </c>
      <c r="I1104">
        <v>4</v>
      </c>
      <c r="J1104">
        <v>62</v>
      </c>
      <c r="K1104">
        <v>63</v>
      </c>
      <c r="L1104" t="s">
        <v>71</v>
      </c>
      <c r="M1104" t="s">
        <v>158</v>
      </c>
      <c r="N1104" t="s">
        <v>3866</v>
      </c>
      <c r="O1104" t="s">
        <v>73</v>
      </c>
      <c r="P1104" t="s">
        <v>83</v>
      </c>
      <c r="Q1104" t="s">
        <v>74</v>
      </c>
      <c r="R1104" t="s">
        <v>1928</v>
      </c>
    </row>
    <row r="1105" spans="2:18" x14ac:dyDescent="0.25">
      <c r="B1105" t="s">
        <v>1926</v>
      </c>
      <c r="C1105" t="s">
        <v>1663</v>
      </c>
      <c r="D1105" t="s">
        <v>1927</v>
      </c>
      <c r="E1105">
        <v>8820</v>
      </c>
      <c r="F1105">
        <v>8820</v>
      </c>
      <c r="G1105" t="s">
        <v>74</v>
      </c>
      <c r="H1105">
        <v>35</v>
      </c>
      <c r="I1105">
        <v>4</v>
      </c>
      <c r="J1105">
        <v>62</v>
      </c>
      <c r="K1105">
        <v>63</v>
      </c>
      <c r="L1105" t="s">
        <v>77</v>
      </c>
      <c r="M1105" t="s">
        <v>144</v>
      </c>
      <c r="N1105" t="s">
        <v>3862</v>
      </c>
      <c r="O1105" t="s">
        <v>83</v>
      </c>
      <c r="P1105" t="s">
        <v>73</v>
      </c>
      <c r="Q1105">
        <v>1200</v>
      </c>
      <c r="R1105" t="s">
        <v>1928</v>
      </c>
    </row>
    <row r="1106" spans="2:18" x14ac:dyDescent="0.25">
      <c r="B1106" t="s">
        <v>1929</v>
      </c>
      <c r="D1106" t="s">
        <v>89</v>
      </c>
      <c r="E1106">
        <v>0</v>
      </c>
      <c r="F1106" t="s">
        <v>74</v>
      </c>
      <c r="G1106">
        <v>0</v>
      </c>
      <c r="H1106">
        <v>0</v>
      </c>
      <c r="I1106">
        <v>0</v>
      </c>
      <c r="J1106">
        <v>0</v>
      </c>
      <c r="K1106">
        <v>0</v>
      </c>
      <c r="L1106" t="s">
        <v>74</v>
      </c>
      <c r="M1106" t="s">
        <v>74</v>
      </c>
      <c r="N1106" t="s">
        <v>74</v>
      </c>
      <c r="O1106" t="s">
        <v>74</v>
      </c>
      <c r="P1106" t="s">
        <v>74</v>
      </c>
      <c r="Q1106" t="s">
        <v>74</v>
      </c>
      <c r="R1106" t="s">
        <v>1930</v>
      </c>
    </row>
    <row r="1107" spans="2:18" x14ac:dyDescent="0.25">
      <c r="B1107" t="s">
        <v>1931</v>
      </c>
      <c r="D1107" t="s">
        <v>89</v>
      </c>
      <c r="E1107">
        <v>0</v>
      </c>
      <c r="F1107" t="s">
        <v>74</v>
      </c>
      <c r="G1107">
        <v>0</v>
      </c>
      <c r="H1107">
        <v>0</v>
      </c>
      <c r="I1107">
        <v>0</v>
      </c>
      <c r="J1107">
        <v>0</v>
      </c>
      <c r="K1107">
        <v>0</v>
      </c>
      <c r="L1107" t="s">
        <v>74</v>
      </c>
      <c r="M1107" t="s">
        <v>74</v>
      </c>
      <c r="N1107" t="s">
        <v>74</v>
      </c>
      <c r="O1107" t="s">
        <v>74</v>
      </c>
      <c r="P1107" t="s">
        <v>74</v>
      </c>
      <c r="Q1107" t="s">
        <v>74</v>
      </c>
      <c r="R1107" t="s">
        <v>1932</v>
      </c>
    </row>
    <row r="1108" spans="2:18" x14ac:dyDescent="0.25">
      <c r="B1108" t="s">
        <v>1933</v>
      </c>
      <c r="D1108" t="s">
        <v>105</v>
      </c>
      <c r="E1108">
        <v>0</v>
      </c>
      <c r="F1108" t="s">
        <v>74</v>
      </c>
      <c r="G1108">
        <v>0</v>
      </c>
      <c r="H1108">
        <v>0</v>
      </c>
      <c r="I1108">
        <v>0</v>
      </c>
      <c r="J1108">
        <v>0</v>
      </c>
      <c r="K1108">
        <v>0</v>
      </c>
      <c r="L1108" t="s">
        <v>74</v>
      </c>
      <c r="M1108" t="s">
        <v>74</v>
      </c>
      <c r="N1108" t="s">
        <v>74</v>
      </c>
      <c r="O1108" t="s">
        <v>74</v>
      </c>
      <c r="P1108" t="s">
        <v>74</v>
      </c>
      <c r="Q1108" t="s">
        <v>74</v>
      </c>
      <c r="R1108" t="s">
        <v>1934</v>
      </c>
    </row>
    <row r="1109" spans="2:18" x14ac:dyDescent="0.25">
      <c r="B1109" t="s">
        <v>1935</v>
      </c>
      <c r="D1109" t="s">
        <v>89</v>
      </c>
      <c r="E1109">
        <v>0</v>
      </c>
      <c r="F1109" t="s">
        <v>74</v>
      </c>
      <c r="G1109">
        <v>0</v>
      </c>
      <c r="H1109">
        <v>0</v>
      </c>
      <c r="I1109">
        <v>0</v>
      </c>
      <c r="J1109">
        <v>0</v>
      </c>
      <c r="K1109">
        <v>0</v>
      </c>
      <c r="L1109" t="s">
        <v>74</v>
      </c>
      <c r="M1109" t="s">
        <v>74</v>
      </c>
      <c r="N1109" t="s">
        <v>74</v>
      </c>
      <c r="O1109" t="s">
        <v>74</v>
      </c>
      <c r="P1109" t="s">
        <v>74</v>
      </c>
      <c r="Q1109" t="s">
        <v>74</v>
      </c>
      <c r="R1109" t="s">
        <v>1936</v>
      </c>
    </row>
    <row r="1110" spans="2:18" x14ac:dyDescent="0.25">
      <c r="B1110" t="s">
        <v>1937</v>
      </c>
      <c r="D1110" t="s">
        <v>105</v>
      </c>
      <c r="E1110">
        <v>0</v>
      </c>
      <c r="F1110" t="s">
        <v>74</v>
      </c>
      <c r="G1110">
        <v>0</v>
      </c>
      <c r="H1110">
        <v>0</v>
      </c>
      <c r="I1110">
        <v>0</v>
      </c>
      <c r="J1110">
        <v>0</v>
      </c>
      <c r="K1110">
        <v>0</v>
      </c>
      <c r="L1110" t="s">
        <v>74</v>
      </c>
      <c r="M1110" t="s">
        <v>74</v>
      </c>
      <c r="N1110" t="s">
        <v>74</v>
      </c>
      <c r="O1110" t="s">
        <v>74</v>
      </c>
      <c r="P1110" t="s">
        <v>74</v>
      </c>
      <c r="Q1110" t="s">
        <v>74</v>
      </c>
      <c r="R1110" t="s">
        <v>1938</v>
      </c>
    </row>
    <row r="1111" spans="2:18" x14ac:dyDescent="0.25">
      <c r="B1111" t="s">
        <v>1939</v>
      </c>
      <c r="D1111" t="s">
        <v>89</v>
      </c>
      <c r="E1111">
        <v>0</v>
      </c>
      <c r="F1111" t="s">
        <v>74</v>
      </c>
      <c r="G1111">
        <v>0</v>
      </c>
      <c r="H1111">
        <v>0</v>
      </c>
      <c r="I1111">
        <v>0</v>
      </c>
      <c r="J1111">
        <v>0</v>
      </c>
      <c r="K1111">
        <v>0</v>
      </c>
      <c r="L1111" t="s">
        <v>74</v>
      </c>
      <c r="M1111" t="s">
        <v>74</v>
      </c>
      <c r="N1111" t="s">
        <v>74</v>
      </c>
      <c r="O1111" t="s">
        <v>74</v>
      </c>
      <c r="P1111" t="s">
        <v>74</v>
      </c>
      <c r="Q1111" t="s">
        <v>74</v>
      </c>
      <c r="R1111" t="s">
        <v>1940</v>
      </c>
    </row>
    <row r="1112" spans="2:18" x14ac:dyDescent="0.25">
      <c r="B1112" t="s">
        <v>1941</v>
      </c>
      <c r="D1112" t="s">
        <v>89</v>
      </c>
      <c r="E1112">
        <v>0</v>
      </c>
      <c r="F1112" t="s">
        <v>74</v>
      </c>
      <c r="G1112">
        <v>0</v>
      </c>
      <c r="H1112">
        <v>0</v>
      </c>
      <c r="I1112">
        <v>0</v>
      </c>
      <c r="J1112">
        <v>0</v>
      </c>
      <c r="K1112">
        <v>0</v>
      </c>
      <c r="L1112" t="s">
        <v>74</v>
      </c>
      <c r="M1112" t="s">
        <v>74</v>
      </c>
      <c r="N1112" t="s">
        <v>74</v>
      </c>
      <c r="O1112" t="s">
        <v>74</v>
      </c>
      <c r="P1112" t="s">
        <v>74</v>
      </c>
      <c r="Q1112" t="s">
        <v>74</v>
      </c>
      <c r="R1112" t="s">
        <v>1942</v>
      </c>
    </row>
    <row r="1113" spans="2:18" x14ac:dyDescent="0.25">
      <c r="B1113" t="s">
        <v>1943</v>
      </c>
      <c r="D1113" t="s">
        <v>89</v>
      </c>
      <c r="E1113">
        <v>0</v>
      </c>
      <c r="F1113" t="s">
        <v>74</v>
      </c>
      <c r="G1113">
        <v>0</v>
      </c>
      <c r="H1113">
        <v>0</v>
      </c>
      <c r="I1113">
        <v>0</v>
      </c>
      <c r="J1113">
        <v>0</v>
      </c>
      <c r="K1113">
        <v>0</v>
      </c>
      <c r="L1113" t="s">
        <v>74</v>
      </c>
      <c r="M1113" t="s">
        <v>74</v>
      </c>
      <c r="N1113" t="s">
        <v>74</v>
      </c>
      <c r="O1113" t="s">
        <v>74</v>
      </c>
      <c r="P1113" t="s">
        <v>74</v>
      </c>
      <c r="Q1113" t="s">
        <v>74</v>
      </c>
      <c r="R1113" t="s">
        <v>1944</v>
      </c>
    </row>
    <row r="1114" spans="2:18" x14ac:dyDescent="0.25">
      <c r="B1114" t="s">
        <v>1945</v>
      </c>
      <c r="C1114" t="s">
        <v>1946</v>
      </c>
      <c r="D1114" t="s">
        <v>1947</v>
      </c>
      <c r="E1114">
        <v>7870</v>
      </c>
      <c r="F1114">
        <v>7870</v>
      </c>
      <c r="G1114">
        <v>163</v>
      </c>
      <c r="H1114">
        <v>28</v>
      </c>
      <c r="I1114">
        <v>4</v>
      </c>
      <c r="J1114">
        <v>74</v>
      </c>
      <c r="K1114">
        <v>70</v>
      </c>
      <c r="L1114" t="s">
        <v>71</v>
      </c>
      <c r="M1114" t="s">
        <v>1538</v>
      </c>
      <c r="N1114" t="s">
        <v>3872</v>
      </c>
      <c r="O1114" t="s">
        <v>83</v>
      </c>
      <c r="P1114" t="s">
        <v>83</v>
      </c>
      <c r="Q1114">
        <v>0</v>
      </c>
      <c r="R1114" t="s">
        <v>1948</v>
      </c>
    </row>
    <row r="1115" spans="2:18" x14ac:dyDescent="0.25">
      <c r="B1115" t="s">
        <v>1945</v>
      </c>
      <c r="C1115" t="s">
        <v>1946</v>
      </c>
      <c r="D1115" t="s">
        <v>1947</v>
      </c>
      <c r="E1115">
        <v>7870</v>
      </c>
      <c r="F1115">
        <v>7870</v>
      </c>
      <c r="G1115">
        <v>163</v>
      </c>
      <c r="H1115">
        <v>28</v>
      </c>
      <c r="I1115">
        <v>4</v>
      </c>
      <c r="J1115">
        <v>74</v>
      </c>
      <c r="K1115">
        <v>70</v>
      </c>
      <c r="L1115" t="s">
        <v>77</v>
      </c>
      <c r="M1115" t="s">
        <v>1538</v>
      </c>
      <c r="N1115" t="s">
        <v>3872</v>
      </c>
      <c r="O1115" t="s">
        <v>83</v>
      </c>
      <c r="P1115" t="s">
        <v>83</v>
      </c>
      <c r="Q1115">
        <v>0</v>
      </c>
      <c r="R1115" t="s">
        <v>1948</v>
      </c>
    </row>
    <row r="1116" spans="2:18" x14ac:dyDescent="0.25">
      <c r="B1116" t="s">
        <v>1949</v>
      </c>
      <c r="C1116" t="s">
        <v>1950</v>
      </c>
      <c r="D1116" t="s">
        <v>1951</v>
      </c>
      <c r="E1116">
        <v>7744</v>
      </c>
      <c r="F1116" t="s">
        <v>74</v>
      </c>
      <c r="G1116">
        <v>0</v>
      </c>
      <c r="H1116">
        <v>28</v>
      </c>
      <c r="I1116">
        <v>4</v>
      </c>
      <c r="J1116">
        <v>77</v>
      </c>
      <c r="K1116">
        <v>70</v>
      </c>
      <c r="L1116" t="s">
        <v>71</v>
      </c>
      <c r="M1116" t="s">
        <v>1952</v>
      </c>
      <c r="N1116" t="s">
        <v>3861</v>
      </c>
      <c r="O1116" t="s">
        <v>624</v>
      </c>
      <c r="P1116" t="s">
        <v>74</v>
      </c>
      <c r="Q1116">
        <v>0</v>
      </c>
      <c r="R1116" t="s">
        <v>1953</v>
      </c>
    </row>
    <row r="1117" spans="2:18" x14ac:dyDescent="0.25">
      <c r="B1117" t="s">
        <v>1949</v>
      </c>
      <c r="C1117" t="s">
        <v>1950</v>
      </c>
      <c r="D1117" t="s">
        <v>1951</v>
      </c>
      <c r="E1117">
        <v>7744</v>
      </c>
      <c r="F1117" t="s">
        <v>74</v>
      </c>
      <c r="G1117">
        <v>0</v>
      </c>
      <c r="H1117">
        <v>28</v>
      </c>
      <c r="I1117">
        <v>4</v>
      </c>
      <c r="J1117">
        <v>77</v>
      </c>
      <c r="K1117">
        <v>70</v>
      </c>
      <c r="L1117" t="s">
        <v>77</v>
      </c>
      <c r="M1117" t="s">
        <v>1952</v>
      </c>
      <c r="N1117" t="s">
        <v>3861</v>
      </c>
      <c r="O1117" t="s">
        <v>627</v>
      </c>
      <c r="P1117" t="s">
        <v>74</v>
      </c>
      <c r="Q1117">
        <v>0</v>
      </c>
      <c r="R1117" t="s">
        <v>1953</v>
      </c>
    </row>
    <row r="1118" spans="2:18" x14ac:dyDescent="0.25">
      <c r="B1118" t="s">
        <v>1954</v>
      </c>
      <c r="C1118" t="s">
        <v>1955</v>
      </c>
      <c r="D1118" t="s">
        <v>1956</v>
      </c>
      <c r="E1118">
        <v>7380</v>
      </c>
      <c r="F1118">
        <v>7380</v>
      </c>
      <c r="G1118">
        <v>1</v>
      </c>
      <c r="H1118">
        <v>35</v>
      </c>
      <c r="I1118">
        <v>3</v>
      </c>
      <c r="J1118">
        <v>70</v>
      </c>
      <c r="K1118">
        <v>70</v>
      </c>
      <c r="L1118" t="s">
        <v>71</v>
      </c>
      <c r="M1118" t="s">
        <v>94</v>
      </c>
      <c r="N1118" t="s">
        <v>3861</v>
      </c>
      <c r="O1118" t="s">
        <v>74</v>
      </c>
      <c r="P1118" t="s">
        <v>83</v>
      </c>
      <c r="Q1118" t="s">
        <v>74</v>
      </c>
      <c r="R1118" t="s">
        <v>1957</v>
      </c>
    </row>
    <row r="1119" spans="2:18" x14ac:dyDescent="0.25">
      <c r="B1119" t="s">
        <v>1954</v>
      </c>
      <c r="C1119" t="s">
        <v>1955</v>
      </c>
      <c r="D1119" t="s">
        <v>1956</v>
      </c>
      <c r="E1119">
        <v>7380</v>
      </c>
      <c r="F1119">
        <v>7380</v>
      </c>
      <c r="G1119">
        <v>1</v>
      </c>
      <c r="H1119">
        <v>35</v>
      </c>
      <c r="I1119">
        <v>3</v>
      </c>
      <c r="J1119">
        <v>70</v>
      </c>
      <c r="K1119">
        <v>70</v>
      </c>
      <c r="L1119" t="s">
        <v>77</v>
      </c>
      <c r="M1119" t="s">
        <v>94</v>
      </c>
      <c r="N1119" t="s">
        <v>3861</v>
      </c>
      <c r="O1119" t="s">
        <v>73</v>
      </c>
      <c r="P1119" t="s">
        <v>83</v>
      </c>
      <c r="Q1119" t="s">
        <v>74</v>
      </c>
      <c r="R1119" t="s">
        <v>1957</v>
      </c>
    </row>
    <row r="1120" spans="2:18" x14ac:dyDescent="0.25">
      <c r="B1120" t="s">
        <v>1958</v>
      </c>
      <c r="C1120" t="s">
        <v>1959</v>
      </c>
      <c r="D1120" t="s">
        <v>1960</v>
      </c>
      <c r="E1120">
        <v>12900</v>
      </c>
      <c r="F1120" t="s">
        <v>74</v>
      </c>
      <c r="G1120">
        <v>1</v>
      </c>
      <c r="H1120">
        <v>39</v>
      </c>
      <c r="I1120">
        <v>5</v>
      </c>
      <c r="J1120">
        <v>75</v>
      </c>
      <c r="K1120">
        <v>66</v>
      </c>
      <c r="L1120" t="s">
        <v>71</v>
      </c>
      <c r="M1120" t="s">
        <v>509</v>
      </c>
      <c r="N1120" t="s">
        <v>3874</v>
      </c>
      <c r="O1120" t="s">
        <v>271</v>
      </c>
      <c r="P1120" t="s">
        <v>74</v>
      </c>
      <c r="Q1120">
        <v>0</v>
      </c>
      <c r="R1120" t="s">
        <v>1961</v>
      </c>
    </row>
    <row r="1121" spans="2:18" x14ac:dyDescent="0.25">
      <c r="B1121" t="s">
        <v>1958</v>
      </c>
      <c r="C1121" t="s">
        <v>1959</v>
      </c>
      <c r="D1121" t="s">
        <v>1960</v>
      </c>
      <c r="E1121">
        <v>12900</v>
      </c>
      <c r="F1121" t="s">
        <v>74</v>
      </c>
      <c r="G1121">
        <v>1</v>
      </c>
      <c r="H1121" s="8">
        <v>39</v>
      </c>
      <c r="I1121" s="8">
        <v>5</v>
      </c>
      <c r="J1121">
        <v>75</v>
      </c>
      <c r="K1121">
        <v>66</v>
      </c>
      <c r="L1121" t="s">
        <v>77</v>
      </c>
      <c r="M1121" t="s">
        <v>144</v>
      </c>
      <c r="N1121" t="s">
        <v>3862</v>
      </c>
      <c r="O1121" t="s">
        <v>239</v>
      </c>
      <c r="P1121" t="s">
        <v>74</v>
      </c>
      <c r="Q1121">
        <v>0</v>
      </c>
      <c r="R1121" t="s">
        <v>1961</v>
      </c>
    </row>
    <row r="1122" spans="2:18" x14ac:dyDescent="0.25">
      <c r="B1122" t="s">
        <v>1962</v>
      </c>
      <c r="C1122" t="s">
        <v>1963</v>
      </c>
      <c r="D1122" t="s">
        <v>1964</v>
      </c>
      <c r="E1122">
        <v>7350</v>
      </c>
      <c r="F1122" t="s">
        <v>74</v>
      </c>
      <c r="G1122">
        <v>0</v>
      </c>
      <c r="H1122" s="8">
        <v>35</v>
      </c>
      <c r="I1122" s="8">
        <v>3</v>
      </c>
      <c r="J1122">
        <v>72</v>
      </c>
      <c r="K1122">
        <v>70</v>
      </c>
      <c r="L1122" t="s">
        <v>71</v>
      </c>
      <c r="M1122" t="s">
        <v>94</v>
      </c>
      <c r="N1122" t="s">
        <v>3861</v>
      </c>
      <c r="O1122" t="s">
        <v>624</v>
      </c>
      <c r="P1122" t="s">
        <v>74</v>
      </c>
      <c r="Q1122">
        <v>0</v>
      </c>
      <c r="R1122" t="s">
        <v>3788</v>
      </c>
    </row>
    <row r="1123" spans="2:18" x14ac:dyDescent="0.25">
      <c r="B1123" t="s">
        <v>1962</v>
      </c>
      <c r="C1123" t="s">
        <v>1963</v>
      </c>
      <c r="D1123" t="s">
        <v>1964</v>
      </c>
      <c r="E1123">
        <v>7350</v>
      </c>
      <c r="F1123" t="s">
        <v>74</v>
      </c>
      <c r="G1123">
        <v>0</v>
      </c>
      <c r="H1123">
        <v>35</v>
      </c>
      <c r="I1123">
        <v>3</v>
      </c>
      <c r="J1123">
        <v>72</v>
      </c>
      <c r="K1123">
        <v>70</v>
      </c>
      <c r="L1123" t="s">
        <v>77</v>
      </c>
      <c r="M1123" t="s">
        <v>94</v>
      </c>
      <c r="N1123" t="s">
        <v>3861</v>
      </c>
      <c r="O1123" t="s">
        <v>627</v>
      </c>
      <c r="P1123" t="s">
        <v>74</v>
      </c>
      <c r="Q1123">
        <v>0</v>
      </c>
      <c r="R1123" t="s">
        <v>3788</v>
      </c>
    </row>
    <row r="1124" spans="2:18" x14ac:dyDescent="0.25">
      <c r="B1124" t="s">
        <v>1967</v>
      </c>
      <c r="C1124" t="s">
        <v>1955</v>
      </c>
      <c r="D1124" t="s">
        <v>1965</v>
      </c>
      <c r="E1124">
        <v>7380</v>
      </c>
      <c r="F1124">
        <v>7380</v>
      </c>
      <c r="G1124">
        <v>2</v>
      </c>
      <c r="H1124">
        <v>35</v>
      </c>
      <c r="I1124">
        <v>3</v>
      </c>
      <c r="J1124">
        <v>70</v>
      </c>
      <c r="K1124">
        <v>70</v>
      </c>
      <c r="L1124" t="s">
        <v>71</v>
      </c>
      <c r="M1124" t="s">
        <v>94</v>
      </c>
      <c r="N1124" t="s">
        <v>3861</v>
      </c>
      <c r="O1124" t="s">
        <v>74</v>
      </c>
      <c r="P1124" t="s">
        <v>83</v>
      </c>
      <c r="Q1124" t="s">
        <v>74</v>
      </c>
      <c r="R1124" t="s">
        <v>1966</v>
      </c>
    </row>
    <row r="1125" spans="2:18" x14ac:dyDescent="0.25">
      <c r="B1125" t="s">
        <v>1967</v>
      </c>
      <c r="C1125" t="s">
        <v>1955</v>
      </c>
      <c r="D1125" t="s">
        <v>1965</v>
      </c>
      <c r="E1125">
        <v>7380</v>
      </c>
      <c r="F1125">
        <v>7380</v>
      </c>
      <c r="G1125">
        <v>2</v>
      </c>
      <c r="H1125">
        <v>35</v>
      </c>
      <c r="I1125">
        <v>3</v>
      </c>
      <c r="J1125">
        <v>70</v>
      </c>
      <c r="K1125">
        <v>70</v>
      </c>
      <c r="L1125" t="s">
        <v>77</v>
      </c>
      <c r="M1125" t="s">
        <v>94</v>
      </c>
      <c r="N1125" t="s">
        <v>3861</v>
      </c>
      <c r="O1125" t="s">
        <v>73</v>
      </c>
      <c r="P1125" t="s">
        <v>83</v>
      </c>
      <c r="Q1125" t="s">
        <v>74</v>
      </c>
      <c r="R1125" t="s">
        <v>1966</v>
      </c>
    </row>
    <row r="1126" spans="2:18" x14ac:dyDescent="0.25">
      <c r="B1126" t="s">
        <v>1968</v>
      </c>
      <c r="C1126" t="s">
        <v>79</v>
      </c>
      <c r="D1126" t="s">
        <v>1969</v>
      </c>
      <c r="E1126">
        <v>7350</v>
      </c>
      <c r="F1126" t="s">
        <v>74</v>
      </c>
      <c r="G1126">
        <v>114</v>
      </c>
      <c r="H1126">
        <v>35</v>
      </c>
      <c r="I1126">
        <v>3</v>
      </c>
      <c r="J1126">
        <v>74</v>
      </c>
      <c r="K1126">
        <v>70</v>
      </c>
      <c r="L1126" t="s">
        <v>71</v>
      </c>
      <c r="M1126" t="s">
        <v>81</v>
      </c>
      <c r="N1126" t="s">
        <v>3863</v>
      </c>
      <c r="O1126" t="s">
        <v>83</v>
      </c>
      <c r="P1126" t="s">
        <v>83</v>
      </c>
      <c r="Q1126">
        <v>0</v>
      </c>
      <c r="R1126" t="s">
        <v>1970</v>
      </c>
    </row>
    <row r="1127" spans="2:18" x14ac:dyDescent="0.25">
      <c r="B1127" t="s">
        <v>1968</v>
      </c>
      <c r="C1127" t="s">
        <v>1971</v>
      </c>
      <c r="D1127" t="s">
        <v>1972</v>
      </c>
      <c r="E1127">
        <v>7306</v>
      </c>
      <c r="F1127" t="s">
        <v>74</v>
      </c>
      <c r="G1127">
        <v>114</v>
      </c>
      <c r="H1127">
        <v>35</v>
      </c>
      <c r="I1127">
        <v>3</v>
      </c>
      <c r="J1127">
        <v>74</v>
      </c>
      <c r="K1127">
        <v>70</v>
      </c>
      <c r="L1127" t="s">
        <v>71</v>
      </c>
      <c r="M1127" t="s">
        <v>81</v>
      </c>
      <c r="N1127" t="s">
        <v>3863</v>
      </c>
      <c r="O1127" t="s">
        <v>83</v>
      </c>
      <c r="P1127" t="s">
        <v>83</v>
      </c>
      <c r="Q1127">
        <v>0</v>
      </c>
      <c r="R1127" t="s">
        <v>1973</v>
      </c>
    </row>
    <row r="1128" spans="2:18" x14ac:dyDescent="0.25">
      <c r="B1128" t="s">
        <v>1968</v>
      </c>
      <c r="C1128" t="s">
        <v>1971</v>
      </c>
      <c r="D1128" t="s">
        <v>1972</v>
      </c>
      <c r="E1128">
        <v>7306</v>
      </c>
      <c r="F1128" t="s">
        <v>74</v>
      </c>
      <c r="G1128">
        <v>114</v>
      </c>
      <c r="H1128">
        <v>35</v>
      </c>
      <c r="I1128">
        <v>3</v>
      </c>
      <c r="J1128">
        <v>74</v>
      </c>
      <c r="K1128">
        <v>70</v>
      </c>
      <c r="L1128" t="s">
        <v>77</v>
      </c>
      <c r="M1128" t="s">
        <v>81</v>
      </c>
      <c r="N1128" t="s">
        <v>3863</v>
      </c>
      <c r="O1128" t="s">
        <v>83</v>
      </c>
      <c r="P1128" t="s">
        <v>83</v>
      </c>
      <c r="Q1128">
        <v>0</v>
      </c>
      <c r="R1128" t="s">
        <v>1973</v>
      </c>
    </row>
    <row r="1129" spans="2:18" x14ac:dyDescent="0.25">
      <c r="B1129" t="s">
        <v>1968</v>
      </c>
      <c r="C1129" t="s">
        <v>79</v>
      </c>
      <c r="D1129" t="s">
        <v>1969</v>
      </c>
      <c r="E1129">
        <v>7350</v>
      </c>
      <c r="F1129" t="s">
        <v>74</v>
      </c>
      <c r="G1129">
        <v>114</v>
      </c>
      <c r="H1129">
        <v>35</v>
      </c>
      <c r="I1129">
        <v>3</v>
      </c>
      <c r="J1129">
        <v>74</v>
      </c>
      <c r="K1129">
        <v>70</v>
      </c>
      <c r="L1129" t="s">
        <v>77</v>
      </c>
      <c r="M1129" t="s">
        <v>81</v>
      </c>
      <c r="N1129" t="s">
        <v>3863</v>
      </c>
      <c r="O1129" t="s">
        <v>83</v>
      </c>
      <c r="P1129" t="s">
        <v>83</v>
      </c>
      <c r="Q1129">
        <v>0</v>
      </c>
      <c r="R1129" t="s">
        <v>1970</v>
      </c>
    </row>
    <row r="1130" spans="2:18" x14ac:dyDescent="0.25">
      <c r="B1130" t="s">
        <v>1974</v>
      </c>
      <c r="C1130" t="s">
        <v>1975</v>
      </c>
      <c r="D1130" t="s">
        <v>1976</v>
      </c>
      <c r="E1130">
        <v>7306</v>
      </c>
      <c r="F1130" t="s">
        <v>74</v>
      </c>
      <c r="G1130">
        <v>2</v>
      </c>
      <c r="H1130">
        <v>35</v>
      </c>
      <c r="I1130">
        <v>3</v>
      </c>
      <c r="J1130">
        <v>70</v>
      </c>
      <c r="K1130">
        <v>70</v>
      </c>
      <c r="L1130" t="s">
        <v>71</v>
      </c>
      <c r="M1130" t="s">
        <v>94</v>
      </c>
      <c r="N1130" t="s">
        <v>3861</v>
      </c>
      <c r="O1130" t="s">
        <v>83</v>
      </c>
      <c r="P1130" t="s">
        <v>83</v>
      </c>
      <c r="Q1130">
        <v>0</v>
      </c>
      <c r="R1130" t="s">
        <v>1977</v>
      </c>
    </row>
    <row r="1131" spans="2:18" x14ac:dyDescent="0.25">
      <c r="B1131" t="s">
        <v>1974</v>
      </c>
      <c r="C1131" t="s">
        <v>1975</v>
      </c>
      <c r="D1131" t="s">
        <v>1976</v>
      </c>
      <c r="E1131">
        <v>7306</v>
      </c>
      <c r="F1131" t="s">
        <v>74</v>
      </c>
      <c r="G1131">
        <v>2</v>
      </c>
      <c r="H1131">
        <v>35</v>
      </c>
      <c r="I1131">
        <v>3</v>
      </c>
      <c r="J1131">
        <v>70</v>
      </c>
      <c r="K1131">
        <v>70</v>
      </c>
      <c r="L1131" t="s">
        <v>77</v>
      </c>
      <c r="M1131" t="s">
        <v>94</v>
      </c>
      <c r="N1131" t="s">
        <v>3861</v>
      </c>
      <c r="O1131" t="s">
        <v>83</v>
      </c>
      <c r="P1131" t="s">
        <v>83</v>
      </c>
      <c r="Q1131">
        <v>0</v>
      </c>
      <c r="R1131" t="s">
        <v>1977</v>
      </c>
    </row>
    <row r="1132" spans="2:18" x14ac:dyDescent="0.25">
      <c r="B1132" t="s">
        <v>1978</v>
      </c>
      <c r="C1132" t="s">
        <v>1979</v>
      </c>
      <c r="D1132" t="s">
        <v>1980</v>
      </c>
      <c r="E1132">
        <v>13836</v>
      </c>
      <c r="F1132" t="s">
        <v>74</v>
      </c>
      <c r="G1132">
        <v>2</v>
      </c>
      <c r="H1132">
        <v>42</v>
      </c>
      <c r="I1132">
        <v>5</v>
      </c>
      <c r="J1132">
        <v>72</v>
      </c>
      <c r="K1132">
        <v>65.599999999999994</v>
      </c>
      <c r="L1132" t="s">
        <v>71</v>
      </c>
      <c r="M1132" t="s">
        <v>316</v>
      </c>
      <c r="N1132" t="s">
        <v>3874</v>
      </c>
      <c r="O1132" t="s">
        <v>73</v>
      </c>
      <c r="P1132" t="s">
        <v>83</v>
      </c>
      <c r="Q1132">
        <v>0</v>
      </c>
      <c r="R1132" t="s">
        <v>1981</v>
      </c>
    </row>
    <row r="1133" spans="2:18" x14ac:dyDescent="0.25">
      <c r="B1133" t="s">
        <v>1978</v>
      </c>
      <c r="C1133" t="s">
        <v>1979</v>
      </c>
      <c r="D1133" t="s">
        <v>1980</v>
      </c>
      <c r="E1133">
        <v>13836</v>
      </c>
      <c r="F1133" t="s">
        <v>74</v>
      </c>
      <c r="G1133">
        <v>2</v>
      </c>
      <c r="H1133">
        <v>42</v>
      </c>
      <c r="I1133">
        <v>5</v>
      </c>
      <c r="J1133">
        <v>72</v>
      </c>
      <c r="K1133">
        <v>65.599999999999994</v>
      </c>
      <c r="L1133" t="s">
        <v>77</v>
      </c>
      <c r="M1133" t="s">
        <v>1499</v>
      </c>
      <c r="N1133" t="s">
        <v>3873</v>
      </c>
      <c r="O1133" t="s">
        <v>83</v>
      </c>
      <c r="P1133" t="s">
        <v>73</v>
      </c>
      <c r="Q1133">
        <v>1200</v>
      </c>
      <c r="R1133" t="s">
        <v>1981</v>
      </c>
    </row>
    <row r="1134" spans="2:18" x14ac:dyDescent="0.25">
      <c r="B1134" t="s">
        <v>1982</v>
      </c>
      <c r="C1134" t="s">
        <v>1959</v>
      </c>
      <c r="D1134" t="s">
        <v>1983</v>
      </c>
      <c r="E1134">
        <v>12900</v>
      </c>
      <c r="F1134" t="s">
        <v>74</v>
      </c>
      <c r="G1134">
        <v>2</v>
      </c>
      <c r="H1134">
        <v>39</v>
      </c>
      <c r="I1134">
        <v>5</v>
      </c>
      <c r="J1134">
        <v>75</v>
      </c>
      <c r="K1134">
        <v>66</v>
      </c>
      <c r="L1134" t="s">
        <v>71</v>
      </c>
      <c r="M1134" t="s">
        <v>199</v>
      </c>
      <c r="N1134" t="s">
        <v>3874</v>
      </c>
      <c r="O1134" t="s">
        <v>73</v>
      </c>
      <c r="P1134" t="s">
        <v>83</v>
      </c>
      <c r="Q1134">
        <v>0</v>
      </c>
      <c r="R1134" t="s">
        <v>1984</v>
      </c>
    </row>
    <row r="1135" spans="2:18" x14ac:dyDescent="0.25">
      <c r="B1135" t="s">
        <v>1982</v>
      </c>
      <c r="C1135" t="s">
        <v>1959</v>
      </c>
      <c r="D1135" t="s">
        <v>1983</v>
      </c>
      <c r="E1135">
        <v>12900</v>
      </c>
      <c r="F1135" t="s">
        <v>74</v>
      </c>
      <c r="G1135">
        <v>2</v>
      </c>
      <c r="H1135">
        <v>39</v>
      </c>
      <c r="I1135">
        <v>5</v>
      </c>
      <c r="J1135">
        <v>75</v>
      </c>
      <c r="K1135">
        <v>66</v>
      </c>
      <c r="L1135" t="s">
        <v>77</v>
      </c>
      <c r="M1135" t="s">
        <v>144</v>
      </c>
      <c r="N1135" t="s">
        <v>3862</v>
      </c>
      <c r="O1135" t="s">
        <v>239</v>
      </c>
      <c r="P1135" t="s">
        <v>73</v>
      </c>
      <c r="Q1135">
        <v>0</v>
      </c>
      <c r="R1135" t="s">
        <v>1984</v>
      </c>
    </row>
    <row r="1136" spans="2:18" ht="15" customHeight="1" x14ac:dyDescent="0.25">
      <c r="B1136" t="s">
        <v>1985</v>
      </c>
      <c r="C1136" t="s">
        <v>1986</v>
      </c>
      <c r="D1136" t="s">
        <v>1987</v>
      </c>
      <c r="E1136" s="6">
        <v>5910</v>
      </c>
      <c r="F1136" t="s">
        <v>74</v>
      </c>
      <c r="G1136">
        <v>0</v>
      </c>
      <c r="H1136">
        <v>28</v>
      </c>
      <c r="I1136">
        <v>3</v>
      </c>
      <c r="J1136">
        <v>70</v>
      </c>
      <c r="K1136">
        <v>70</v>
      </c>
      <c r="L1136" t="s">
        <v>71</v>
      </c>
      <c r="M1136" t="s">
        <v>81</v>
      </c>
      <c r="N1136" t="s">
        <v>3863</v>
      </c>
      <c r="O1136" t="s">
        <v>239</v>
      </c>
      <c r="P1136" t="s">
        <v>74</v>
      </c>
      <c r="Q1136">
        <v>800</v>
      </c>
      <c r="R1136" t="s">
        <v>1988</v>
      </c>
    </row>
    <row r="1137" spans="2:24" x14ac:dyDescent="0.25">
      <c r="B1137" t="s">
        <v>1985</v>
      </c>
      <c r="C1137" t="s">
        <v>1986</v>
      </c>
      <c r="D1137" t="s">
        <v>1987</v>
      </c>
      <c r="E1137">
        <v>5910</v>
      </c>
      <c r="F1137" t="s">
        <v>74</v>
      </c>
      <c r="G1137">
        <v>0</v>
      </c>
      <c r="H1137">
        <v>28</v>
      </c>
      <c r="I1137">
        <v>3</v>
      </c>
      <c r="J1137">
        <v>70</v>
      </c>
      <c r="K1137">
        <v>70</v>
      </c>
      <c r="L1137" t="s">
        <v>77</v>
      </c>
      <c r="M1137" t="s">
        <v>81</v>
      </c>
      <c r="N1137" t="s">
        <v>3863</v>
      </c>
      <c r="O1137" t="s">
        <v>239</v>
      </c>
      <c r="P1137" t="s">
        <v>74</v>
      </c>
      <c r="Q1137">
        <v>800</v>
      </c>
      <c r="R1137" t="s">
        <v>1988</v>
      </c>
    </row>
    <row r="1138" spans="2:24" x14ac:dyDescent="0.25">
      <c r="B1138" t="s">
        <v>1989</v>
      </c>
      <c r="C1138" t="s">
        <v>1990</v>
      </c>
      <c r="D1138" t="s">
        <v>1991</v>
      </c>
      <c r="E1138" s="6">
        <v>13836</v>
      </c>
      <c r="F1138" t="s">
        <v>74</v>
      </c>
      <c r="G1138" s="6">
        <v>2</v>
      </c>
      <c r="H1138">
        <v>42</v>
      </c>
      <c r="I1138">
        <v>5</v>
      </c>
      <c r="J1138">
        <v>92</v>
      </c>
      <c r="K1138">
        <v>65.599999999999994</v>
      </c>
      <c r="L1138" t="s">
        <v>71</v>
      </c>
      <c r="M1138" t="s">
        <v>316</v>
      </c>
      <c r="N1138" t="s">
        <v>3874</v>
      </c>
      <c r="O1138" t="s">
        <v>73</v>
      </c>
      <c r="P1138" t="s">
        <v>83</v>
      </c>
      <c r="Q1138">
        <v>0</v>
      </c>
      <c r="R1138" t="s">
        <v>1992</v>
      </c>
    </row>
    <row r="1139" spans="2:24" x14ac:dyDescent="0.25">
      <c r="B1139" t="s">
        <v>1989</v>
      </c>
      <c r="C1139" t="s">
        <v>1990</v>
      </c>
      <c r="D1139" t="s">
        <v>1991</v>
      </c>
      <c r="E1139">
        <v>13836</v>
      </c>
      <c r="F1139" t="s">
        <v>74</v>
      </c>
      <c r="G1139">
        <v>2</v>
      </c>
      <c r="H1139">
        <v>42</v>
      </c>
      <c r="I1139">
        <v>5</v>
      </c>
      <c r="J1139">
        <v>92</v>
      </c>
      <c r="K1139">
        <v>65.599999999999994</v>
      </c>
      <c r="L1139" t="s">
        <v>77</v>
      </c>
      <c r="M1139" t="s">
        <v>144</v>
      </c>
      <c r="N1139" t="s">
        <v>3862</v>
      </c>
      <c r="O1139" t="s">
        <v>83</v>
      </c>
      <c r="P1139" t="s">
        <v>73</v>
      </c>
      <c r="Q1139">
        <v>1500</v>
      </c>
      <c r="R1139" t="s">
        <v>1992</v>
      </c>
    </row>
    <row r="1140" spans="2:24" x14ac:dyDescent="0.25">
      <c r="B1140" t="s">
        <v>1993</v>
      </c>
      <c r="C1140" t="s">
        <v>1996</v>
      </c>
      <c r="D1140" t="s">
        <v>1997</v>
      </c>
      <c r="E1140">
        <v>7380</v>
      </c>
      <c r="F1140" t="s">
        <v>74</v>
      </c>
      <c r="G1140">
        <v>3</v>
      </c>
      <c r="H1140">
        <v>35</v>
      </c>
      <c r="I1140">
        <v>3</v>
      </c>
      <c r="J1140">
        <v>72</v>
      </c>
      <c r="K1140">
        <v>70</v>
      </c>
      <c r="L1140" t="s">
        <v>71</v>
      </c>
      <c r="M1140" t="s">
        <v>94</v>
      </c>
      <c r="N1140" t="s">
        <v>3861</v>
      </c>
      <c r="O1140" t="s">
        <v>83</v>
      </c>
      <c r="P1140" t="s">
        <v>83</v>
      </c>
      <c r="Q1140">
        <v>0</v>
      </c>
      <c r="R1140" t="s">
        <v>1998</v>
      </c>
    </row>
    <row r="1141" spans="2:24" x14ac:dyDescent="0.25">
      <c r="B1141" t="s">
        <v>1993</v>
      </c>
      <c r="C1141" t="s">
        <v>1955</v>
      </c>
      <c r="D1141" t="s">
        <v>1994</v>
      </c>
      <c r="E1141">
        <v>7380</v>
      </c>
      <c r="F1141">
        <v>7380</v>
      </c>
      <c r="G1141">
        <v>3</v>
      </c>
      <c r="H1141">
        <v>35</v>
      </c>
      <c r="I1141">
        <v>3</v>
      </c>
      <c r="J1141">
        <v>70</v>
      </c>
      <c r="K1141">
        <v>70</v>
      </c>
      <c r="L1141" t="s">
        <v>71</v>
      </c>
      <c r="M1141" t="s">
        <v>94</v>
      </c>
      <c r="N1141" t="s">
        <v>3861</v>
      </c>
      <c r="O1141" t="s">
        <v>74</v>
      </c>
      <c r="P1141" t="s">
        <v>83</v>
      </c>
      <c r="Q1141" t="s">
        <v>74</v>
      </c>
      <c r="R1141" t="s">
        <v>1995</v>
      </c>
    </row>
    <row r="1142" spans="2:24" x14ac:dyDescent="0.25">
      <c r="B1142" t="s">
        <v>1993</v>
      </c>
      <c r="C1142" t="s">
        <v>1955</v>
      </c>
      <c r="D1142" t="s">
        <v>1994</v>
      </c>
      <c r="E1142">
        <v>7380</v>
      </c>
      <c r="F1142">
        <v>7380</v>
      </c>
      <c r="G1142">
        <v>3</v>
      </c>
      <c r="H1142">
        <v>35</v>
      </c>
      <c r="I1142">
        <v>3</v>
      </c>
      <c r="J1142">
        <v>70</v>
      </c>
      <c r="K1142">
        <v>70</v>
      </c>
      <c r="L1142" t="s">
        <v>77</v>
      </c>
      <c r="M1142" t="s">
        <v>94</v>
      </c>
      <c r="N1142" t="s">
        <v>3861</v>
      </c>
      <c r="O1142" t="s">
        <v>73</v>
      </c>
      <c r="P1142" t="s">
        <v>83</v>
      </c>
      <c r="Q1142" t="s">
        <v>74</v>
      </c>
      <c r="R1142" t="s">
        <v>1995</v>
      </c>
    </row>
    <row r="1143" spans="2:24" x14ac:dyDescent="0.25">
      <c r="B1143" t="s">
        <v>1993</v>
      </c>
      <c r="C1143" t="s">
        <v>1996</v>
      </c>
      <c r="D1143" t="s">
        <v>1997</v>
      </c>
      <c r="E1143">
        <v>7380</v>
      </c>
      <c r="F1143" t="s">
        <v>74</v>
      </c>
      <c r="G1143">
        <v>3</v>
      </c>
      <c r="H1143">
        <v>35</v>
      </c>
      <c r="I1143">
        <v>3</v>
      </c>
      <c r="J1143">
        <v>72</v>
      </c>
      <c r="K1143">
        <v>70</v>
      </c>
      <c r="L1143" t="s">
        <v>77</v>
      </c>
      <c r="M1143" t="s">
        <v>94</v>
      </c>
      <c r="N1143" t="s">
        <v>3861</v>
      </c>
      <c r="O1143" t="s">
        <v>83</v>
      </c>
      <c r="P1143" t="s">
        <v>83</v>
      </c>
      <c r="Q1143">
        <v>0</v>
      </c>
      <c r="R1143" t="s">
        <v>1998</v>
      </c>
    </row>
    <row r="1144" spans="2:24" x14ac:dyDescent="0.25">
      <c r="B1144" t="s">
        <v>1999</v>
      </c>
      <c r="C1144" t="s">
        <v>92</v>
      </c>
      <c r="D1144" t="s">
        <v>2000</v>
      </c>
      <c r="E1144">
        <v>7306</v>
      </c>
      <c r="F1144" t="s">
        <v>74</v>
      </c>
      <c r="G1144">
        <v>85</v>
      </c>
      <c r="H1144">
        <v>35</v>
      </c>
      <c r="I1144">
        <v>3</v>
      </c>
      <c r="J1144">
        <v>74</v>
      </c>
      <c r="K1144">
        <v>70</v>
      </c>
      <c r="L1144" t="s">
        <v>71</v>
      </c>
      <c r="M1144" t="s">
        <v>81</v>
      </c>
      <c r="N1144" t="s">
        <v>3863</v>
      </c>
      <c r="O1144" t="s">
        <v>83</v>
      </c>
      <c r="P1144" t="s">
        <v>83</v>
      </c>
      <c r="Q1144">
        <v>0</v>
      </c>
      <c r="R1144" t="s">
        <v>2001</v>
      </c>
    </row>
    <row r="1145" spans="2:24" x14ac:dyDescent="0.25">
      <c r="B1145" t="s">
        <v>1999</v>
      </c>
      <c r="C1145" t="s">
        <v>92</v>
      </c>
      <c r="D1145" t="s">
        <v>2000</v>
      </c>
      <c r="E1145">
        <v>7306</v>
      </c>
      <c r="F1145" t="s">
        <v>74</v>
      </c>
      <c r="G1145">
        <v>85</v>
      </c>
      <c r="H1145">
        <v>35</v>
      </c>
      <c r="I1145">
        <v>3</v>
      </c>
      <c r="J1145">
        <v>74</v>
      </c>
      <c r="K1145">
        <v>70</v>
      </c>
      <c r="L1145" t="s">
        <v>77</v>
      </c>
      <c r="M1145" t="s">
        <v>81</v>
      </c>
      <c r="N1145" t="s">
        <v>3863</v>
      </c>
      <c r="O1145" t="s">
        <v>83</v>
      </c>
      <c r="P1145" t="s">
        <v>83</v>
      </c>
      <c r="Q1145">
        <v>0</v>
      </c>
      <c r="R1145" t="s">
        <v>2001</v>
      </c>
    </row>
    <row r="1146" spans="2:24" x14ac:dyDescent="0.25">
      <c r="B1146" t="s">
        <v>2002</v>
      </c>
      <c r="C1146" t="s">
        <v>2003</v>
      </c>
      <c r="D1146" t="s">
        <v>2004</v>
      </c>
      <c r="E1146">
        <v>4650</v>
      </c>
      <c r="F1146" t="s">
        <v>74</v>
      </c>
      <c r="G1146">
        <v>3</v>
      </c>
      <c r="H1146">
        <v>35</v>
      </c>
      <c r="I1146">
        <v>2</v>
      </c>
      <c r="J1146">
        <v>54</v>
      </c>
      <c r="K1146">
        <v>66</v>
      </c>
      <c r="L1146" t="s">
        <v>71</v>
      </c>
      <c r="M1146" t="s">
        <v>929</v>
      </c>
      <c r="N1146" t="s">
        <v>3873</v>
      </c>
      <c r="O1146" t="s">
        <v>73</v>
      </c>
      <c r="P1146" t="s">
        <v>74</v>
      </c>
      <c r="Q1146">
        <v>0</v>
      </c>
      <c r="R1146" t="s">
        <v>3789</v>
      </c>
    </row>
    <row r="1147" spans="2:24" x14ac:dyDescent="0.25">
      <c r="B1147" t="s">
        <v>2002</v>
      </c>
      <c r="C1147" t="s">
        <v>2003</v>
      </c>
      <c r="D1147" t="s">
        <v>2004</v>
      </c>
      <c r="E1147">
        <v>4650</v>
      </c>
      <c r="F1147" t="s">
        <v>74</v>
      </c>
      <c r="G1147">
        <v>3</v>
      </c>
      <c r="H1147">
        <v>35</v>
      </c>
      <c r="I1147">
        <v>2</v>
      </c>
      <c r="J1147">
        <v>54</v>
      </c>
      <c r="K1147">
        <v>66</v>
      </c>
      <c r="L1147" t="s">
        <v>77</v>
      </c>
      <c r="M1147" t="s">
        <v>929</v>
      </c>
      <c r="N1147" t="s">
        <v>3873</v>
      </c>
      <c r="O1147" t="s">
        <v>73</v>
      </c>
      <c r="P1147" t="s">
        <v>74</v>
      </c>
      <c r="Q1147">
        <v>0</v>
      </c>
      <c r="R1147" t="s">
        <v>3789</v>
      </c>
    </row>
    <row r="1148" spans="2:24" x14ac:dyDescent="0.25">
      <c r="B1148" t="s">
        <v>2008</v>
      </c>
      <c r="C1148" t="s">
        <v>2009</v>
      </c>
      <c r="D1148" t="s">
        <v>2005</v>
      </c>
      <c r="E1148">
        <v>6750</v>
      </c>
      <c r="F1148" t="s">
        <v>74</v>
      </c>
      <c r="G1148">
        <v>4</v>
      </c>
      <c r="H1148">
        <v>32</v>
      </c>
      <c r="I1148">
        <v>3</v>
      </c>
      <c r="J1148">
        <v>53</v>
      </c>
      <c r="K1148">
        <v>70</v>
      </c>
      <c r="L1148" t="s">
        <v>71</v>
      </c>
      <c r="M1148" t="s">
        <v>2006</v>
      </c>
      <c r="N1148" t="s">
        <v>3928</v>
      </c>
      <c r="O1148" t="s">
        <v>239</v>
      </c>
      <c r="P1148" t="s">
        <v>74</v>
      </c>
      <c r="Q1148">
        <v>0</v>
      </c>
      <c r="R1148" t="s">
        <v>2007</v>
      </c>
    </row>
    <row r="1149" spans="2:24" x14ac:dyDescent="0.25">
      <c r="B1149" t="s">
        <v>2008</v>
      </c>
      <c r="C1149" t="s">
        <v>2009</v>
      </c>
      <c r="D1149" t="s">
        <v>2005</v>
      </c>
      <c r="E1149">
        <v>6750</v>
      </c>
      <c r="F1149" t="s">
        <v>74</v>
      </c>
      <c r="G1149">
        <v>4</v>
      </c>
      <c r="H1149">
        <v>32</v>
      </c>
      <c r="I1149">
        <v>3</v>
      </c>
      <c r="J1149">
        <v>53</v>
      </c>
      <c r="K1149">
        <v>70</v>
      </c>
      <c r="L1149" t="s">
        <v>77</v>
      </c>
      <c r="M1149" t="s">
        <v>2006</v>
      </c>
      <c r="N1149" t="s">
        <v>3928</v>
      </c>
      <c r="O1149" t="s">
        <v>239</v>
      </c>
      <c r="P1149" t="s">
        <v>74</v>
      </c>
      <c r="Q1149">
        <v>0</v>
      </c>
      <c r="R1149" t="s">
        <v>2007</v>
      </c>
    </row>
    <row r="1150" spans="2:24" x14ac:dyDescent="0.25">
      <c r="B1150" t="s">
        <v>2010</v>
      </c>
      <c r="C1150" t="s">
        <v>2011</v>
      </c>
      <c r="D1150" t="s">
        <v>2012</v>
      </c>
      <c r="E1150">
        <v>9632</v>
      </c>
      <c r="F1150" t="s">
        <v>74</v>
      </c>
      <c r="G1150">
        <v>4</v>
      </c>
      <c r="H1150">
        <v>37</v>
      </c>
      <c r="I1150">
        <v>4</v>
      </c>
      <c r="J1150">
        <v>60</v>
      </c>
      <c r="K1150">
        <v>65</v>
      </c>
      <c r="L1150" t="s">
        <v>71</v>
      </c>
      <c r="M1150" t="s">
        <v>193</v>
      </c>
      <c r="N1150" t="s">
        <v>3872</v>
      </c>
      <c r="O1150" t="s">
        <v>73</v>
      </c>
      <c r="P1150" t="s">
        <v>74</v>
      </c>
      <c r="Q1150">
        <v>0</v>
      </c>
      <c r="R1150" t="s">
        <v>2013</v>
      </c>
    </row>
    <row r="1151" spans="2:24" x14ac:dyDescent="0.25">
      <c r="B1151" t="s">
        <v>2010</v>
      </c>
      <c r="C1151" t="s">
        <v>2011</v>
      </c>
      <c r="D1151" t="s">
        <v>2012</v>
      </c>
      <c r="E1151">
        <v>9632</v>
      </c>
      <c r="F1151" t="s">
        <v>74</v>
      </c>
      <c r="G1151">
        <v>4</v>
      </c>
      <c r="H1151">
        <v>37</v>
      </c>
      <c r="I1151">
        <v>4</v>
      </c>
      <c r="J1151">
        <v>60</v>
      </c>
      <c r="K1151">
        <v>65</v>
      </c>
      <c r="L1151" t="s">
        <v>71</v>
      </c>
      <c r="M1151" t="s">
        <v>2014</v>
      </c>
      <c r="N1151" t="s">
        <v>3871</v>
      </c>
      <c r="O1151" t="s">
        <v>73</v>
      </c>
      <c r="P1151" t="s">
        <v>74</v>
      </c>
      <c r="Q1151">
        <v>0</v>
      </c>
      <c r="R1151" t="s">
        <v>2013</v>
      </c>
    </row>
    <row r="1152" spans="2:24" ht="15" customHeight="1" x14ac:dyDescent="0.25">
      <c r="B1152" t="s">
        <v>2010</v>
      </c>
      <c r="C1152" t="s">
        <v>2011</v>
      </c>
      <c r="D1152" t="s">
        <v>2012</v>
      </c>
      <c r="E1152" s="6">
        <v>9632</v>
      </c>
      <c r="F1152" t="s">
        <v>74</v>
      </c>
      <c r="G1152" s="6">
        <v>4</v>
      </c>
      <c r="H1152">
        <v>37</v>
      </c>
      <c r="I1152" s="6">
        <v>4</v>
      </c>
      <c r="J1152">
        <v>60</v>
      </c>
      <c r="K1152" s="6">
        <v>65</v>
      </c>
      <c r="L1152" t="s">
        <v>77</v>
      </c>
      <c r="M1152" s="6" t="s">
        <v>132</v>
      </c>
      <c r="N1152" s="6" t="s">
        <v>3864</v>
      </c>
      <c r="O1152" t="s">
        <v>73</v>
      </c>
      <c r="P1152" t="s">
        <v>74</v>
      </c>
      <c r="Q1152">
        <v>0</v>
      </c>
      <c r="R1152" t="s">
        <v>2013</v>
      </c>
      <c r="S1152" t="s">
        <v>47</v>
      </c>
      <c r="T1152" t="s">
        <v>47</v>
      </c>
      <c r="U1152" t="s">
        <v>83</v>
      </c>
      <c r="V1152" t="s">
        <v>73</v>
      </c>
      <c r="W1152">
        <v>500</v>
      </c>
      <c r="X1152" t="s">
        <v>2163</v>
      </c>
    </row>
    <row r="1153" spans="2:18" x14ac:dyDescent="0.25">
      <c r="B1153" t="s">
        <v>2015</v>
      </c>
      <c r="D1153" t="s">
        <v>2016</v>
      </c>
      <c r="E1153">
        <v>6750</v>
      </c>
      <c r="F1153" t="s">
        <v>74</v>
      </c>
      <c r="G1153">
        <v>4</v>
      </c>
      <c r="H1153">
        <v>32</v>
      </c>
      <c r="I1153">
        <v>3</v>
      </c>
      <c r="J1153">
        <v>53</v>
      </c>
      <c r="K1153">
        <v>70</v>
      </c>
      <c r="L1153" t="s">
        <v>71</v>
      </c>
      <c r="M1153" t="s">
        <v>2006</v>
      </c>
      <c r="N1153" t="s">
        <v>3928</v>
      </c>
      <c r="O1153" t="s">
        <v>239</v>
      </c>
      <c r="P1153" t="s">
        <v>74</v>
      </c>
      <c r="Q1153">
        <v>0</v>
      </c>
      <c r="R1153" t="s">
        <v>2017</v>
      </c>
    </row>
    <row r="1154" spans="2:18" x14ac:dyDescent="0.25">
      <c r="B1154" t="s">
        <v>2015</v>
      </c>
      <c r="D1154" t="s">
        <v>2016</v>
      </c>
      <c r="E1154">
        <v>6750</v>
      </c>
      <c r="F1154" t="s">
        <v>74</v>
      </c>
      <c r="G1154">
        <v>4</v>
      </c>
      <c r="H1154">
        <v>32</v>
      </c>
      <c r="I1154">
        <v>3</v>
      </c>
      <c r="J1154">
        <v>53</v>
      </c>
      <c r="K1154">
        <v>70</v>
      </c>
      <c r="L1154" t="s">
        <v>77</v>
      </c>
      <c r="M1154" t="s">
        <v>2006</v>
      </c>
      <c r="N1154" t="s">
        <v>3928</v>
      </c>
      <c r="O1154" t="s">
        <v>239</v>
      </c>
      <c r="P1154" t="s">
        <v>74</v>
      </c>
      <c r="Q1154">
        <v>0</v>
      </c>
      <c r="R1154" t="s">
        <v>2017</v>
      </c>
    </row>
    <row r="1155" spans="2:18" ht="15" customHeight="1" x14ac:dyDescent="0.25">
      <c r="B1155" t="s">
        <v>2018</v>
      </c>
      <c r="C1155" t="s">
        <v>2019</v>
      </c>
      <c r="D1155" t="s">
        <v>2020</v>
      </c>
      <c r="E1155" s="6">
        <v>6750</v>
      </c>
      <c r="F1155" t="s">
        <v>74</v>
      </c>
      <c r="G1155">
        <v>6</v>
      </c>
      <c r="H1155">
        <v>32</v>
      </c>
      <c r="I1155">
        <v>30</v>
      </c>
      <c r="J1155">
        <v>60</v>
      </c>
      <c r="K1155">
        <v>70</v>
      </c>
      <c r="L1155" t="s">
        <v>71</v>
      </c>
      <c r="M1155" t="s">
        <v>144</v>
      </c>
      <c r="N1155" t="s">
        <v>3862</v>
      </c>
      <c r="O1155" t="s">
        <v>73</v>
      </c>
      <c r="P1155" t="s">
        <v>74</v>
      </c>
      <c r="Q1155">
        <v>250</v>
      </c>
      <c r="R1155" t="s">
        <v>2021</v>
      </c>
    </row>
    <row r="1156" spans="2:18" ht="15" customHeight="1" x14ac:dyDescent="0.25">
      <c r="B1156" t="s">
        <v>2018</v>
      </c>
      <c r="C1156" t="s">
        <v>2019</v>
      </c>
      <c r="D1156" t="s">
        <v>2020</v>
      </c>
      <c r="E1156" s="6">
        <v>6750</v>
      </c>
      <c r="F1156" t="s">
        <v>74</v>
      </c>
      <c r="G1156">
        <v>6</v>
      </c>
      <c r="H1156">
        <v>32</v>
      </c>
      <c r="I1156">
        <v>30</v>
      </c>
      <c r="J1156">
        <v>60</v>
      </c>
      <c r="K1156">
        <v>70</v>
      </c>
      <c r="L1156" t="s">
        <v>77</v>
      </c>
      <c r="M1156" t="s">
        <v>2022</v>
      </c>
      <c r="N1156" t="s">
        <v>3873</v>
      </c>
      <c r="O1156" t="s">
        <v>73</v>
      </c>
      <c r="P1156" t="s">
        <v>74</v>
      </c>
      <c r="Q1156">
        <v>350</v>
      </c>
      <c r="R1156" t="s">
        <v>2021</v>
      </c>
    </row>
    <row r="1157" spans="2:18" x14ac:dyDescent="0.25">
      <c r="B1157" t="s">
        <v>2023</v>
      </c>
      <c r="C1157" t="s">
        <v>2024</v>
      </c>
      <c r="D1157" t="s">
        <v>2025</v>
      </c>
      <c r="E1157">
        <v>8680</v>
      </c>
      <c r="F1157" t="s">
        <v>74</v>
      </c>
      <c r="G1157">
        <v>60</v>
      </c>
      <c r="H1157">
        <v>30.35</v>
      </c>
      <c r="I1157">
        <v>4</v>
      </c>
      <c r="J1157">
        <v>97</v>
      </c>
      <c r="K1157">
        <v>71.5</v>
      </c>
      <c r="L1157" t="s">
        <v>71</v>
      </c>
      <c r="M1157" t="s">
        <v>356</v>
      </c>
      <c r="N1157" t="s">
        <v>3862</v>
      </c>
      <c r="O1157" t="s">
        <v>73</v>
      </c>
      <c r="P1157" t="s">
        <v>74</v>
      </c>
      <c r="Q1157">
        <v>0</v>
      </c>
      <c r="R1157" t="s">
        <v>2026</v>
      </c>
    </row>
    <row r="1158" spans="2:18" x14ac:dyDescent="0.25">
      <c r="B1158" t="s">
        <v>2023</v>
      </c>
      <c r="C1158" t="s">
        <v>2024</v>
      </c>
      <c r="D1158" t="s">
        <v>2025</v>
      </c>
      <c r="E1158">
        <v>8680</v>
      </c>
      <c r="F1158" t="s">
        <v>74</v>
      </c>
      <c r="G1158">
        <v>60</v>
      </c>
      <c r="H1158">
        <v>30.35</v>
      </c>
      <c r="I1158">
        <v>4</v>
      </c>
      <c r="J1158">
        <v>97</v>
      </c>
      <c r="K1158">
        <v>71.5</v>
      </c>
      <c r="L1158" t="s">
        <v>71</v>
      </c>
      <c r="M1158" t="s">
        <v>318</v>
      </c>
      <c r="N1158" t="s">
        <v>3873</v>
      </c>
      <c r="O1158" t="s">
        <v>73</v>
      </c>
      <c r="P1158" t="s">
        <v>74</v>
      </c>
      <c r="Q1158">
        <v>0</v>
      </c>
      <c r="R1158" t="s">
        <v>2026</v>
      </c>
    </row>
    <row r="1159" spans="2:18" x14ac:dyDescent="0.25">
      <c r="B1159" t="s">
        <v>2023</v>
      </c>
      <c r="C1159" t="s">
        <v>2024</v>
      </c>
      <c r="D1159" t="s">
        <v>2025</v>
      </c>
      <c r="E1159">
        <v>8680</v>
      </c>
      <c r="F1159" t="s">
        <v>74</v>
      </c>
      <c r="G1159">
        <v>60</v>
      </c>
      <c r="H1159">
        <v>30.35</v>
      </c>
      <c r="I1159">
        <v>4</v>
      </c>
      <c r="J1159">
        <v>97</v>
      </c>
      <c r="K1159">
        <v>71.5</v>
      </c>
      <c r="L1159" t="s">
        <v>77</v>
      </c>
      <c r="M1159" t="s">
        <v>356</v>
      </c>
      <c r="N1159" t="s">
        <v>3862</v>
      </c>
      <c r="O1159" t="s">
        <v>73</v>
      </c>
      <c r="P1159" t="s">
        <v>74</v>
      </c>
      <c r="Q1159">
        <v>0</v>
      </c>
      <c r="R1159" t="s">
        <v>2026</v>
      </c>
    </row>
    <row r="1160" spans="2:18" x14ac:dyDescent="0.25">
      <c r="B1160" t="s">
        <v>2023</v>
      </c>
      <c r="C1160" t="s">
        <v>2024</v>
      </c>
      <c r="D1160" t="s">
        <v>2025</v>
      </c>
      <c r="E1160">
        <v>8680</v>
      </c>
      <c r="F1160" t="s">
        <v>74</v>
      </c>
      <c r="G1160">
        <v>60</v>
      </c>
      <c r="H1160">
        <v>30.35</v>
      </c>
      <c r="I1160">
        <v>4</v>
      </c>
      <c r="J1160">
        <v>97</v>
      </c>
      <c r="K1160">
        <v>71.5</v>
      </c>
      <c r="L1160" t="s">
        <v>77</v>
      </c>
      <c r="M1160" t="s">
        <v>318</v>
      </c>
      <c r="N1160" t="s">
        <v>3873</v>
      </c>
      <c r="O1160" t="s">
        <v>73</v>
      </c>
      <c r="P1160" t="s">
        <v>74</v>
      </c>
      <c r="Q1160">
        <v>0</v>
      </c>
      <c r="R1160" t="s">
        <v>2026</v>
      </c>
    </row>
    <row r="1161" spans="2:18" x14ac:dyDescent="0.25">
      <c r="B1161" t="s">
        <v>2027</v>
      </c>
      <c r="C1161" t="s">
        <v>2028</v>
      </c>
      <c r="D1161" t="s">
        <v>2029</v>
      </c>
      <c r="E1161">
        <v>6750</v>
      </c>
      <c r="F1161" t="s">
        <v>74</v>
      </c>
      <c r="G1161">
        <v>6</v>
      </c>
      <c r="H1161">
        <v>32</v>
      </c>
      <c r="I1161">
        <v>3</v>
      </c>
      <c r="J1161">
        <v>60</v>
      </c>
      <c r="K1161">
        <v>70</v>
      </c>
      <c r="L1161" t="s">
        <v>71</v>
      </c>
      <c r="M1161" t="s">
        <v>144</v>
      </c>
      <c r="N1161" t="s">
        <v>3862</v>
      </c>
      <c r="O1161" t="s">
        <v>239</v>
      </c>
      <c r="P1161" t="s">
        <v>74</v>
      </c>
      <c r="Q1161">
        <v>250</v>
      </c>
      <c r="R1161" t="s">
        <v>2030</v>
      </c>
    </row>
    <row r="1162" spans="2:18" x14ac:dyDescent="0.25">
      <c r="B1162" t="s">
        <v>2027</v>
      </c>
      <c r="C1162" t="s">
        <v>2028</v>
      </c>
      <c r="D1162" t="s">
        <v>2029</v>
      </c>
      <c r="E1162">
        <v>6750</v>
      </c>
      <c r="F1162" t="s">
        <v>74</v>
      </c>
      <c r="G1162">
        <v>6</v>
      </c>
      <c r="H1162">
        <v>32</v>
      </c>
      <c r="I1162">
        <v>3</v>
      </c>
      <c r="J1162">
        <v>60</v>
      </c>
      <c r="K1162">
        <v>70</v>
      </c>
      <c r="L1162" t="s">
        <v>77</v>
      </c>
      <c r="M1162" t="s">
        <v>929</v>
      </c>
      <c r="N1162" t="s">
        <v>3873</v>
      </c>
      <c r="O1162" t="s">
        <v>239</v>
      </c>
      <c r="P1162" t="s">
        <v>74</v>
      </c>
      <c r="Q1162">
        <v>500</v>
      </c>
      <c r="R1162" t="s">
        <v>2030</v>
      </c>
    </row>
    <row r="1163" spans="2:18" x14ac:dyDescent="0.25">
      <c r="B1163" t="s">
        <v>2031</v>
      </c>
      <c r="C1163" t="s">
        <v>2032</v>
      </c>
      <c r="D1163" t="s">
        <v>2033</v>
      </c>
      <c r="E1163">
        <v>7744</v>
      </c>
      <c r="F1163" t="s">
        <v>74</v>
      </c>
      <c r="G1163">
        <v>7</v>
      </c>
      <c r="H1163">
        <v>28</v>
      </c>
      <c r="I1163">
        <v>4</v>
      </c>
      <c r="J1163">
        <v>77</v>
      </c>
      <c r="K1163">
        <v>70</v>
      </c>
      <c r="L1163" t="s">
        <v>71</v>
      </c>
      <c r="M1163" t="s">
        <v>1538</v>
      </c>
      <c r="N1163" t="s">
        <v>3872</v>
      </c>
      <c r="O1163" t="s">
        <v>73</v>
      </c>
      <c r="P1163" t="s">
        <v>83</v>
      </c>
      <c r="Q1163">
        <v>0</v>
      </c>
      <c r="R1163" t="s">
        <v>2034</v>
      </c>
    </row>
    <row r="1164" spans="2:18" x14ac:dyDescent="0.25">
      <c r="B1164" t="s">
        <v>2031</v>
      </c>
      <c r="C1164" t="s">
        <v>2032</v>
      </c>
      <c r="D1164" t="s">
        <v>2033</v>
      </c>
      <c r="E1164">
        <v>7744</v>
      </c>
      <c r="F1164" t="s">
        <v>74</v>
      </c>
      <c r="G1164">
        <v>7</v>
      </c>
      <c r="H1164">
        <v>28</v>
      </c>
      <c r="I1164">
        <v>4</v>
      </c>
      <c r="J1164">
        <v>77</v>
      </c>
      <c r="K1164">
        <v>70</v>
      </c>
      <c r="L1164" t="s">
        <v>77</v>
      </c>
      <c r="M1164" t="s">
        <v>1538</v>
      </c>
      <c r="N1164" t="s">
        <v>3872</v>
      </c>
      <c r="O1164" t="s">
        <v>83</v>
      </c>
      <c r="P1164" t="s">
        <v>83</v>
      </c>
      <c r="Q1164">
        <v>0</v>
      </c>
      <c r="R1164" t="s">
        <v>2034</v>
      </c>
    </row>
    <row r="1165" spans="2:18" x14ac:dyDescent="0.25">
      <c r="B1165" t="s">
        <v>2035</v>
      </c>
      <c r="C1165" t="s">
        <v>2036</v>
      </c>
      <c r="D1165" t="s">
        <v>2037</v>
      </c>
      <c r="E1165">
        <v>6960</v>
      </c>
      <c r="F1165" t="s">
        <v>74</v>
      </c>
      <c r="G1165">
        <v>8</v>
      </c>
      <c r="H1165">
        <v>35</v>
      </c>
      <c r="I1165">
        <v>3</v>
      </c>
      <c r="J1165">
        <v>68</v>
      </c>
      <c r="K1165">
        <v>66</v>
      </c>
      <c r="L1165" t="s">
        <v>71</v>
      </c>
      <c r="M1165" t="s">
        <v>225</v>
      </c>
      <c r="N1165" t="s">
        <v>3874</v>
      </c>
      <c r="O1165" t="s">
        <v>73</v>
      </c>
      <c r="P1165" t="s">
        <v>74</v>
      </c>
      <c r="Q1165">
        <v>0</v>
      </c>
      <c r="R1165" t="s">
        <v>2039</v>
      </c>
    </row>
    <row r="1166" spans="2:18" x14ac:dyDescent="0.25">
      <c r="B1166" t="s">
        <v>2035</v>
      </c>
      <c r="C1166" t="s">
        <v>2036</v>
      </c>
      <c r="D1166" t="s">
        <v>2037</v>
      </c>
      <c r="E1166">
        <v>6960</v>
      </c>
      <c r="F1166" t="s">
        <v>74</v>
      </c>
      <c r="G1166">
        <v>8</v>
      </c>
      <c r="H1166">
        <v>35</v>
      </c>
      <c r="I1166">
        <v>3</v>
      </c>
      <c r="J1166">
        <v>68</v>
      </c>
      <c r="K1166">
        <v>66</v>
      </c>
      <c r="L1166" t="s">
        <v>71</v>
      </c>
      <c r="M1166" t="s">
        <v>2038</v>
      </c>
      <c r="N1166" t="s">
        <v>3871</v>
      </c>
      <c r="O1166" t="s">
        <v>73</v>
      </c>
      <c r="P1166" t="s">
        <v>74</v>
      </c>
      <c r="Q1166">
        <v>0</v>
      </c>
      <c r="R1166" t="s">
        <v>2039</v>
      </c>
    </row>
    <row r="1167" spans="2:18" x14ac:dyDescent="0.25">
      <c r="B1167" t="s">
        <v>2035</v>
      </c>
      <c r="C1167" t="s">
        <v>2036</v>
      </c>
      <c r="D1167" t="s">
        <v>2037</v>
      </c>
      <c r="E1167">
        <v>6960</v>
      </c>
      <c r="F1167" t="s">
        <v>74</v>
      </c>
      <c r="G1167">
        <v>8</v>
      </c>
      <c r="H1167">
        <v>35</v>
      </c>
      <c r="I1167">
        <v>3</v>
      </c>
      <c r="J1167">
        <v>68</v>
      </c>
      <c r="K1167">
        <v>66</v>
      </c>
      <c r="L1167" t="s">
        <v>77</v>
      </c>
      <c r="M1167" t="s">
        <v>913</v>
      </c>
      <c r="N1167" t="s">
        <v>3875</v>
      </c>
      <c r="O1167" t="s">
        <v>73</v>
      </c>
      <c r="P1167" t="s">
        <v>74</v>
      </c>
      <c r="Q1167">
        <v>0</v>
      </c>
      <c r="R1167" t="s">
        <v>2039</v>
      </c>
    </row>
    <row r="1168" spans="2:18" x14ac:dyDescent="0.25">
      <c r="B1168" t="s">
        <v>2040</v>
      </c>
      <c r="C1168" t="s">
        <v>2036</v>
      </c>
      <c r="D1168" t="s">
        <v>2041</v>
      </c>
      <c r="E1168">
        <v>6960</v>
      </c>
      <c r="F1168" t="s">
        <v>74</v>
      </c>
      <c r="G1168">
        <v>0</v>
      </c>
      <c r="H1168">
        <v>35</v>
      </c>
      <c r="I1168">
        <v>3</v>
      </c>
      <c r="J1168">
        <v>68</v>
      </c>
      <c r="K1168">
        <v>66</v>
      </c>
      <c r="L1168" t="s">
        <v>71</v>
      </c>
      <c r="M1168" t="s">
        <v>199</v>
      </c>
      <c r="N1168" t="s">
        <v>3874</v>
      </c>
      <c r="O1168" t="s">
        <v>73</v>
      </c>
      <c r="P1168" t="s">
        <v>74</v>
      </c>
      <c r="Q1168">
        <v>0</v>
      </c>
      <c r="R1168" t="s">
        <v>2042</v>
      </c>
    </row>
    <row r="1169" spans="2:18" x14ac:dyDescent="0.25">
      <c r="B1169" t="s">
        <v>2040</v>
      </c>
      <c r="C1169" t="s">
        <v>2036</v>
      </c>
      <c r="D1169" t="s">
        <v>2041</v>
      </c>
      <c r="E1169">
        <v>6960</v>
      </c>
      <c r="F1169" t="s">
        <v>74</v>
      </c>
      <c r="G1169">
        <v>0</v>
      </c>
      <c r="H1169">
        <v>35</v>
      </c>
      <c r="I1169">
        <v>3</v>
      </c>
      <c r="J1169">
        <v>68</v>
      </c>
      <c r="K1169">
        <v>66</v>
      </c>
      <c r="L1169" t="s">
        <v>71</v>
      </c>
      <c r="M1169" t="s">
        <v>2014</v>
      </c>
      <c r="N1169" t="s">
        <v>3871</v>
      </c>
      <c r="O1169" t="s">
        <v>73</v>
      </c>
      <c r="P1169" t="s">
        <v>74</v>
      </c>
      <c r="Q1169">
        <v>0</v>
      </c>
      <c r="R1169" t="s">
        <v>2042</v>
      </c>
    </row>
    <row r="1170" spans="2:18" x14ac:dyDescent="0.25">
      <c r="B1170" t="s">
        <v>2040</v>
      </c>
      <c r="C1170" t="s">
        <v>2036</v>
      </c>
      <c r="D1170" t="s">
        <v>2041</v>
      </c>
      <c r="E1170">
        <v>6960</v>
      </c>
      <c r="F1170" t="s">
        <v>74</v>
      </c>
      <c r="G1170">
        <v>0</v>
      </c>
      <c r="H1170">
        <v>35</v>
      </c>
      <c r="I1170">
        <v>3</v>
      </c>
      <c r="J1170">
        <v>68</v>
      </c>
      <c r="K1170">
        <v>66</v>
      </c>
      <c r="L1170" t="s">
        <v>77</v>
      </c>
      <c r="M1170" t="s">
        <v>913</v>
      </c>
      <c r="N1170" t="s">
        <v>3875</v>
      </c>
      <c r="O1170" t="s">
        <v>73</v>
      </c>
      <c r="P1170" t="s">
        <v>74</v>
      </c>
      <c r="Q1170">
        <v>0</v>
      </c>
      <c r="R1170" t="s">
        <v>2042</v>
      </c>
    </row>
    <row r="1171" spans="2:18" x14ac:dyDescent="0.25">
      <c r="B1171" t="s">
        <v>2040</v>
      </c>
      <c r="C1171" t="s">
        <v>2036</v>
      </c>
      <c r="D1171" t="s">
        <v>2041</v>
      </c>
      <c r="E1171">
        <v>6960</v>
      </c>
      <c r="F1171" t="s">
        <v>74</v>
      </c>
      <c r="G1171">
        <v>0</v>
      </c>
      <c r="H1171">
        <v>35</v>
      </c>
      <c r="I1171">
        <v>3</v>
      </c>
      <c r="J1171">
        <v>68</v>
      </c>
      <c r="K1171">
        <v>66</v>
      </c>
      <c r="L1171" t="s">
        <v>77</v>
      </c>
      <c r="M1171" t="s">
        <v>2014</v>
      </c>
      <c r="N1171" t="s">
        <v>3871</v>
      </c>
      <c r="O1171" t="s">
        <v>73</v>
      </c>
      <c r="P1171" t="s">
        <v>74</v>
      </c>
      <c r="Q1171">
        <v>0</v>
      </c>
      <c r="R1171" t="s">
        <v>2042</v>
      </c>
    </row>
    <row r="1172" spans="2:18" x14ac:dyDescent="0.25">
      <c r="B1172" t="s">
        <v>2043</v>
      </c>
      <c r="C1172" t="s">
        <v>2044</v>
      </c>
      <c r="D1172" t="s">
        <v>1004</v>
      </c>
      <c r="E1172">
        <v>4254</v>
      </c>
      <c r="F1172" t="s">
        <v>74</v>
      </c>
      <c r="G1172">
        <v>11</v>
      </c>
      <c r="H1172">
        <v>32</v>
      </c>
      <c r="I1172">
        <v>2</v>
      </c>
      <c r="J1172">
        <v>60</v>
      </c>
      <c r="K1172">
        <v>66</v>
      </c>
      <c r="L1172" t="s">
        <v>71</v>
      </c>
      <c r="M1172" t="s">
        <v>938</v>
      </c>
      <c r="N1172" t="s">
        <v>3902</v>
      </c>
      <c r="O1172" t="s">
        <v>73</v>
      </c>
      <c r="P1172" t="s">
        <v>74</v>
      </c>
      <c r="Q1172">
        <v>0</v>
      </c>
      <c r="R1172" t="s">
        <v>2045</v>
      </c>
    </row>
    <row r="1173" spans="2:18" x14ac:dyDescent="0.25">
      <c r="B1173" t="s">
        <v>2043</v>
      </c>
      <c r="C1173" t="s">
        <v>2044</v>
      </c>
      <c r="D1173" t="s">
        <v>1004</v>
      </c>
      <c r="E1173">
        <v>4254</v>
      </c>
      <c r="F1173" t="s">
        <v>74</v>
      </c>
      <c r="G1173">
        <v>11</v>
      </c>
      <c r="H1173">
        <v>32</v>
      </c>
      <c r="I1173">
        <v>2</v>
      </c>
      <c r="J1173">
        <v>60</v>
      </c>
      <c r="K1173">
        <v>66</v>
      </c>
      <c r="L1173" t="s">
        <v>77</v>
      </c>
      <c r="M1173" t="s">
        <v>938</v>
      </c>
      <c r="N1173" t="s">
        <v>3902</v>
      </c>
      <c r="O1173" t="s">
        <v>73</v>
      </c>
      <c r="P1173" t="s">
        <v>74</v>
      </c>
      <c r="Q1173">
        <v>0</v>
      </c>
      <c r="R1173" t="s">
        <v>2045</v>
      </c>
    </row>
    <row r="1174" spans="2:18" x14ac:dyDescent="0.25">
      <c r="B1174" t="s">
        <v>2046</v>
      </c>
      <c r="C1174" t="s">
        <v>2047</v>
      </c>
      <c r="D1174" t="s">
        <v>2048</v>
      </c>
      <c r="E1174">
        <v>9150</v>
      </c>
      <c r="F1174" t="s">
        <v>74</v>
      </c>
      <c r="G1174">
        <v>13</v>
      </c>
      <c r="H1174">
        <v>35</v>
      </c>
      <c r="I1174">
        <v>4</v>
      </c>
      <c r="J1174">
        <v>75</v>
      </c>
      <c r="K1174">
        <v>66</v>
      </c>
      <c r="L1174" t="s">
        <v>71</v>
      </c>
      <c r="M1174" t="s">
        <v>140</v>
      </c>
      <c r="N1174" t="s">
        <v>3865</v>
      </c>
      <c r="O1174" t="s">
        <v>83</v>
      </c>
      <c r="P1174" t="s">
        <v>73</v>
      </c>
      <c r="Q1174">
        <v>1200</v>
      </c>
      <c r="R1174" t="s">
        <v>2049</v>
      </c>
    </row>
    <row r="1175" spans="2:18" x14ac:dyDescent="0.25">
      <c r="B1175" t="s">
        <v>2046</v>
      </c>
      <c r="C1175" t="s">
        <v>2047</v>
      </c>
      <c r="D1175" t="s">
        <v>2048</v>
      </c>
      <c r="E1175">
        <v>9150</v>
      </c>
      <c r="F1175" t="s">
        <v>74</v>
      </c>
      <c r="G1175">
        <v>13</v>
      </c>
      <c r="H1175">
        <v>35</v>
      </c>
      <c r="I1175">
        <v>4</v>
      </c>
      <c r="J1175">
        <v>75</v>
      </c>
      <c r="K1175">
        <v>66</v>
      </c>
      <c r="L1175" t="s">
        <v>77</v>
      </c>
      <c r="M1175" t="s">
        <v>144</v>
      </c>
      <c r="N1175" t="s">
        <v>3862</v>
      </c>
      <c r="O1175" t="s">
        <v>83</v>
      </c>
      <c r="P1175" t="s">
        <v>73</v>
      </c>
      <c r="Q1175">
        <v>1500</v>
      </c>
      <c r="R1175" t="s">
        <v>2049</v>
      </c>
    </row>
    <row r="1176" spans="2:18" x14ac:dyDescent="0.25">
      <c r="B1176" t="s">
        <v>2050</v>
      </c>
      <c r="C1176" t="s">
        <v>2047</v>
      </c>
      <c r="D1176" t="s">
        <v>2051</v>
      </c>
      <c r="E1176">
        <v>9150</v>
      </c>
      <c r="F1176" t="s">
        <v>74</v>
      </c>
      <c r="G1176">
        <v>13</v>
      </c>
      <c r="H1176">
        <v>35</v>
      </c>
      <c r="I1176">
        <v>4</v>
      </c>
      <c r="J1176">
        <v>75</v>
      </c>
      <c r="K1176">
        <v>66</v>
      </c>
      <c r="L1176" t="s">
        <v>71</v>
      </c>
      <c r="M1176" t="s">
        <v>140</v>
      </c>
      <c r="N1176" t="s">
        <v>3865</v>
      </c>
      <c r="O1176" t="s">
        <v>239</v>
      </c>
      <c r="P1176" t="s">
        <v>74</v>
      </c>
      <c r="Q1176">
        <v>0</v>
      </c>
      <c r="R1176" t="s">
        <v>2052</v>
      </c>
    </row>
    <row r="1177" spans="2:18" x14ac:dyDescent="0.25">
      <c r="B1177" t="s">
        <v>2050</v>
      </c>
      <c r="C1177" t="s">
        <v>2047</v>
      </c>
      <c r="D1177" t="s">
        <v>2051</v>
      </c>
      <c r="E1177">
        <v>9150</v>
      </c>
      <c r="F1177" t="s">
        <v>74</v>
      </c>
      <c r="G1177">
        <v>13</v>
      </c>
      <c r="H1177">
        <v>35</v>
      </c>
      <c r="I1177">
        <v>4</v>
      </c>
      <c r="J1177">
        <v>75</v>
      </c>
      <c r="K1177">
        <v>66</v>
      </c>
      <c r="L1177" t="s">
        <v>77</v>
      </c>
      <c r="M1177" t="s">
        <v>144</v>
      </c>
      <c r="N1177" t="s">
        <v>3862</v>
      </c>
      <c r="O1177" t="s">
        <v>239</v>
      </c>
      <c r="P1177" t="s">
        <v>74</v>
      </c>
      <c r="Q1177">
        <v>0</v>
      </c>
      <c r="R1177" t="s">
        <v>2052</v>
      </c>
    </row>
    <row r="1178" spans="2:18" x14ac:dyDescent="0.25">
      <c r="B1178" t="s">
        <v>2053</v>
      </c>
      <c r="D1178" t="s">
        <v>2041</v>
      </c>
      <c r="E1178">
        <v>9550</v>
      </c>
      <c r="F1178" t="s">
        <v>74</v>
      </c>
      <c r="G1178">
        <v>13</v>
      </c>
      <c r="H1178" s="8">
        <v>35</v>
      </c>
      <c r="I1178" s="8">
        <v>4</v>
      </c>
      <c r="J1178">
        <v>70</v>
      </c>
      <c r="K1178">
        <v>68</v>
      </c>
      <c r="L1178" t="s">
        <v>71</v>
      </c>
      <c r="M1178" t="s">
        <v>193</v>
      </c>
      <c r="N1178" t="s">
        <v>3872</v>
      </c>
      <c r="O1178" t="s">
        <v>73</v>
      </c>
      <c r="P1178" t="s">
        <v>74</v>
      </c>
      <c r="Q1178">
        <v>0</v>
      </c>
      <c r="R1178" t="s">
        <v>2054</v>
      </c>
    </row>
    <row r="1179" spans="2:18" x14ac:dyDescent="0.25">
      <c r="B1179" t="s">
        <v>2053</v>
      </c>
      <c r="D1179" t="s">
        <v>2041</v>
      </c>
      <c r="E1179">
        <v>9550</v>
      </c>
      <c r="F1179" t="s">
        <v>74</v>
      </c>
      <c r="G1179">
        <v>13</v>
      </c>
      <c r="H1179" s="8">
        <v>35</v>
      </c>
      <c r="I1179" s="8">
        <v>4</v>
      </c>
      <c r="J1179">
        <v>70</v>
      </c>
      <c r="K1179">
        <v>68</v>
      </c>
      <c r="L1179" t="s">
        <v>77</v>
      </c>
      <c r="M1179" t="s">
        <v>144</v>
      </c>
      <c r="N1179" t="s">
        <v>3862</v>
      </c>
      <c r="O1179" t="s">
        <v>73</v>
      </c>
      <c r="P1179" t="s">
        <v>74</v>
      </c>
      <c r="Q1179">
        <v>1850</v>
      </c>
      <c r="R1179" t="s">
        <v>2054</v>
      </c>
    </row>
    <row r="1180" spans="2:18" x14ac:dyDescent="0.25">
      <c r="B1180" t="s">
        <v>2055</v>
      </c>
      <c r="C1180" t="s">
        <v>2056</v>
      </c>
      <c r="D1180" t="s">
        <v>2057</v>
      </c>
      <c r="E1180">
        <v>7380</v>
      </c>
      <c r="F1180" t="s">
        <v>74</v>
      </c>
      <c r="G1180">
        <v>0</v>
      </c>
      <c r="H1180">
        <v>35</v>
      </c>
      <c r="I1180">
        <v>3</v>
      </c>
      <c r="J1180">
        <v>84</v>
      </c>
      <c r="K1180">
        <v>70</v>
      </c>
      <c r="L1180" t="s">
        <v>71</v>
      </c>
      <c r="M1180" t="s">
        <v>1952</v>
      </c>
      <c r="N1180" t="s">
        <v>3861</v>
      </c>
      <c r="O1180" t="s">
        <v>239</v>
      </c>
      <c r="P1180" t="s">
        <v>74</v>
      </c>
      <c r="Q1180">
        <v>500</v>
      </c>
      <c r="R1180" t="s">
        <v>3790</v>
      </c>
    </row>
    <row r="1181" spans="2:18" x14ac:dyDescent="0.25">
      <c r="B1181" t="s">
        <v>2055</v>
      </c>
      <c r="C1181" t="s">
        <v>2056</v>
      </c>
      <c r="D1181" t="s">
        <v>2057</v>
      </c>
      <c r="E1181">
        <v>7380</v>
      </c>
      <c r="F1181" t="s">
        <v>74</v>
      </c>
      <c r="G1181">
        <v>0</v>
      </c>
      <c r="H1181">
        <v>35</v>
      </c>
      <c r="I1181">
        <v>3</v>
      </c>
      <c r="J1181">
        <v>84</v>
      </c>
      <c r="K1181">
        <v>70</v>
      </c>
      <c r="L1181" t="s">
        <v>77</v>
      </c>
      <c r="M1181" t="s">
        <v>1952</v>
      </c>
      <c r="N1181" t="s">
        <v>3861</v>
      </c>
      <c r="O1181" t="s">
        <v>239</v>
      </c>
      <c r="P1181" t="s">
        <v>74</v>
      </c>
      <c r="Q1181">
        <v>500</v>
      </c>
      <c r="R1181" t="s">
        <v>3790</v>
      </c>
    </row>
    <row r="1182" spans="2:18" x14ac:dyDescent="0.25">
      <c r="B1182" t="s">
        <v>2061</v>
      </c>
      <c r="C1182" t="s">
        <v>2062</v>
      </c>
      <c r="D1182" t="s">
        <v>2058</v>
      </c>
      <c r="E1182">
        <v>4254</v>
      </c>
      <c r="F1182" t="s">
        <v>74</v>
      </c>
      <c r="G1182">
        <v>0</v>
      </c>
      <c r="H1182">
        <v>32</v>
      </c>
      <c r="I1182">
        <v>2</v>
      </c>
      <c r="J1182">
        <v>56</v>
      </c>
      <c r="K1182">
        <v>66</v>
      </c>
      <c r="L1182" t="s">
        <v>71</v>
      </c>
      <c r="M1182" t="s">
        <v>2059</v>
      </c>
      <c r="N1182" t="s">
        <v>3929</v>
      </c>
      <c r="O1182" t="s">
        <v>73</v>
      </c>
      <c r="P1182" t="s">
        <v>74</v>
      </c>
      <c r="Q1182">
        <v>0</v>
      </c>
      <c r="R1182" t="s">
        <v>2060</v>
      </c>
    </row>
    <row r="1183" spans="2:18" x14ac:dyDescent="0.25">
      <c r="B1183" t="s">
        <v>2061</v>
      </c>
      <c r="C1183" t="s">
        <v>2062</v>
      </c>
      <c r="D1183" t="s">
        <v>2058</v>
      </c>
      <c r="E1183">
        <v>4254</v>
      </c>
      <c r="F1183" t="s">
        <v>74</v>
      </c>
      <c r="G1183">
        <v>0</v>
      </c>
      <c r="H1183">
        <v>32</v>
      </c>
      <c r="I1183">
        <v>2</v>
      </c>
      <c r="J1183">
        <v>56</v>
      </c>
      <c r="K1183">
        <v>66</v>
      </c>
      <c r="L1183" t="s">
        <v>77</v>
      </c>
      <c r="M1183" t="s">
        <v>2059</v>
      </c>
      <c r="N1183" t="s">
        <v>3929</v>
      </c>
      <c r="O1183" t="s">
        <v>73</v>
      </c>
      <c r="P1183" t="s">
        <v>74</v>
      </c>
      <c r="Q1183">
        <v>0</v>
      </c>
      <c r="R1183" t="s">
        <v>2060</v>
      </c>
    </row>
    <row r="1184" spans="2:18" x14ac:dyDescent="0.25">
      <c r="B1184" t="s">
        <v>2063</v>
      </c>
      <c r="C1184" t="s">
        <v>74</v>
      </c>
      <c r="D1184" t="s">
        <v>2064</v>
      </c>
      <c r="E1184">
        <v>54243000</v>
      </c>
      <c r="F1184" t="s">
        <v>74</v>
      </c>
      <c r="G1184" t="s">
        <v>74</v>
      </c>
      <c r="H1184">
        <v>105</v>
      </c>
      <c r="I1184">
        <v>7380</v>
      </c>
      <c r="J1184">
        <v>74</v>
      </c>
      <c r="K1184">
        <v>70</v>
      </c>
      <c r="L1184" t="s">
        <v>74</v>
      </c>
      <c r="M1184" t="s">
        <v>74</v>
      </c>
      <c r="N1184" t="s">
        <v>74</v>
      </c>
      <c r="O1184" t="s">
        <v>74</v>
      </c>
      <c r="P1184" t="s">
        <v>74</v>
      </c>
      <c r="Q1184" t="s">
        <v>74</v>
      </c>
      <c r="R1184" t="s">
        <v>2065</v>
      </c>
    </row>
    <row r="1185" spans="2:18" x14ac:dyDescent="0.25">
      <c r="B1185" t="s">
        <v>2066</v>
      </c>
      <c r="C1185" t="s">
        <v>2067</v>
      </c>
      <c r="D1185" t="s">
        <v>980</v>
      </c>
      <c r="E1185">
        <v>8840</v>
      </c>
      <c r="F1185" t="s">
        <v>74</v>
      </c>
      <c r="G1185">
        <v>0</v>
      </c>
      <c r="H1185">
        <v>30.35</v>
      </c>
      <c r="I1185">
        <v>4</v>
      </c>
      <c r="J1185">
        <v>97</v>
      </c>
      <c r="K1185">
        <v>72.819999999999993</v>
      </c>
      <c r="L1185" t="s">
        <v>71</v>
      </c>
      <c r="M1185" t="s">
        <v>1043</v>
      </c>
      <c r="N1185" t="s">
        <v>3862</v>
      </c>
      <c r="O1185" t="s">
        <v>239</v>
      </c>
      <c r="P1185" t="s">
        <v>74</v>
      </c>
      <c r="Q1185">
        <v>250</v>
      </c>
      <c r="R1185" t="s">
        <v>2068</v>
      </c>
    </row>
    <row r="1186" spans="2:18" x14ac:dyDescent="0.25">
      <c r="B1186" t="s">
        <v>2066</v>
      </c>
      <c r="C1186" t="s">
        <v>2067</v>
      </c>
      <c r="D1186" t="s">
        <v>980</v>
      </c>
      <c r="E1186">
        <v>8840</v>
      </c>
      <c r="F1186" t="s">
        <v>74</v>
      </c>
      <c r="G1186">
        <v>0</v>
      </c>
      <c r="H1186">
        <v>30.35</v>
      </c>
      <c r="I1186">
        <v>4</v>
      </c>
      <c r="J1186">
        <v>97</v>
      </c>
      <c r="K1186">
        <v>72.819999999999993</v>
      </c>
      <c r="L1186" t="s">
        <v>71</v>
      </c>
      <c r="M1186" t="s">
        <v>1045</v>
      </c>
      <c r="N1186" t="s">
        <v>3873</v>
      </c>
      <c r="O1186" t="s">
        <v>239</v>
      </c>
      <c r="P1186" t="s">
        <v>74</v>
      </c>
      <c r="Q1186">
        <v>250</v>
      </c>
      <c r="R1186" t="s">
        <v>2068</v>
      </c>
    </row>
    <row r="1187" spans="2:18" x14ac:dyDescent="0.25">
      <c r="B1187" t="s">
        <v>2066</v>
      </c>
      <c r="C1187" t="s">
        <v>2067</v>
      </c>
      <c r="D1187" t="s">
        <v>980</v>
      </c>
      <c r="E1187">
        <v>8840</v>
      </c>
      <c r="F1187" t="s">
        <v>74</v>
      </c>
      <c r="G1187">
        <v>0</v>
      </c>
      <c r="H1187">
        <v>30.35</v>
      </c>
      <c r="I1187">
        <v>4</v>
      </c>
      <c r="J1187">
        <v>97</v>
      </c>
      <c r="K1187">
        <v>72.819999999999993</v>
      </c>
      <c r="L1187" t="s">
        <v>77</v>
      </c>
      <c r="M1187" t="s">
        <v>1045</v>
      </c>
      <c r="N1187" t="s">
        <v>3873</v>
      </c>
      <c r="O1187" t="s">
        <v>239</v>
      </c>
      <c r="P1187" t="s">
        <v>74</v>
      </c>
      <c r="Q1187">
        <v>0</v>
      </c>
      <c r="R1187" t="s">
        <v>2068</v>
      </c>
    </row>
    <row r="1188" spans="2:18" x14ac:dyDescent="0.25">
      <c r="B1188" t="s">
        <v>2066</v>
      </c>
      <c r="C1188" t="s">
        <v>2067</v>
      </c>
      <c r="D1188" t="s">
        <v>980</v>
      </c>
      <c r="E1188">
        <v>8840</v>
      </c>
      <c r="F1188" t="s">
        <v>74</v>
      </c>
      <c r="G1188">
        <v>0</v>
      </c>
      <c r="H1188">
        <v>30.35</v>
      </c>
      <c r="I1188">
        <v>4</v>
      </c>
      <c r="J1188">
        <v>97</v>
      </c>
      <c r="K1188">
        <v>72.819999999999993</v>
      </c>
      <c r="L1188" t="s">
        <v>77</v>
      </c>
      <c r="M1188" t="s">
        <v>1043</v>
      </c>
      <c r="N1188" t="s">
        <v>3862</v>
      </c>
      <c r="O1188" t="s">
        <v>73</v>
      </c>
      <c r="P1188" t="s">
        <v>74</v>
      </c>
      <c r="Q1188">
        <v>0</v>
      </c>
      <c r="R1188" t="s">
        <v>2068</v>
      </c>
    </row>
    <row r="1189" spans="2:18" x14ac:dyDescent="0.25">
      <c r="B1189" t="s">
        <v>2069</v>
      </c>
      <c r="C1189" t="s">
        <v>2070</v>
      </c>
      <c r="D1189" t="s">
        <v>2071</v>
      </c>
      <c r="E1189">
        <v>10670</v>
      </c>
      <c r="F1189" t="s">
        <v>74</v>
      </c>
      <c r="G1189">
        <v>16</v>
      </c>
      <c r="H1189">
        <v>38</v>
      </c>
      <c r="I1189">
        <v>4</v>
      </c>
      <c r="J1189">
        <v>94</v>
      </c>
      <c r="K1189">
        <v>70</v>
      </c>
      <c r="L1189" t="s">
        <v>71</v>
      </c>
      <c r="M1189" t="s">
        <v>2072</v>
      </c>
      <c r="N1189" t="s">
        <v>3930</v>
      </c>
      <c r="O1189" t="s">
        <v>239</v>
      </c>
      <c r="P1189" t="s">
        <v>74</v>
      </c>
      <c r="Q1189">
        <v>0</v>
      </c>
      <c r="R1189" t="s">
        <v>2073</v>
      </c>
    </row>
    <row r="1190" spans="2:18" x14ac:dyDescent="0.25">
      <c r="B1190" t="s">
        <v>2069</v>
      </c>
      <c r="C1190" t="s">
        <v>2070</v>
      </c>
      <c r="D1190" t="s">
        <v>2071</v>
      </c>
      <c r="E1190">
        <v>10670</v>
      </c>
      <c r="F1190" t="s">
        <v>74</v>
      </c>
      <c r="G1190">
        <v>16</v>
      </c>
      <c r="H1190">
        <v>38</v>
      </c>
      <c r="I1190">
        <v>4</v>
      </c>
      <c r="J1190">
        <v>94</v>
      </c>
      <c r="K1190">
        <v>70</v>
      </c>
      <c r="L1190" t="s">
        <v>77</v>
      </c>
      <c r="M1190" t="s">
        <v>2072</v>
      </c>
      <c r="N1190" t="s">
        <v>3930</v>
      </c>
      <c r="O1190" t="s">
        <v>239</v>
      </c>
      <c r="P1190" t="s">
        <v>74</v>
      </c>
      <c r="Q1190">
        <v>0</v>
      </c>
      <c r="R1190" t="s">
        <v>2073</v>
      </c>
    </row>
    <row r="1191" spans="2:18" x14ac:dyDescent="0.25">
      <c r="B1191" t="s">
        <v>2074</v>
      </c>
      <c r="C1191" t="s">
        <v>2075</v>
      </c>
      <c r="D1191" t="s">
        <v>2076</v>
      </c>
      <c r="E1191">
        <v>7380</v>
      </c>
      <c r="F1191" t="s">
        <v>74</v>
      </c>
      <c r="G1191">
        <v>0</v>
      </c>
      <c r="H1191">
        <v>35</v>
      </c>
      <c r="I1191">
        <v>3</v>
      </c>
      <c r="J1191">
        <v>65</v>
      </c>
      <c r="K1191">
        <v>70</v>
      </c>
      <c r="L1191" t="s">
        <v>71</v>
      </c>
      <c r="M1191" t="s">
        <v>1043</v>
      </c>
      <c r="N1191" t="s">
        <v>3862</v>
      </c>
      <c r="O1191" t="s">
        <v>73</v>
      </c>
      <c r="P1191" t="s">
        <v>74</v>
      </c>
      <c r="Q1191">
        <v>0</v>
      </c>
      <c r="R1191" t="s">
        <v>2077</v>
      </c>
    </row>
    <row r="1192" spans="2:18" x14ac:dyDescent="0.25">
      <c r="B1192" t="s">
        <v>2074</v>
      </c>
      <c r="C1192" t="s">
        <v>2075</v>
      </c>
      <c r="D1192" t="s">
        <v>2076</v>
      </c>
      <c r="E1192">
        <v>7380</v>
      </c>
      <c r="F1192" t="s">
        <v>74</v>
      </c>
      <c r="G1192">
        <v>0</v>
      </c>
      <c r="H1192">
        <v>35</v>
      </c>
      <c r="I1192">
        <v>3</v>
      </c>
      <c r="J1192">
        <v>65</v>
      </c>
      <c r="K1192">
        <v>70</v>
      </c>
      <c r="L1192" t="s">
        <v>77</v>
      </c>
      <c r="M1192" t="s">
        <v>195</v>
      </c>
      <c r="N1192" t="s">
        <v>3873</v>
      </c>
      <c r="O1192" t="s">
        <v>73</v>
      </c>
      <c r="P1192" t="s">
        <v>74</v>
      </c>
      <c r="Q1192">
        <v>0</v>
      </c>
      <c r="R1192" t="s">
        <v>2077</v>
      </c>
    </row>
    <row r="1193" spans="2:18" x14ac:dyDescent="0.25">
      <c r="B1193" t="s">
        <v>2078</v>
      </c>
      <c r="C1193" t="s">
        <v>2070</v>
      </c>
      <c r="D1193" t="s">
        <v>2071</v>
      </c>
      <c r="E1193">
        <v>10670</v>
      </c>
      <c r="F1193" t="s">
        <v>74</v>
      </c>
      <c r="G1193">
        <v>16</v>
      </c>
      <c r="H1193">
        <v>38</v>
      </c>
      <c r="I1193">
        <v>4</v>
      </c>
      <c r="J1193">
        <v>94</v>
      </c>
      <c r="K1193">
        <v>70</v>
      </c>
      <c r="L1193" t="s">
        <v>71</v>
      </c>
      <c r="M1193" t="s">
        <v>2072</v>
      </c>
      <c r="N1193" t="s">
        <v>3930</v>
      </c>
      <c r="O1193" t="s">
        <v>239</v>
      </c>
      <c r="P1193" t="s">
        <v>74</v>
      </c>
      <c r="Q1193">
        <v>0</v>
      </c>
      <c r="R1193" t="s">
        <v>2079</v>
      </c>
    </row>
    <row r="1194" spans="2:18" x14ac:dyDescent="0.25">
      <c r="B1194" t="s">
        <v>2078</v>
      </c>
      <c r="C1194" t="s">
        <v>2070</v>
      </c>
      <c r="D1194" t="s">
        <v>2071</v>
      </c>
      <c r="E1194">
        <v>10670</v>
      </c>
      <c r="F1194" t="s">
        <v>74</v>
      </c>
      <c r="G1194">
        <v>16</v>
      </c>
      <c r="H1194">
        <v>38</v>
      </c>
      <c r="I1194">
        <v>4</v>
      </c>
      <c r="J1194">
        <v>94</v>
      </c>
      <c r="K1194">
        <v>70</v>
      </c>
      <c r="L1194" t="s">
        <v>77</v>
      </c>
      <c r="M1194" t="s">
        <v>2072</v>
      </c>
      <c r="N1194" t="s">
        <v>3930</v>
      </c>
      <c r="O1194" t="s">
        <v>239</v>
      </c>
      <c r="P1194" t="s">
        <v>74</v>
      </c>
      <c r="Q1194">
        <v>0</v>
      </c>
      <c r="R1194" t="s">
        <v>2079</v>
      </c>
    </row>
    <row r="1195" spans="2:18" x14ac:dyDescent="0.25">
      <c r="B1195" t="s">
        <v>2080</v>
      </c>
      <c r="C1195" t="s">
        <v>2081</v>
      </c>
      <c r="D1195" t="s">
        <v>2082</v>
      </c>
      <c r="E1195">
        <v>10670</v>
      </c>
      <c r="F1195" t="s">
        <v>74</v>
      </c>
      <c r="G1195">
        <v>17</v>
      </c>
      <c r="H1195">
        <v>38</v>
      </c>
      <c r="I1195">
        <v>4</v>
      </c>
      <c r="J1195">
        <v>72</v>
      </c>
      <c r="K1195">
        <v>70</v>
      </c>
      <c r="L1195" t="s">
        <v>71</v>
      </c>
      <c r="M1195" t="s">
        <v>2072</v>
      </c>
      <c r="N1195" t="s">
        <v>3930</v>
      </c>
      <c r="O1195" t="s">
        <v>239</v>
      </c>
      <c r="P1195" t="s">
        <v>74</v>
      </c>
      <c r="Q1195">
        <v>0</v>
      </c>
      <c r="R1195" t="s">
        <v>2083</v>
      </c>
    </row>
    <row r="1196" spans="2:18" x14ac:dyDescent="0.25">
      <c r="B1196" t="s">
        <v>2080</v>
      </c>
      <c r="C1196" t="s">
        <v>2081</v>
      </c>
      <c r="D1196" t="s">
        <v>2082</v>
      </c>
      <c r="E1196">
        <v>10670</v>
      </c>
      <c r="F1196" t="s">
        <v>74</v>
      </c>
      <c r="G1196">
        <v>17</v>
      </c>
      <c r="H1196">
        <v>38</v>
      </c>
      <c r="I1196">
        <v>4</v>
      </c>
      <c r="J1196">
        <v>72</v>
      </c>
      <c r="K1196">
        <v>70</v>
      </c>
      <c r="L1196" t="s">
        <v>77</v>
      </c>
      <c r="M1196" t="s">
        <v>2072</v>
      </c>
      <c r="N1196" t="s">
        <v>3930</v>
      </c>
      <c r="O1196" t="s">
        <v>239</v>
      </c>
      <c r="P1196" t="s">
        <v>74</v>
      </c>
      <c r="Q1196">
        <v>0</v>
      </c>
      <c r="R1196" t="s">
        <v>2083</v>
      </c>
    </row>
    <row r="1197" spans="2:18" x14ac:dyDescent="0.25">
      <c r="B1197" t="s">
        <v>2084</v>
      </c>
      <c r="C1197" t="s">
        <v>2085</v>
      </c>
      <c r="D1197" t="s">
        <v>2086</v>
      </c>
      <c r="E1197">
        <v>7326</v>
      </c>
      <c r="F1197" t="s">
        <v>74</v>
      </c>
      <c r="G1197">
        <v>17</v>
      </c>
      <c r="H1197">
        <v>28</v>
      </c>
      <c r="I1197">
        <v>4</v>
      </c>
      <c r="J1197">
        <v>66</v>
      </c>
      <c r="K1197">
        <v>66</v>
      </c>
      <c r="L1197" t="s">
        <v>71</v>
      </c>
      <c r="M1197" t="s">
        <v>140</v>
      </c>
      <c r="N1197" t="s">
        <v>3865</v>
      </c>
      <c r="O1197" t="s">
        <v>239</v>
      </c>
      <c r="P1197" t="s">
        <v>74</v>
      </c>
      <c r="Q1197">
        <v>1200</v>
      </c>
      <c r="R1197" t="s">
        <v>2087</v>
      </c>
    </row>
    <row r="1198" spans="2:18" x14ac:dyDescent="0.25">
      <c r="B1198" t="s">
        <v>2084</v>
      </c>
      <c r="C1198" t="s">
        <v>2085</v>
      </c>
      <c r="D1198" t="s">
        <v>2086</v>
      </c>
      <c r="E1198">
        <v>7326</v>
      </c>
      <c r="F1198" t="s">
        <v>74</v>
      </c>
      <c r="G1198">
        <v>17</v>
      </c>
      <c r="H1198">
        <v>28</v>
      </c>
      <c r="I1198">
        <v>4</v>
      </c>
      <c r="J1198">
        <v>66</v>
      </c>
      <c r="K1198">
        <v>66</v>
      </c>
      <c r="L1198" t="s">
        <v>71</v>
      </c>
      <c r="M1198" t="s">
        <v>81</v>
      </c>
      <c r="N1198" t="s">
        <v>3863</v>
      </c>
      <c r="O1198" t="s">
        <v>73</v>
      </c>
      <c r="P1198" t="s">
        <v>74</v>
      </c>
      <c r="Q1198">
        <v>0</v>
      </c>
      <c r="R1198" t="s">
        <v>2087</v>
      </c>
    </row>
    <row r="1199" spans="2:18" x14ac:dyDescent="0.25">
      <c r="B1199" t="s">
        <v>2084</v>
      </c>
      <c r="C1199" t="s">
        <v>2085</v>
      </c>
      <c r="D1199" t="s">
        <v>2086</v>
      </c>
      <c r="E1199">
        <v>7326</v>
      </c>
      <c r="F1199" t="s">
        <v>74</v>
      </c>
      <c r="G1199">
        <v>17</v>
      </c>
      <c r="H1199">
        <v>28</v>
      </c>
      <c r="I1199">
        <v>4</v>
      </c>
      <c r="J1199">
        <v>66</v>
      </c>
      <c r="K1199">
        <v>66</v>
      </c>
      <c r="L1199" t="s">
        <v>77</v>
      </c>
      <c r="M1199" t="s">
        <v>81</v>
      </c>
      <c r="N1199" t="s">
        <v>3863</v>
      </c>
      <c r="O1199" t="s">
        <v>73</v>
      </c>
      <c r="P1199" t="s">
        <v>74</v>
      </c>
      <c r="Q1199">
        <v>0</v>
      </c>
      <c r="R1199" t="s">
        <v>2087</v>
      </c>
    </row>
    <row r="1200" spans="2:18" x14ac:dyDescent="0.25">
      <c r="B1200" t="s">
        <v>2084</v>
      </c>
      <c r="C1200" t="s">
        <v>2085</v>
      </c>
      <c r="D1200" t="s">
        <v>2086</v>
      </c>
      <c r="E1200">
        <v>7326</v>
      </c>
      <c r="F1200" t="s">
        <v>74</v>
      </c>
      <c r="G1200">
        <v>17</v>
      </c>
      <c r="H1200">
        <v>28</v>
      </c>
      <c r="I1200">
        <v>4</v>
      </c>
      <c r="J1200">
        <v>66</v>
      </c>
      <c r="K1200">
        <v>66</v>
      </c>
      <c r="L1200" t="s">
        <v>77</v>
      </c>
      <c r="M1200" t="s">
        <v>140</v>
      </c>
      <c r="N1200" t="s">
        <v>3865</v>
      </c>
      <c r="O1200" t="s">
        <v>239</v>
      </c>
      <c r="P1200" t="s">
        <v>74</v>
      </c>
      <c r="Q1200">
        <v>1200</v>
      </c>
      <c r="R1200" t="s">
        <v>2087</v>
      </c>
    </row>
    <row r="1201" spans="2:18" x14ac:dyDescent="0.25">
      <c r="B1201" t="s">
        <v>2088</v>
      </c>
      <c r="C1201" t="s">
        <v>2081</v>
      </c>
      <c r="D1201" t="s">
        <v>2089</v>
      </c>
      <c r="E1201">
        <v>10670</v>
      </c>
      <c r="F1201" t="s">
        <v>74</v>
      </c>
      <c r="G1201">
        <v>18</v>
      </c>
      <c r="H1201">
        <v>38</v>
      </c>
      <c r="I1201">
        <v>4</v>
      </c>
      <c r="J1201">
        <v>72</v>
      </c>
      <c r="K1201">
        <v>70</v>
      </c>
      <c r="L1201" t="s">
        <v>71</v>
      </c>
      <c r="M1201" t="s">
        <v>2072</v>
      </c>
      <c r="N1201" t="s">
        <v>3930</v>
      </c>
      <c r="O1201" t="s">
        <v>239</v>
      </c>
      <c r="P1201" t="s">
        <v>74</v>
      </c>
      <c r="Q1201">
        <v>0</v>
      </c>
      <c r="R1201" t="s">
        <v>2090</v>
      </c>
    </row>
    <row r="1202" spans="2:18" x14ac:dyDescent="0.25">
      <c r="B1202" t="s">
        <v>2088</v>
      </c>
      <c r="C1202" t="s">
        <v>2081</v>
      </c>
      <c r="D1202" t="s">
        <v>2089</v>
      </c>
      <c r="E1202">
        <v>10670</v>
      </c>
      <c r="F1202" t="s">
        <v>74</v>
      </c>
      <c r="G1202">
        <v>18</v>
      </c>
      <c r="H1202">
        <v>38</v>
      </c>
      <c r="I1202">
        <v>4</v>
      </c>
      <c r="J1202">
        <v>72</v>
      </c>
      <c r="K1202">
        <v>70</v>
      </c>
      <c r="L1202" t="s">
        <v>77</v>
      </c>
      <c r="M1202" t="s">
        <v>2072</v>
      </c>
      <c r="N1202" t="s">
        <v>3930</v>
      </c>
      <c r="O1202" t="s">
        <v>239</v>
      </c>
      <c r="P1202" t="s">
        <v>74</v>
      </c>
      <c r="Q1202">
        <v>0</v>
      </c>
      <c r="R1202" t="s">
        <v>2090</v>
      </c>
    </row>
    <row r="1203" spans="2:18" x14ac:dyDescent="0.25">
      <c r="B1203" t="s">
        <v>2091</v>
      </c>
      <c r="C1203" t="s">
        <v>2092</v>
      </c>
      <c r="D1203" t="s">
        <v>2082</v>
      </c>
      <c r="E1203">
        <v>9758</v>
      </c>
      <c r="F1203" t="s">
        <v>74</v>
      </c>
      <c r="G1203">
        <v>18</v>
      </c>
      <c r="H1203" s="8">
        <v>32</v>
      </c>
      <c r="I1203" s="8">
        <v>4</v>
      </c>
      <c r="J1203">
        <v>56</v>
      </c>
      <c r="K1203">
        <v>76</v>
      </c>
      <c r="L1203" t="s">
        <v>71</v>
      </c>
      <c r="M1203" t="s">
        <v>158</v>
      </c>
      <c r="N1203" t="s">
        <v>3866</v>
      </c>
      <c r="O1203" t="s">
        <v>239</v>
      </c>
      <c r="P1203" t="s">
        <v>74</v>
      </c>
      <c r="Q1203">
        <v>1500</v>
      </c>
      <c r="R1203" t="s">
        <v>2093</v>
      </c>
    </row>
    <row r="1204" spans="2:18" x14ac:dyDescent="0.25">
      <c r="B1204" t="s">
        <v>2091</v>
      </c>
      <c r="C1204" t="s">
        <v>2092</v>
      </c>
      <c r="D1204" t="s">
        <v>2082</v>
      </c>
      <c r="E1204">
        <v>9758</v>
      </c>
      <c r="F1204" t="s">
        <v>74</v>
      </c>
      <c r="G1204">
        <v>18</v>
      </c>
      <c r="H1204" s="8">
        <v>32</v>
      </c>
      <c r="I1204" s="8">
        <v>4</v>
      </c>
      <c r="J1204">
        <v>56</v>
      </c>
      <c r="K1204">
        <v>76</v>
      </c>
      <c r="L1204" t="s">
        <v>77</v>
      </c>
      <c r="M1204" t="s">
        <v>158</v>
      </c>
      <c r="N1204" t="s">
        <v>3866</v>
      </c>
      <c r="O1204" t="s">
        <v>239</v>
      </c>
      <c r="P1204" t="s">
        <v>74</v>
      </c>
      <c r="Q1204">
        <v>1500</v>
      </c>
      <c r="R1204" t="s">
        <v>2093</v>
      </c>
    </row>
    <row r="1205" spans="2:18" x14ac:dyDescent="0.25">
      <c r="B1205" t="s">
        <v>2094</v>
      </c>
      <c r="C1205" t="s">
        <v>2095</v>
      </c>
      <c r="D1205" t="s">
        <v>2096</v>
      </c>
      <c r="E1205">
        <v>9758</v>
      </c>
      <c r="F1205" t="s">
        <v>74</v>
      </c>
      <c r="G1205">
        <v>18</v>
      </c>
      <c r="H1205">
        <v>32</v>
      </c>
      <c r="I1205">
        <v>4</v>
      </c>
      <c r="J1205">
        <v>56</v>
      </c>
      <c r="K1205">
        <v>76</v>
      </c>
      <c r="L1205" t="s">
        <v>71</v>
      </c>
      <c r="M1205" t="s">
        <v>158</v>
      </c>
      <c r="N1205" t="s">
        <v>3866</v>
      </c>
      <c r="O1205" t="s">
        <v>73</v>
      </c>
      <c r="P1205" t="s">
        <v>74</v>
      </c>
      <c r="Q1205">
        <v>1500</v>
      </c>
      <c r="R1205" t="s">
        <v>2097</v>
      </c>
    </row>
    <row r="1206" spans="2:18" x14ac:dyDescent="0.25">
      <c r="B1206" t="s">
        <v>2094</v>
      </c>
      <c r="C1206" t="s">
        <v>2095</v>
      </c>
      <c r="D1206" t="s">
        <v>2096</v>
      </c>
      <c r="E1206">
        <v>9758</v>
      </c>
      <c r="F1206" t="s">
        <v>74</v>
      </c>
      <c r="G1206">
        <v>18</v>
      </c>
      <c r="H1206">
        <v>32</v>
      </c>
      <c r="I1206">
        <v>4</v>
      </c>
      <c r="J1206">
        <v>56</v>
      </c>
      <c r="K1206">
        <v>76</v>
      </c>
      <c r="L1206" t="s">
        <v>77</v>
      </c>
      <c r="M1206" t="s">
        <v>158</v>
      </c>
      <c r="N1206" t="s">
        <v>3866</v>
      </c>
      <c r="O1206" t="s">
        <v>73</v>
      </c>
      <c r="P1206" t="s">
        <v>74</v>
      </c>
      <c r="Q1206">
        <v>1500</v>
      </c>
      <c r="R1206" t="s">
        <v>2097</v>
      </c>
    </row>
    <row r="1207" spans="2:18" x14ac:dyDescent="0.25">
      <c r="B1207" t="s">
        <v>2098</v>
      </c>
      <c r="C1207" t="s">
        <v>2099</v>
      </c>
      <c r="D1207" t="s">
        <v>2100</v>
      </c>
      <c r="E1207">
        <v>2670</v>
      </c>
      <c r="F1207" t="s">
        <v>74</v>
      </c>
      <c r="G1207">
        <v>19</v>
      </c>
      <c r="H1207">
        <v>40</v>
      </c>
      <c r="I1207">
        <v>1</v>
      </c>
      <c r="J1207">
        <v>36</v>
      </c>
      <c r="K1207">
        <v>66</v>
      </c>
      <c r="L1207" t="s">
        <v>71</v>
      </c>
      <c r="M1207" t="s">
        <v>635</v>
      </c>
      <c r="N1207" t="s">
        <v>3893</v>
      </c>
      <c r="O1207" t="s">
        <v>73</v>
      </c>
      <c r="P1207" t="s">
        <v>74</v>
      </c>
      <c r="Q1207">
        <v>0</v>
      </c>
      <c r="R1207" t="s">
        <v>2101</v>
      </c>
    </row>
    <row r="1208" spans="2:18" x14ac:dyDescent="0.25">
      <c r="B1208" t="s">
        <v>2098</v>
      </c>
      <c r="C1208" t="s">
        <v>2099</v>
      </c>
      <c r="D1208" t="s">
        <v>2100</v>
      </c>
      <c r="E1208">
        <v>2670</v>
      </c>
      <c r="F1208" t="s">
        <v>74</v>
      </c>
      <c r="G1208">
        <v>19</v>
      </c>
      <c r="H1208">
        <v>40</v>
      </c>
      <c r="I1208">
        <v>1</v>
      </c>
      <c r="J1208">
        <v>36</v>
      </c>
      <c r="K1208">
        <v>66</v>
      </c>
      <c r="L1208" t="s">
        <v>77</v>
      </c>
      <c r="M1208" t="s">
        <v>635</v>
      </c>
      <c r="N1208" t="s">
        <v>3893</v>
      </c>
      <c r="O1208" t="s">
        <v>73</v>
      </c>
      <c r="P1208" t="s">
        <v>74</v>
      </c>
      <c r="Q1208">
        <v>0</v>
      </c>
      <c r="R1208" t="s">
        <v>2101</v>
      </c>
    </row>
    <row r="1209" spans="2:18" x14ac:dyDescent="0.25">
      <c r="B1209" t="s">
        <v>2102</v>
      </c>
      <c r="C1209" t="s">
        <v>2103</v>
      </c>
      <c r="D1209" t="s">
        <v>2104</v>
      </c>
      <c r="E1209">
        <v>8840</v>
      </c>
      <c r="F1209" t="s">
        <v>74</v>
      </c>
      <c r="G1209">
        <v>0</v>
      </c>
      <c r="H1209">
        <v>30.35</v>
      </c>
      <c r="I1209">
        <v>4</v>
      </c>
      <c r="J1209">
        <v>98</v>
      </c>
      <c r="K1209">
        <v>72.819999999999993</v>
      </c>
      <c r="L1209" t="s">
        <v>71</v>
      </c>
      <c r="M1209" t="s">
        <v>2105</v>
      </c>
      <c r="N1209" t="s">
        <v>3931</v>
      </c>
      <c r="O1209" t="s">
        <v>73</v>
      </c>
      <c r="P1209" t="s">
        <v>74</v>
      </c>
      <c r="Q1209">
        <v>350</v>
      </c>
      <c r="R1209" t="s">
        <v>2106</v>
      </c>
    </row>
    <row r="1210" spans="2:18" x14ac:dyDescent="0.25">
      <c r="B1210" t="s">
        <v>2102</v>
      </c>
      <c r="C1210" t="s">
        <v>2103</v>
      </c>
      <c r="D1210" t="s">
        <v>2104</v>
      </c>
      <c r="E1210">
        <v>8840</v>
      </c>
      <c r="F1210" t="s">
        <v>74</v>
      </c>
      <c r="G1210">
        <v>0</v>
      </c>
      <c r="H1210">
        <v>30.35</v>
      </c>
      <c r="I1210">
        <v>4</v>
      </c>
      <c r="J1210">
        <v>98</v>
      </c>
      <c r="K1210">
        <v>72.819999999999993</v>
      </c>
      <c r="L1210" t="s">
        <v>71</v>
      </c>
      <c r="M1210" t="s">
        <v>195</v>
      </c>
      <c r="N1210" t="s">
        <v>3873</v>
      </c>
      <c r="O1210" t="s">
        <v>239</v>
      </c>
      <c r="P1210" t="s">
        <v>74</v>
      </c>
      <c r="Q1210">
        <v>300</v>
      </c>
      <c r="R1210" t="s">
        <v>2106</v>
      </c>
    </row>
    <row r="1211" spans="2:18" x14ac:dyDescent="0.25">
      <c r="B1211" t="s">
        <v>2102</v>
      </c>
      <c r="C1211" t="s">
        <v>2103</v>
      </c>
      <c r="D1211" t="s">
        <v>2104</v>
      </c>
      <c r="E1211">
        <v>8840</v>
      </c>
      <c r="F1211" t="s">
        <v>74</v>
      </c>
      <c r="G1211">
        <v>0</v>
      </c>
      <c r="H1211">
        <v>30.35</v>
      </c>
      <c r="I1211">
        <v>4</v>
      </c>
      <c r="J1211">
        <v>98</v>
      </c>
      <c r="K1211">
        <v>72.819999999999993</v>
      </c>
      <c r="L1211" t="s">
        <v>77</v>
      </c>
      <c r="M1211" t="s">
        <v>195</v>
      </c>
      <c r="N1211" t="s">
        <v>3873</v>
      </c>
      <c r="O1211" t="s">
        <v>73</v>
      </c>
      <c r="P1211" t="s">
        <v>74</v>
      </c>
      <c r="Q1211">
        <v>0</v>
      </c>
      <c r="R1211" t="s">
        <v>2106</v>
      </c>
    </row>
    <row r="1212" spans="2:18" x14ac:dyDescent="0.25">
      <c r="B1212" t="s">
        <v>2102</v>
      </c>
      <c r="C1212" t="s">
        <v>2103</v>
      </c>
      <c r="D1212" t="s">
        <v>2104</v>
      </c>
      <c r="E1212">
        <v>8840</v>
      </c>
      <c r="F1212" t="s">
        <v>74</v>
      </c>
      <c r="G1212">
        <v>0</v>
      </c>
      <c r="H1212">
        <v>30.35</v>
      </c>
      <c r="I1212">
        <v>4</v>
      </c>
      <c r="J1212">
        <v>98</v>
      </c>
      <c r="K1212">
        <v>72.819999999999993</v>
      </c>
      <c r="L1212" t="s">
        <v>77</v>
      </c>
      <c r="M1212" t="s">
        <v>2105</v>
      </c>
      <c r="N1212" t="s">
        <v>3931</v>
      </c>
      <c r="O1212" t="s">
        <v>239</v>
      </c>
      <c r="P1212" t="s">
        <v>74</v>
      </c>
      <c r="Q1212">
        <v>0</v>
      </c>
      <c r="R1212" t="s">
        <v>2106</v>
      </c>
    </row>
    <row r="1213" spans="2:18" x14ac:dyDescent="0.25">
      <c r="B1213" t="s">
        <v>2107</v>
      </c>
      <c r="C1213" t="s">
        <v>2108</v>
      </c>
      <c r="D1213" t="s">
        <v>2109</v>
      </c>
      <c r="E1213">
        <v>6120</v>
      </c>
      <c r="F1213">
        <v>6120</v>
      </c>
      <c r="G1213">
        <v>20</v>
      </c>
      <c r="H1213">
        <v>28</v>
      </c>
      <c r="I1213">
        <v>4</v>
      </c>
      <c r="J1213">
        <v>75</v>
      </c>
      <c r="K1213">
        <v>70</v>
      </c>
      <c r="L1213" t="s">
        <v>71</v>
      </c>
      <c r="M1213" t="s">
        <v>2110</v>
      </c>
      <c r="N1213" t="s">
        <v>3917</v>
      </c>
      <c r="O1213" t="s">
        <v>73</v>
      </c>
      <c r="P1213" t="s">
        <v>83</v>
      </c>
      <c r="Q1213" t="s">
        <v>74</v>
      </c>
      <c r="R1213" t="s">
        <v>2111</v>
      </c>
    </row>
    <row r="1214" spans="2:18" x14ac:dyDescent="0.25">
      <c r="B1214" t="s">
        <v>2107</v>
      </c>
      <c r="C1214" t="s">
        <v>2108</v>
      </c>
      <c r="D1214" t="s">
        <v>2109</v>
      </c>
      <c r="E1214">
        <v>6120</v>
      </c>
      <c r="F1214">
        <v>6120</v>
      </c>
      <c r="G1214">
        <v>20</v>
      </c>
      <c r="H1214">
        <v>28</v>
      </c>
      <c r="I1214">
        <v>4</v>
      </c>
      <c r="J1214">
        <v>75</v>
      </c>
      <c r="K1214">
        <v>70</v>
      </c>
      <c r="L1214" t="s">
        <v>77</v>
      </c>
      <c r="M1214" t="s">
        <v>144</v>
      </c>
      <c r="N1214" t="s">
        <v>3862</v>
      </c>
      <c r="O1214" t="s">
        <v>83</v>
      </c>
      <c r="P1214" t="s">
        <v>73</v>
      </c>
      <c r="Q1214">
        <v>1500</v>
      </c>
      <c r="R1214" t="s">
        <v>2111</v>
      </c>
    </row>
    <row r="1215" spans="2:18" x14ac:dyDescent="0.25">
      <c r="B1215" t="s">
        <v>2112</v>
      </c>
      <c r="C1215" t="s">
        <v>314</v>
      </c>
      <c r="D1215" t="s">
        <v>2113</v>
      </c>
      <c r="E1215">
        <v>21180</v>
      </c>
      <c r="F1215" t="s">
        <v>74</v>
      </c>
      <c r="G1215">
        <v>20</v>
      </c>
      <c r="H1215">
        <v>46</v>
      </c>
      <c r="I1215">
        <v>7</v>
      </c>
      <c r="J1215">
        <v>82</v>
      </c>
      <c r="K1215">
        <v>66</v>
      </c>
      <c r="L1215" t="s">
        <v>71</v>
      </c>
      <c r="M1215" t="s">
        <v>316</v>
      </c>
      <c r="N1215" t="s">
        <v>3874</v>
      </c>
      <c r="O1215" t="s">
        <v>73</v>
      </c>
      <c r="P1215" t="s">
        <v>83</v>
      </c>
      <c r="Q1215">
        <v>0</v>
      </c>
      <c r="R1215" t="s">
        <v>2114</v>
      </c>
    </row>
    <row r="1216" spans="2:18" x14ac:dyDescent="0.25">
      <c r="B1216" t="s">
        <v>2112</v>
      </c>
      <c r="C1216" t="s">
        <v>314</v>
      </c>
      <c r="D1216" t="s">
        <v>2113</v>
      </c>
      <c r="E1216">
        <v>21180</v>
      </c>
      <c r="F1216" t="s">
        <v>74</v>
      </c>
      <c r="G1216">
        <v>20</v>
      </c>
      <c r="H1216">
        <v>46</v>
      </c>
      <c r="I1216">
        <v>7</v>
      </c>
      <c r="J1216">
        <v>82</v>
      </c>
      <c r="K1216">
        <v>66</v>
      </c>
      <c r="L1216" t="s">
        <v>77</v>
      </c>
      <c r="M1216" t="s">
        <v>848</v>
      </c>
      <c r="N1216" t="s">
        <v>3873</v>
      </c>
      <c r="O1216" t="s">
        <v>83</v>
      </c>
      <c r="P1216" t="s">
        <v>83</v>
      </c>
      <c r="Q1216">
        <v>0</v>
      </c>
      <c r="R1216" t="s">
        <v>2114</v>
      </c>
    </row>
    <row r="1217" spans="2:18" x14ac:dyDescent="0.25">
      <c r="B1217" t="s">
        <v>2112</v>
      </c>
      <c r="C1217" t="s">
        <v>314</v>
      </c>
      <c r="D1217" t="s">
        <v>2113</v>
      </c>
      <c r="E1217">
        <v>21180</v>
      </c>
      <c r="F1217" t="s">
        <v>74</v>
      </c>
      <c r="G1217">
        <v>20</v>
      </c>
      <c r="H1217">
        <v>46</v>
      </c>
      <c r="I1217">
        <v>7</v>
      </c>
      <c r="J1217">
        <v>82</v>
      </c>
      <c r="K1217">
        <v>66</v>
      </c>
      <c r="L1217" t="s">
        <v>77</v>
      </c>
      <c r="M1217" t="s">
        <v>338</v>
      </c>
      <c r="N1217" t="s">
        <v>3873</v>
      </c>
      <c r="O1217" t="s">
        <v>83</v>
      </c>
      <c r="P1217" t="s">
        <v>83</v>
      </c>
      <c r="Q1217">
        <v>0</v>
      </c>
      <c r="R1217" t="s">
        <v>2114</v>
      </c>
    </row>
    <row r="1218" spans="2:18" x14ac:dyDescent="0.25">
      <c r="B1218" t="s">
        <v>2115</v>
      </c>
      <c r="C1218" t="s">
        <v>2116</v>
      </c>
      <c r="D1218" t="s">
        <v>1951</v>
      </c>
      <c r="E1218">
        <v>7752</v>
      </c>
      <c r="F1218" t="s">
        <v>74</v>
      </c>
      <c r="G1218">
        <v>0</v>
      </c>
      <c r="H1218">
        <v>28</v>
      </c>
      <c r="I1218">
        <v>4</v>
      </c>
      <c r="J1218">
        <v>60</v>
      </c>
      <c r="K1218">
        <v>70</v>
      </c>
      <c r="L1218" t="s">
        <v>71</v>
      </c>
      <c r="M1218" t="s">
        <v>2117</v>
      </c>
      <c r="N1218">
        <v>0</v>
      </c>
      <c r="O1218" t="s">
        <v>239</v>
      </c>
      <c r="P1218" t="s">
        <v>74</v>
      </c>
      <c r="Q1218">
        <v>0</v>
      </c>
      <c r="R1218" t="s">
        <v>2118</v>
      </c>
    </row>
    <row r="1219" spans="2:18" x14ac:dyDescent="0.25">
      <c r="B1219" t="s">
        <v>2115</v>
      </c>
      <c r="C1219" t="s">
        <v>2116</v>
      </c>
      <c r="D1219" t="s">
        <v>1951</v>
      </c>
      <c r="E1219">
        <v>7752</v>
      </c>
      <c r="F1219" t="s">
        <v>74</v>
      </c>
      <c r="G1219">
        <v>0</v>
      </c>
      <c r="H1219">
        <v>28</v>
      </c>
      <c r="I1219">
        <v>4</v>
      </c>
      <c r="J1219">
        <v>60</v>
      </c>
      <c r="K1219">
        <v>70</v>
      </c>
      <c r="L1219" t="s">
        <v>77</v>
      </c>
      <c r="M1219" t="s">
        <v>2117</v>
      </c>
      <c r="N1219">
        <v>0</v>
      </c>
      <c r="O1219" t="s">
        <v>239</v>
      </c>
      <c r="P1219" t="s">
        <v>74</v>
      </c>
      <c r="Q1219">
        <v>0</v>
      </c>
      <c r="R1219" t="s">
        <v>2118</v>
      </c>
    </row>
    <row r="1220" spans="2:18" x14ac:dyDescent="0.25">
      <c r="B1220" t="s">
        <v>2119</v>
      </c>
      <c r="C1220" t="s">
        <v>2120</v>
      </c>
      <c r="D1220" t="s">
        <v>2041</v>
      </c>
      <c r="E1220">
        <v>5632</v>
      </c>
      <c r="F1220" t="s">
        <v>74</v>
      </c>
      <c r="G1220">
        <v>22</v>
      </c>
      <c r="H1220">
        <v>44</v>
      </c>
      <c r="I1220">
        <v>2</v>
      </c>
      <c r="J1220">
        <v>58</v>
      </c>
      <c r="K1220">
        <v>64</v>
      </c>
      <c r="L1220" t="s">
        <v>71</v>
      </c>
      <c r="M1220" t="s">
        <v>1045</v>
      </c>
      <c r="N1220" t="s">
        <v>3873</v>
      </c>
      <c r="O1220" t="s">
        <v>73</v>
      </c>
      <c r="P1220" t="s">
        <v>74</v>
      </c>
      <c r="Q1220">
        <v>0</v>
      </c>
      <c r="R1220" t="s">
        <v>2121</v>
      </c>
    </row>
    <row r="1221" spans="2:18" x14ac:dyDescent="0.25">
      <c r="B1221" t="s">
        <v>2119</v>
      </c>
      <c r="C1221" t="s">
        <v>2120</v>
      </c>
      <c r="D1221" t="s">
        <v>2041</v>
      </c>
      <c r="E1221">
        <v>5632</v>
      </c>
      <c r="F1221" t="s">
        <v>74</v>
      </c>
      <c r="G1221">
        <v>22</v>
      </c>
      <c r="H1221">
        <v>44</v>
      </c>
      <c r="I1221" s="9">
        <v>2</v>
      </c>
      <c r="J1221">
        <v>58</v>
      </c>
      <c r="K1221">
        <v>64</v>
      </c>
      <c r="L1221" t="s">
        <v>77</v>
      </c>
      <c r="M1221" t="s">
        <v>880</v>
      </c>
      <c r="N1221" t="s">
        <v>3869</v>
      </c>
      <c r="O1221" t="s">
        <v>73</v>
      </c>
      <c r="P1221" t="s">
        <v>74</v>
      </c>
      <c r="Q1221">
        <v>0</v>
      </c>
      <c r="R1221" t="s">
        <v>2121</v>
      </c>
    </row>
    <row r="1222" spans="2:18" x14ac:dyDescent="0.25">
      <c r="B1222" t="s">
        <v>2122</v>
      </c>
      <c r="C1222" t="s">
        <v>2123</v>
      </c>
      <c r="D1222" t="s">
        <v>2124</v>
      </c>
      <c r="E1222">
        <v>12190</v>
      </c>
      <c r="F1222" t="s">
        <v>74</v>
      </c>
      <c r="G1222">
        <v>24</v>
      </c>
      <c r="H1222" s="9">
        <v>32</v>
      </c>
      <c r="I1222" s="9">
        <v>5</v>
      </c>
      <c r="J1222">
        <v>98</v>
      </c>
      <c r="K1222">
        <v>76</v>
      </c>
      <c r="L1222" t="s">
        <v>71</v>
      </c>
      <c r="M1222" t="s">
        <v>144</v>
      </c>
      <c r="N1222" t="s">
        <v>3862</v>
      </c>
      <c r="O1222" t="s">
        <v>239</v>
      </c>
      <c r="P1222" t="s">
        <v>74</v>
      </c>
      <c r="Q1222">
        <v>0</v>
      </c>
      <c r="R1222" t="s">
        <v>2125</v>
      </c>
    </row>
    <row r="1223" spans="2:18" x14ac:dyDescent="0.25">
      <c r="B1223" t="s">
        <v>2122</v>
      </c>
      <c r="C1223" t="s">
        <v>2123</v>
      </c>
      <c r="D1223" t="s">
        <v>2124</v>
      </c>
      <c r="E1223">
        <v>12190</v>
      </c>
      <c r="F1223" t="s">
        <v>74</v>
      </c>
      <c r="G1223">
        <v>24</v>
      </c>
      <c r="H1223">
        <v>32</v>
      </c>
      <c r="I1223">
        <v>5</v>
      </c>
      <c r="J1223">
        <v>98</v>
      </c>
      <c r="K1223">
        <v>76</v>
      </c>
      <c r="L1223" t="s">
        <v>77</v>
      </c>
      <c r="M1223" t="s">
        <v>144</v>
      </c>
      <c r="N1223" t="s">
        <v>3862</v>
      </c>
      <c r="O1223" t="s">
        <v>239</v>
      </c>
      <c r="P1223" t="s">
        <v>74</v>
      </c>
      <c r="Q1223">
        <v>0</v>
      </c>
      <c r="R1223" t="s">
        <v>2125</v>
      </c>
    </row>
    <row r="1224" spans="2:18" x14ac:dyDescent="0.25">
      <c r="B1224" t="s">
        <v>2126</v>
      </c>
      <c r="C1224" t="s">
        <v>2127</v>
      </c>
      <c r="D1224" t="s">
        <v>2086</v>
      </c>
      <c r="E1224">
        <v>6270</v>
      </c>
      <c r="F1224" t="s">
        <v>74</v>
      </c>
      <c r="G1224">
        <v>0</v>
      </c>
      <c r="H1224">
        <v>32</v>
      </c>
      <c r="I1224">
        <v>3</v>
      </c>
      <c r="J1224">
        <v>65</v>
      </c>
      <c r="K1224">
        <v>65</v>
      </c>
      <c r="L1224" t="s">
        <v>71</v>
      </c>
      <c r="M1224" t="s">
        <v>238</v>
      </c>
      <c r="N1224" t="s">
        <v>3877</v>
      </c>
      <c r="O1224" t="s">
        <v>73</v>
      </c>
      <c r="P1224" t="s">
        <v>74</v>
      </c>
      <c r="Q1224">
        <v>0</v>
      </c>
      <c r="R1224" t="s">
        <v>3791</v>
      </c>
    </row>
    <row r="1225" spans="2:18" x14ac:dyDescent="0.25">
      <c r="B1225" t="s">
        <v>2126</v>
      </c>
      <c r="C1225" t="s">
        <v>2127</v>
      </c>
      <c r="D1225" t="s">
        <v>2086</v>
      </c>
      <c r="E1225">
        <v>6270</v>
      </c>
      <c r="F1225" t="s">
        <v>74</v>
      </c>
      <c r="G1225">
        <v>0</v>
      </c>
      <c r="H1225">
        <v>32</v>
      </c>
      <c r="I1225">
        <v>3</v>
      </c>
      <c r="J1225">
        <v>65</v>
      </c>
      <c r="K1225">
        <v>65</v>
      </c>
      <c r="L1225" t="s">
        <v>77</v>
      </c>
      <c r="M1225" t="s">
        <v>144</v>
      </c>
      <c r="N1225" t="s">
        <v>3862</v>
      </c>
      <c r="O1225" t="s">
        <v>73</v>
      </c>
      <c r="P1225" t="s">
        <v>74</v>
      </c>
      <c r="Q1225">
        <v>1200</v>
      </c>
      <c r="R1225" t="s">
        <v>3791</v>
      </c>
    </row>
    <row r="1226" spans="2:18" x14ac:dyDescent="0.25">
      <c r="B1226" t="s">
        <v>2131</v>
      </c>
      <c r="C1226" t="s">
        <v>2132</v>
      </c>
      <c r="D1226" t="s">
        <v>2128</v>
      </c>
      <c r="E1226">
        <v>11118</v>
      </c>
      <c r="F1226" t="s">
        <v>74</v>
      </c>
      <c r="G1226">
        <v>26</v>
      </c>
      <c r="H1226">
        <v>42</v>
      </c>
      <c r="I1226">
        <v>4</v>
      </c>
      <c r="J1226">
        <v>56</v>
      </c>
      <c r="K1226">
        <v>66</v>
      </c>
      <c r="L1226" t="s">
        <v>71</v>
      </c>
      <c r="M1226" t="s">
        <v>2129</v>
      </c>
      <c r="N1226" t="s">
        <v>3895</v>
      </c>
      <c r="O1226" t="s">
        <v>83</v>
      </c>
      <c r="P1226" t="s">
        <v>73</v>
      </c>
      <c r="Q1226">
        <v>1200</v>
      </c>
      <c r="R1226" t="s">
        <v>2130</v>
      </c>
    </row>
    <row r="1227" spans="2:18" x14ac:dyDescent="0.25">
      <c r="B1227" t="s">
        <v>2131</v>
      </c>
      <c r="C1227" t="s">
        <v>2132</v>
      </c>
      <c r="D1227" t="s">
        <v>2128</v>
      </c>
      <c r="E1227">
        <v>11118</v>
      </c>
      <c r="F1227" t="s">
        <v>74</v>
      </c>
      <c r="G1227">
        <v>26</v>
      </c>
      <c r="H1227">
        <v>42</v>
      </c>
      <c r="I1227">
        <v>4</v>
      </c>
      <c r="J1227">
        <v>56</v>
      </c>
      <c r="K1227">
        <v>66</v>
      </c>
      <c r="L1227" t="s">
        <v>77</v>
      </c>
      <c r="M1227" t="s">
        <v>929</v>
      </c>
      <c r="N1227" t="s">
        <v>3873</v>
      </c>
      <c r="O1227" t="s">
        <v>83</v>
      </c>
      <c r="P1227" t="s">
        <v>73</v>
      </c>
      <c r="Q1227">
        <v>800</v>
      </c>
      <c r="R1227" t="s">
        <v>2130</v>
      </c>
    </row>
    <row r="1228" spans="2:18" x14ac:dyDescent="0.25">
      <c r="B1228" t="s">
        <v>2133</v>
      </c>
      <c r="C1228" t="s">
        <v>2134</v>
      </c>
      <c r="D1228" t="s">
        <v>2135</v>
      </c>
      <c r="E1228">
        <v>11118</v>
      </c>
      <c r="F1228" t="s">
        <v>74</v>
      </c>
      <c r="G1228">
        <v>0</v>
      </c>
      <c r="H1228">
        <v>42</v>
      </c>
      <c r="I1228">
        <v>4</v>
      </c>
      <c r="J1228">
        <v>52</v>
      </c>
      <c r="K1228">
        <v>66</v>
      </c>
      <c r="L1228" t="s">
        <v>71</v>
      </c>
      <c r="M1228" t="s">
        <v>2129</v>
      </c>
      <c r="N1228" t="s">
        <v>3895</v>
      </c>
      <c r="O1228" t="s">
        <v>239</v>
      </c>
      <c r="P1228" t="s">
        <v>74</v>
      </c>
      <c r="Q1228">
        <v>0</v>
      </c>
      <c r="R1228" t="s">
        <v>2136</v>
      </c>
    </row>
    <row r="1229" spans="2:18" x14ac:dyDescent="0.25">
      <c r="B1229" t="s">
        <v>2133</v>
      </c>
      <c r="C1229" t="s">
        <v>2134</v>
      </c>
      <c r="D1229" t="s">
        <v>2135</v>
      </c>
      <c r="E1229">
        <v>11118</v>
      </c>
      <c r="F1229" t="s">
        <v>74</v>
      </c>
      <c r="G1229">
        <v>0</v>
      </c>
      <c r="H1229">
        <v>42</v>
      </c>
      <c r="I1229">
        <v>4</v>
      </c>
      <c r="J1229">
        <v>52</v>
      </c>
      <c r="K1229">
        <v>66</v>
      </c>
      <c r="L1229" t="s">
        <v>77</v>
      </c>
      <c r="M1229" t="s">
        <v>929</v>
      </c>
      <c r="N1229" t="s">
        <v>3873</v>
      </c>
      <c r="O1229" t="s">
        <v>239</v>
      </c>
      <c r="P1229" t="s">
        <v>74</v>
      </c>
      <c r="Q1229">
        <v>0</v>
      </c>
      <c r="R1229" t="s">
        <v>2136</v>
      </c>
    </row>
    <row r="1230" spans="2:18" x14ac:dyDescent="0.25">
      <c r="B1230" t="s">
        <v>2137</v>
      </c>
      <c r="C1230" t="s">
        <v>2138</v>
      </c>
      <c r="D1230" t="s">
        <v>2139</v>
      </c>
      <c r="E1230">
        <v>10560</v>
      </c>
      <c r="F1230">
        <v>10560</v>
      </c>
      <c r="G1230">
        <v>28</v>
      </c>
      <c r="H1230">
        <v>40</v>
      </c>
      <c r="I1230">
        <v>4</v>
      </c>
      <c r="J1230">
        <v>76</v>
      </c>
      <c r="K1230">
        <v>66</v>
      </c>
      <c r="L1230" t="s">
        <v>71</v>
      </c>
      <c r="M1230" t="s">
        <v>238</v>
      </c>
      <c r="N1230" t="s">
        <v>3877</v>
      </c>
      <c r="O1230" t="s">
        <v>73</v>
      </c>
      <c r="P1230" t="s">
        <v>83</v>
      </c>
      <c r="Q1230">
        <v>0</v>
      </c>
      <c r="R1230" t="s">
        <v>2140</v>
      </c>
    </row>
    <row r="1231" spans="2:18" x14ac:dyDescent="0.25">
      <c r="B1231" t="s">
        <v>2137</v>
      </c>
      <c r="C1231" t="s">
        <v>2138</v>
      </c>
      <c r="D1231" t="s">
        <v>2139</v>
      </c>
      <c r="E1231">
        <v>10560</v>
      </c>
      <c r="F1231">
        <v>10560</v>
      </c>
      <c r="G1231">
        <v>28</v>
      </c>
      <c r="H1231">
        <v>40</v>
      </c>
      <c r="I1231">
        <v>4</v>
      </c>
      <c r="J1231">
        <v>76</v>
      </c>
      <c r="K1231">
        <v>66</v>
      </c>
      <c r="L1231" t="s">
        <v>77</v>
      </c>
      <c r="M1231" t="s">
        <v>2141</v>
      </c>
      <c r="N1231" t="s">
        <v>3932</v>
      </c>
      <c r="O1231" t="s">
        <v>83</v>
      </c>
      <c r="P1231" t="s">
        <v>73</v>
      </c>
      <c r="Q1231" t="s">
        <v>74</v>
      </c>
      <c r="R1231" t="s">
        <v>2140</v>
      </c>
    </row>
    <row r="1232" spans="2:18" x14ac:dyDescent="0.25">
      <c r="B1232" t="s">
        <v>2142</v>
      </c>
      <c r="C1232" t="s">
        <v>2143</v>
      </c>
      <c r="D1232" t="s">
        <v>2144</v>
      </c>
      <c r="E1232">
        <v>7310</v>
      </c>
      <c r="F1232" t="s">
        <v>74</v>
      </c>
      <c r="G1232">
        <v>28</v>
      </c>
      <c r="H1232">
        <v>28</v>
      </c>
      <c r="I1232">
        <v>4</v>
      </c>
      <c r="J1232">
        <v>65</v>
      </c>
      <c r="K1232">
        <v>65</v>
      </c>
      <c r="L1232" t="s">
        <v>71</v>
      </c>
      <c r="M1232" t="s">
        <v>2145</v>
      </c>
      <c r="N1232" t="s">
        <v>3933</v>
      </c>
      <c r="O1232" t="s">
        <v>83</v>
      </c>
      <c r="P1232" t="s">
        <v>83</v>
      </c>
      <c r="Q1232">
        <v>0</v>
      </c>
      <c r="R1232" t="s">
        <v>2146</v>
      </c>
    </row>
    <row r="1233" spans="2:18" x14ac:dyDescent="0.25">
      <c r="B1233" t="s">
        <v>2142</v>
      </c>
      <c r="C1233" t="s">
        <v>2143</v>
      </c>
      <c r="D1233" t="s">
        <v>2144</v>
      </c>
      <c r="E1233">
        <v>7310</v>
      </c>
      <c r="F1233" t="s">
        <v>74</v>
      </c>
      <c r="G1233">
        <v>28</v>
      </c>
      <c r="H1233">
        <v>28</v>
      </c>
      <c r="I1233">
        <v>4</v>
      </c>
      <c r="J1233">
        <v>65</v>
      </c>
      <c r="K1233">
        <v>65</v>
      </c>
      <c r="L1233" t="s">
        <v>77</v>
      </c>
      <c r="M1233" t="s">
        <v>2145</v>
      </c>
      <c r="N1233" t="s">
        <v>3933</v>
      </c>
      <c r="O1233" t="s">
        <v>83</v>
      </c>
      <c r="P1233" t="s">
        <v>83</v>
      </c>
      <c r="Q1233">
        <v>0</v>
      </c>
      <c r="R1233" t="s">
        <v>2146</v>
      </c>
    </row>
    <row r="1234" spans="2:18" x14ac:dyDescent="0.25">
      <c r="B1234" t="s">
        <v>2147</v>
      </c>
      <c r="C1234" t="s">
        <v>2148</v>
      </c>
      <c r="D1234" t="s">
        <v>2149</v>
      </c>
      <c r="E1234">
        <v>11580</v>
      </c>
      <c r="F1234">
        <v>11580</v>
      </c>
      <c r="G1234">
        <v>28</v>
      </c>
      <c r="H1234">
        <v>35</v>
      </c>
      <c r="I1234">
        <v>5</v>
      </c>
      <c r="J1234">
        <v>72</v>
      </c>
      <c r="K1234">
        <v>66</v>
      </c>
      <c r="L1234" t="s">
        <v>71</v>
      </c>
      <c r="M1234" t="s">
        <v>365</v>
      </c>
      <c r="N1234" t="s">
        <v>3870</v>
      </c>
      <c r="O1234" t="s">
        <v>73</v>
      </c>
      <c r="P1234" t="s">
        <v>83</v>
      </c>
      <c r="Q1234">
        <v>0</v>
      </c>
      <c r="R1234" t="s">
        <v>2150</v>
      </c>
    </row>
    <row r="1235" spans="2:18" x14ac:dyDescent="0.25">
      <c r="B1235" t="s">
        <v>2147</v>
      </c>
      <c r="C1235" t="s">
        <v>2148</v>
      </c>
      <c r="D1235" t="s">
        <v>2149</v>
      </c>
      <c r="E1235">
        <v>11580</v>
      </c>
      <c r="F1235">
        <v>11580</v>
      </c>
      <c r="G1235">
        <v>28</v>
      </c>
      <c r="H1235">
        <v>35</v>
      </c>
      <c r="I1235">
        <v>5</v>
      </c>
      <c r="J1235">
        <v>72</v>
      </c>
      <c r="K1235">
        <v>66</v>
      </c>
      <c r="L1235" t="s">
        <v>77</v>
      </c>
      <c r="M1235" t="s">
        <v>2151</v>
      </c>
      <c r="N1235" t="s">
        <v>3934</v>
      </c>
      <c r="O1235" t="s">
        <v>83</v>
      </c>
      <c r="P1235" t="s">
        <v>83</v>
      </c>
      <c r="Q1235">
        <v>0</v>
      </c>
      <c r="R1235" t="s">
        <v>2150</v>
      </c>
    </row>
    <row r="1236" spans="2:18" x14ac:dyDescent="0.25">
      <c r="B1236" t="s">
        <v>2152</v>
      </c>
      <c r="C1236" t="s">
        <v>2153</v>
      </c>
      <c r="D1236" t="s">
        <v>2154</v>
      </c>
      <c r="E1236">
        <v>4650</v>
      </c>
      <c r="F1236" t="s">
        <v>74</v>
      </c>
      <c r="G1236">
        <v>0</v>
      </c>
      <c r="H1236" s="9">
        <v>35</v>
      </c>
      <c r="I1236" s="9">
        <v>2</v>
      </c>
      <c r="J1236">
        <v>34</v>
      </c>
      <c r="K1236">
        <v>66</v>
      </c>
      <c r="L1236" t="s">
        <v>71</v>
      </c>
      <c r="M1236" t="s">
        <v>880</v>
      </c>
      <c r="N1236" t="s">
        <v>3869</v>
      </c>
      <c r="O1236" t="s">
        <v>73</v>
      </c>
      <c r="P1236" t="s">
        <v>74</v>
      </c>
      <c r="Q1236">
        <v>0</v>
      </c>
      <c r="R1236" t="s">
        <v>2155</v>
      </c>
    </row>
    <row r="1237" spans="2:18" x14ac:dyDescent="0.25">
      <c r="B1237" t="s">
        <v>2152</v>
      </c>
      <c r="C1237" t="s">
        <v>2153</v>
      </c>
      <c r="D1237" t="s">
        <v>2154</v>
      </c>
      <c r="E1237">
        <v>4650</v>
      </c>
      <c r="F1237" t="s">
        <v>74</v>
      </c>
      <c r="G1237">
        <v>0</v>
      </c>
      <c r="H1237">
        <v>35</v>
      </c>
      <c r="I1237">
        <v>2</v>
      </c>
      <c r="J1237">
        <v>34</v>
      </c>
      <c r="K1237">
        <v>66</v>
      </c>
      <c r="L1237" t="s">
        <v>77</v>
      </c>
      <c r="M1237" t="s">
        <v>1045</v>
      </c>
      <c r="N1237" t="s">
        <v>3873</v>
      </c>
      <c r="O1237" t="s">
        <v>73</v>
      </c>
      <c r="P1237" t="s">
        <v>74</v>
      </c>
      <c r="Q1237">
        <v>0</v>
      </c>
      <c r="R1237" t="s">
        <v>2155</v>
      </c>
    </row>
    <row r="1238" spans="2:18" x14ac:dyDescent="0.25">
      <c r="B1238" t="s">
        <v>2152</v>
      </c>
      <c r="C1238" t="s">
        <v>2153</v>
      </c>
      <c r="D1238" t="s">
        <v>2154</v>
      </c>
      <c r="E1238">
        <v>4650</v>
      </c>
      <c r="F1238" t="s">
        <v>74</v>
      </c>
      <c r="G1238">
        <v>0</v>
      </c>
      <c r="H1238">
        <v>35</v>
      </c>
      <c r="I1238">
        <v>2</v>
      </c>
      <c r="J1238">
        <v>34</v>
      </c>
      <c r="K1238">
        <v>66</v>
      </c>
      <c r="L1238" t="s">
        <v>77</v>
      </c>
      <c r="M1238" t="s">
        <v>2157</v>
      </c>
      <c r="N1238" t="s">
        <v>3907</v>
      </c>
      <c r="O1238" t="s">
        <v>73</v>
      </c>
      <c r="P1238" t="s">
        <v>74</v>
      </c>
      <c r="Q1238">
        <v>0</v>
      </c>
      <c r="R1238" t="s">
        <v>2155</v>
      </c>
    </row>
    <row r="1239" spans="2:18" x14ac:dyDescent="0.25">
      <c r="B1239" t="s">
        <v>2152</v>
      </c>
      <c r="C1239" t="s">
        <v>2153</v>
      </c>
      <c r="D1239" t="s">
        <v>2154</v>
      </c>
      <c r="E1239">
        <v>4650</v>
      </c>
      <c r="F1239" t="s">
        <v>74</v>
      </c>
      <c r="G1239">
        <v>0</v>
      </c>
      <c r="H1239">
        <v>35</v>
      </c>
      <c r="I1239">
        <v>2</v>
      </c>
      <c r="J1239">
        <v>34</v>
      </c>
      <c r="K1239">
        <v>66</v>
      </c>
      <c r="L1239" t="s">
        <v>77</v>
      </c>
      <c r="M1239" t="s">
        <v>2156</v>
      </c>
      <c r="N1239" t="s">
        <v>3935</v>
      </c>
      <c r="O1239" t="s">
        <v>73</v>
      </c>
      <c r="P1239" t="s">
        <v>74</v>
      </c>
      <c r="Q1239">
        <v>0</v>
      </c>
      <c r="R1239" t="s">
        <v>2155</v>
      </c>
    </row>
    <row r="1240" spans="2:18" x14ac:dyDescent="0.25">
      <c r="B1240" t="s">
        <v>2158</v>
      </c>
      <c r="C1240" t="s">
        <v>2159</v>
      </c>
      <c r="D1240" t="s">
        <v>2160</v>
      </c>
      <c r="E1240">
        <v>4894</v>
      </c>
      <c r="F1240" t="s">
        <v>74</v>
      </c>
      <c r="G1240">
        <v>0</v>
      </c>
      <c r="H1240">
        <v>32</v>
      </c>
      <c r="I1240">
        <v>2</v>
      </c>
      <c r="J1240">
        <v>60</v>
      </c>
      <c r="K1240">
        <v>76</v>
      </c>
      <c r="L1240" t="s">
        <v>71</v>
      </c>
      <c r="M1240" t="s">
        <v>2264</v>
      </c>
      <c r="N1240" t="s">
        <v>3916</v>
      </c>
      <c r="O1240" t="s">
        <v>73</v>
      </c>
      <c r="P1240" t="s">
        <v>74</v>
      </c>
      <c r="Q1240">
        <v>0</v>
      </c>
      <c r="R1240" t="s">
        <v>3792</v>
      </c>
    </row>
    <row r="1241" spans="2:18" x14ac:dyDescent="0.25">
      <c r="B1241" t="s">
        <v>2158</v>
      </c>
      <c r="C1241" t="s">
        <v>2159</v>
      </c>
      <c r="D1241" t="s">
        <v>2160</v>
      </c>
      <c r="E1241">
        <v>4894</v>
      </c>
      <c r="F1241" t="s">
        <v>74</v>
      </c>
      <c r="G1241">
        <v>0</v>
      </c>
      <c r="H1241">
        <v>32</v>
      </c>
      <c r="I1241">
        <v>2</v>
      </c>
      <c r="J1241">
        <v>60</v>
      </c>
      <c r="K1241">
        <v>76</v>
      </c>
      <c r="L1241" t="s">
        <v>77</v>
      </c>
      <c r="M1241" t="s">
        <v>982</v>
      </c>
      <c r="N1241" t="s">
        <v>3873</v>
      </c>
      <c r="O1241" t="s">
        <v>73</v>
      </c>
      <c r="P1241" t="s">
        <v>74</v>
      </c>
      <c r="Q1241">
        <v>0</v>
      </c>
      <c r="R1241" t="s">
        <v>3792</v>
      </c>
    </row>
    <row r="1242" spans="2:18" x14ac:dyDescent="0.25">
      <c r="B1242" t="s">
        <v>3726</v>
      </c>
      <c r="C1242" t="s">
        <v>3738</v>
      </c>
      <c r="D1242" t="s">
        <v>2161</v>
      </c>
      <c r="E1242">
        <v>7830</v>
      </c>
      <c r="F1242" t="s">
        <v>74</v>
      </c>
      <c r="G1242">
        <v>31</v>
      </c>
      <c r="H1242">
        <v>40</v>
      </c>
      <c r="I1242">
        <v>3</v>
      </c>
      <c r="J1242">
        <v>56</v>
      </c>
      <c r="K1242">
        <v>65</v>
      </c>
      <c r="L1242" t="s">
        <v>71</v>
      </c>
      <c r="M1242" t="s">
        <v>144</v>
      </c>
      <c r="N1242" t="s">
        <v>3862</v>
      </c>
      <c r="O1242" t="s">
        <v>624</v>
      </c>
      <c r="P1242" t="s">
        <v>74</v>
      </c>
      <c r="Q1242">
        <v>0</v>
      </c>
      <c r="R1242" t="s">
        <v>3793</v>
      </c>
    </row>
    <row r="1243" spans="2:18" x14ac:dyDescent="0.25">
      <c r="B1243" t="s">
        <v>3726</v>
      </c>
      <c r="C1243" t="s">
        <v>3738</v>
      </c>
      <c r="D1243" t="s">
        <v>2161</v>
      </c>
      <c r="E1243">
        <v>7830</v>
      </c>
      <c r="F1243" t="s">
        <v>74</v>
      </c>
      <c r="G1243">
        <v>31</v>
      </c>
      <c r="H1243">
        <v>40</v>
      </c>
      <c r="I1243">
        <v>3</v>
      </c>
      <c r="J1243">
        <v>56</v>
      </c>
      <c r="K1243">
        <v>65</v>
      </c>
      <c r="L1243" t="s">
        <v>71</v>
      </c>
      <c r="M1243" t="s">
        <v>140</v>
      </c>
      <c r="N1243" t="s">
        <v>3865</v>
      </c>
      <c r="O1243" t="s">
        <v>239</v>
      </c>
      <c r="P1243" t="s">
        <v>74</v>
      </c>
      <c r="Q1243">
        <v>0</v>
      </c>
      <c r="R1243" t="s">
        <v>3793</v>
      </c>
    </row>
    <row r="1244" spans="2:18" x14ac:dyDescent="0.25">
      <c r="B1244" t="s">
        <v>3726</v>
      </c>
      <c r="C1244" t="s">
        <v>3738</v>
      </c>
      <c r="D1244" t="s">
        <v>2161</v>
      </c>
      <c r="E1244">
        <v>7830</v>
      </c>
      <c r="F1244" t="s">
        <v>74</v>
      </c>
      <c r="G1244">
        <v>31</v>
      </c>
      <c r="H1244">
        <v>40</v>
      </c>
      <c r="I1244">
        <v>3</v>
      </c>
      <c r="J1244">
        <v>56</v>
      </c>
      <c r="K1244">
        <v>65</v>
      </c>
      <c r="L1244" t="s">
        <v>77</v>
      </c>
      <c r="M1244" t="s">
        <v>929</v>
      </c>
      <c r="N1244" t="s">
        <v>3873</v>
      </c>
      <c r="O1244" t="s">
        <v>239</v>
      </c>
      <c r="P1244" t="s">
        <v>74</v>
      </c>
      <c r="Q1244">
        <v>0</v>
      </c>
      <c r="R1244" t="s">
        <v>3793</v>
      </c>
    </row>
    <row r="1245" spans="2:18" x14ac:dyDescent="0.25">
      <c r="B1245" t="s">
        <v>2164</v>
      </c>
      <c r="C1245" t="s">
        <v>2165</v>
      </c>
      <c r="D1245" t="s">
        <v>2162</v>
      </c>
      <c r="E1245">
        <v>7830</v>
      </c>
      <c r="F1245">
        <v>7830</v>
      </c>
      <c r="G1245">
        <v>31</v>
      </c>
      <c r="H1245">
        <v>30</v>
      </c>
      <c r="I1245">
        <v>4</v>
      </c>
      <c r="J1245">
        <v>56</v>
      </c>
      <c r="K1245">
        <v>65</v>
      </c>
      <c r="L1245" t="s">
        <v>71</v>
      </c>
      <c r="M1245" t="s">
        <v>2166</v>
      </c>
      <c r="N1245" t="s">
        <v>3936</v>
      </c>
      <c r="O1245" t="s">
        <v>83</v>
      </c>
      <c r="P1245" t="s">
        <v>73</v>
      </c>
      <c r="Q1245">
        <v>1000</v>
      </c>
      <c r="R1245" t="s">
        <v>2163</v>
      </c>
    </row>
    <row r="1246" spans="2:18" x14ac:dyDescent="0.25">
      <c r="B1246" t="s">
        <v>2164</v>
      </c>
      <c r="C1246" t="s">
        <v>2165</v>
      </c>
      <c r="D1246" t="s">
        <v>2162</v>
      </c>
      <c r="E1246">
        <v>7830</v>
      </c>
      <c r="F1246">
        <v>7830</v>
      </c>
      <c r="G1246">
        <v>31</v>
      </c>
      <c r="H1246">
        <v>30</v>
      </c>
      <c r="I1246">
        <v>4</v>
      </c>
      <c r="J1246">
        <v>56</v>
      </c>
      <c r="K1246">
        <v>65</v>
      </c>
      <c r="L1246" t="s">
        <v>71</v>
      </c>
      <c r="M1246" t="s">
        <v>144</v>
      </c>
      <c r="N1246" t="s">
        <v>3862</v>
      </c>
      <c r="O1246" t="s">
        <v>83</v>
      </c>
      <c r="P1246" t="s">
        <v>73</v>
      </c>
      <c r="Q1246">
        <v>500</v>
      </c>
      <c r="R1246" t="s">
        <v>2163</v>
      </c>
    </row>
    <row r="1247" spans="2:18" x14ac:dyDescent="0.25">
      <c r="B1247" t="s">
        <v>2164</v>
      </c>
      <c r="C1247" t="s">
        <v>2165</v>
      </c>
      <c r="D1247" t="s">
        <v>2162</v>
      </c>
      <c r="E1247">
        <v>7830</v>
      </c>
      <c r="F1247">
        <v>7830</v>
      </c>
      <c r="G1247">
        <v>31</v>
      </c>
      <c r="H1247">
        <v>30</v>
      </c>
      <c r="I1247">
        <v>4</v>
      </c>
      <c r="J1247">
        <v>56</v>
      </c>
      <c r="K1247">
        <v>65</v>
      </c>
      <c r="L1247" t="s">
        <v>77</v>
      </c>
      <c r="M1247" t="s">
        <v>195</v>
      </c>
      <c r="N1247" t="s">
        <v>3873</v>
      </c>
      <c r="O1247" t="s">
        <v>83</v>
      </c>
      <c r="P1247" t="s">
        <v>83</v>
      </c>
      <c r="Q1247">
        <v>0</v>
      </c>
      <c r="R1247" t="s">
        <v>2163</v>
      </c>
    </row>
    <row r="1248" spans="2:18" x14ac:dyDescent="0.25">
      <c r="B1248" t="s">
        <v>2167</v>
      </c>
      <c r="C1248" t="s">
        <v>2165</v>
      </c>
      <c r="D1248" t="s">
        <v>2168</v>
      </c>
      <c r="E1248">
        <v>7830</v>
      </c>
      <c r="F1248">
        <v>7830</v>
      </c>
      <c r="G1248">
        <v>31</v>
      </c>
      <c r="H1248">
        <v>30</v>
      </c>
      <c r="I1248">
        <v>4</v>
      </c>
      <c r="J1248">
        <v>56</v>
      </c>
      <c r="K1248">
        <v>65</v>
      </c>
      <c r="L1248" t="s">
        <v>71</v>
      </c>
      <c r="M1248" t="s">
        <v>144</v>
      </c>
      <c r="N1248" t="s">
        <v>3862</v>
      </c>
      <c r="O1248" t="s">
        <v>83</v>
      </c>
      <c r="P1248" t="s">
        <v>73</v>
      </c>
      <c r="Q1248">
        <v>500</v>
      </c>
      <c r="R1248" t="s">
        <v>2169</v>
      </c>
    </row>
    <row r="1249" spans="2:18" x14ac:dyDescent="0.25">
      <c r="B1249" t="s">
        <v>2167</v>
      </c>
      <c r="C1249" t="s">
        <v>2165</v>
      </c>
      <c r="D1249" t="s">
        <v>2168</v>
      </c>
      <c r="E1249">
        <v>7830</v>
      </c>
      <c r="F1249">
        <v>7830</v>
      </c>
      <c r="G1249">
        <v>31</v>
      </c>
      <c r="H1249">
        <v>30</v>
      </c>
      <c r="I1249">
        <v>4</v>
      </c>
      <c r="J1249">
        <v>56</v>
      </c>
      <c r="K1249">
        <v>65</v>
      </c>
      <c r="L1249" t="s">
        <v>71</v>
      </c>
      <c r="M1249" t="s">
        <v>140</v>
      </c>
      <c r="N1249" t="s">
        <v>3865</v>
      </c>
      <c r="O1249" t="s">
        <v>83</v>
      </c>
      <c r="P1249" t="s">
        <v>73</v>
      </c>
      <c r="Q1249" t="s">
        <v>74</v>
      </c>
      <c r="R1249" t="s">
        <v>2169</v>
      </c>
    </row>
    <row r="1250" spans="2:18" x14ac:dyDescent="0.25">
      <c r="B1250" t="s">
        <v>2167</v>
      </c>
      <c r="C1250" t="s">
        <v>2165</v>
      </c>
      <c r="D1250" t="s">
        <v>2168</v>
      </c>
      <c r="E1250">
        <v>7830</v>
      </c>
      <c r="F1250">
        <v>7830</v>
      </c>
      <c r="G1250">
        <v>31</v>
      </c>
      <c r="H1250">
        <v>30</v>
      </c>
      <c r="I1250">
        <v>4</v>
      </c>
      <c r="J1250">
        <v>56</v>
      </c>
      <c r="K1250">
        <v>65</v>
      </c>
      <c r="L1250" t="s">
        <v>77</v>
      </c>
      <c r="M1250" t="s">
        <v>195</v>
      </c>
      <c r="N1250" t="s">
        <v>3873</v>
      </c>
      <c r="O1250" t="s">
        <v>83</v>
      </c>
      <c r="P1250" t="s">
        <v>83</v>
      </c>
      <c r="Q1250">
        <v>0</v>
      </c>
      <c r="R1250" t="s">
        <v>2169</v>
      </c>
    </row>
    <row r="1251" spans="2:18" x14ac:dyDescent="0.25">
      <c r="B1251" t="s">
        <v>2170</v>
      </c>
      <c r="C1251" t="s">
        <v>2171</v>
      </c>
      <c r="D1251" t="s">
        <v>2172</v>
      </c>
      <c r="E1251">
        <v>9780</v>
      </c>
      <c r="F1251" t="s">
        <v>74</v>
      </c>
      <c r="G1251">
        <v>31</v>
      </c>
      <c r="H1251">
        <v>30</v>
      </c>
      <c r="I1251">
        <v>5</v>
      </c>
      <c r="J1251">
        <v>44</v>
      </c>
      <c r="K1251">
        <v>65</v>
      </c>
      <c r="L1251" t="s">
        <v>71</v>
      </c>
      <c r="M1251" t="s">
        <v>365</v>
      </c>
      <c r="N1251" t="s">
        <v>3870</v>
      </c>
      <c r="O1251" t="s">
        <v>73</v>
      </c>
      <c r="P1251" t="s">
        <v>83</v>
      </c>
      <c r="Q1251">
        <v>0</v>
      </c>
      <c r="R1251" t="s">
        <v>2173</v>
      </c>
    </row>
    <row r="1252" spans="2:18" x14ac:dyDescent="0.25">
      <c r="B1252" t="s">
        <v>2170</v>
      </c>
      <c r="C1252" t="s">
        <v>2171</v>
      </c>
      <c r="D1252" t="s">
        <v>2172</v>
      </c>
      <c r="E1252">
        <v>9780</v>
      </c>
      <c r="F1252" t="s">
        <v>74</v>
      </c>
      <c r="G1252">
        <v>31</v>
      </c>
      <c r="H1252">
        <v>30</v>
      </c>
      <c r="I1252">
        <v>5</v>
      </c>
      <c r="J1252">
        <v>44</v>
      </c>
      <c r="K1252">
        <v>65</v>
      </c>
      <c r="L1252" t="s">
        <v>77</v>
      </c>
      <c r="M1252" t="s">
        <v>322</v>
      </c>
      <c r="N1252" t="s">
        <v>3869</v>
      </c>
      <c r="O1252" t="s">
        <v>83</v>
      </c>
      <c r="P1252" t="s">
        <v>83</v>
      </c>
      <c r="Q1252">
        <v>0</v>
      </c>
      <c r="R1252" t="s">
        <v>2173</v>
      </c>
    </row>
    <row r="1253" spans="2:18" x14ac:dyDescent="0.25">
      <c r="B1253" t="s">
        <v>2174</v>
      </c>
      <c r="C1253" t="s">
        <v>2148</v>
      </c>
      <c r="D1253" t="s">
        <v>2175</v>
      </c>
      <c r="E1253">
        <v>11580</v>
      </c>
      <c r="F1253">
        <v>11580</v>
      </c>
      <c r="G1253">
        <v>32</v>
      </c>
      <c r="H1253">
        <v>35</v>
      </c>
      <c r="I1253">
        <v>5</v>
      </c>
      <c r="J1253">
        <v>72</v>
      </c>
      <c r="K1253">
        <v>66</v>
      </c>
      <c r="L1253" t="s">
        <v>71</v>
      </c>
      <c r="M1253" t="s">
        <v>365</v>
      </c>
      <c r="N1253" t="s">
        <v>3870</v>
      </c>
      <c r="O1253" t="s">
        <v>73</v>
      </c>
      <c r="P1253" t="s">
        <v>83</v>
      </c>
      <c r="Q1253">
        <v>0</v>
      </c>
      <c r="R1253" t="s">
        <v>2176</v>
      </c>
    </row>
    <row r="1254" spans="2:18" x14ac:dyDescent="0.25">
      <c r="B1254" t="s">
        <v>2174</v>
      </c>
      <c r="C1254" t="s">
        <v>2148</v>
      </c>
      <c r="D1254" t="s">
        <v>2175</v>
      </c>
      <c r="E1254">
        <v>11580</v>
      </c>
      <c r="F1254">
        <v>11580</v>
      </c>
      <c r="G1254">
        <v>32</v>
      </c>
      <c r="H1254">
        <v>35</v>
      </c>
      <c r="I1254">
        <v>5</v>
      </c>
      <c r="J1254">
        <v>72</v>
      </c>
      <c r="K1254">
        <v>66</v>
      </c>
      <c r="L1254" t="s">
        <v>77</v>
      </c>
      <c r="M1254" t="s">
        <v>2177</v>
      </c>
      <c r="N1254" t="s">
        <v>3937</v>
      </c>
      <c r="O1254" t="s">
        <v>73</v>
      </c>
      <c r="P1254" t="s">
        <v>83</v>
      </c>
      <c r="Q1254" t="s">
        <v>74</v>
      </c>
      <c r="R1254" t="s">
        <v>2176</v>
      </c>
    </row>
    <row r="1255" spans="2:18" x14ac:dyDescent="0.25">
      <c r="B1255" t="s">
        <v>2178</v>
      </c>
      <c r="C1255" t="s">
        <v>2179</v>
      </c>
      <c r="D1255" t="s">
        <v>2180</v>
      </c>
      <c r="E1255">
        <v>10180</v>
      </c>
      <c r="F1255" t="s">
        <v>74</v>
      </c>
      <c r="G1255">
        <v>0</v>
      </c>
      <c r="H1255">
        <v>29</v>
      </c>
      <c r="I1255">
        <v>5</v>
      </c>
      <c r="J1255">
        <v>74</v>
      </c>
      <c r="K1255">
        <v>70</v>
      </c>
      <c r="L1255" t="s">
        <v>71</v>
      </c>
      <c r="M1255" t="s">
        <v>2181</v>
      </c>
      <c r="N1255" t="s">
        <v>3938</v>
      </c>
      <c r="O1255" t="s">
        <v>239</v>
      </c>
      <c r="P1255" t="s">
        <v>74</v>
      </c>
      <c r="Q1255">
        <v>1200</v>
      </c>
      <c r="R1255" t="s">
        <v>2182</v>
      </c>
    </row>
    <row r="1256" spans="2:18" x14ac:dyDescent="0.25">
      <c r="B1256" t="s">
        <v>2178</v>
      </c>
      <c r="C1256" t="s">
        <v>2179</v>
      </c>
      <c r="D1256" t="s">
        <v>2180</v>
      </c>
      <c r="E1256">
        <v>10180</v>
      </c>
      <c r="F1256" t="s">
        <v>74</v>
      </c>
      <c r="G1256">
        <v>0</v>
      </c>
      <c r="H1256">
        <v>29</v>
      </c>
      <c r="I1256">
        <v>5</v>
      </c>
      <c r="J1256">
        <v>74</v>
      </c>
      <c r="K1256">
        <v>70</v>
      </c>
      <c r="L1256" t="s">
        <v>77</v>
      </c>
      <c r="M1256" t="s">
        <v>144</v>
      </c>
      <c r="N1256" t="s">
        <v>3862</v>
      </c>
      <c r="O1256" t="s">
        <v>239</v>
      </c>
      <c r="P1256" t="s">
        <v>74</v>
      </c>
      <c r="Q1256">
        <v>1500</v>
      </c>
      <c r="R1256" t="s">
        <v>2182</v>
      </c>
    </row>
    <row r="1257" spans="2:18" x14ac:dyDescent="0.25">
      <c r="B1257" t="s">
        <v>2183</v>
      </c>
      <c r="C1257" t="s">
        <v>2148</v>
      </c>
      <c r="D1257" t="s">
        <v>2184</v>
      </c>
      <c r="E1257">
        <v>11580</v>
      </c>
      <c r="F1257">
        <v>11580</v>
      </c>
      <c r="G1257">
        <v>32</v>
      </c>
      <c r="H1257">
        <v>35</v>
      </c>
      <c r="I1257">
        <v>5</v>
      </c>
      <c r="J1257">
        <v>72</v>
      </c>
      <c r="K1257">
        <v>66</v>
      </c>
      <c r="L1257" t="s">
        <v>71</v>
      </c>
      <c r="M1257" t="s">
        <v>2185</v>
      </c>
      <c r="N1257" t="s">
        <v>3939</v>
      </c>
      <c r="O1257" t="s">
        <v>73</v>
      </c>
      <c r="P1257" t="s">
        <v>83</v>
      </c>
      <c r="Q1257">
        <v>0</v>
      </c>
      <c r="R1257" t="s">
        <v>2186</v>
      </c>
    </row>
    <row r="1258" spans="2:18" x14ac:dyDescent="0.25">
      <c r="B1258" t="s">
        <v>2183</v>
      </c>
      <c r="C1258" t="s">
        <v>2148</v>
      </c>
      <c r="D1258" t="s">
        <v>2184</v>
      </c>
      <c r="E1258">
        <v>11580</v>
      </c>
      <c r="F1258">
        <v>11580</v>
      </c>
      <c r="G1258">
        <v>32</v>
      </c>
      <c r="H1258">
        <v>35</v>
      </c>
      <c r="I1258">
        <v>5</v>
      </c>
      <c r="J1258">
        <v>72</v>
      </c>
      <c r="K1258">
        <v>66</v>
      </c>
      <c r="L1258" t="s">
        <v>77</v>
      </c>
      <c r="M1258" t="s">
        <v>2177</v>
      </c>
      <c r="N1258" t="s">
        <v>3937</v>
      </c>
      <c r="O1258" t="s">
        <v>83</v>
      </c>
      <c r="P1258" t="s">
        <v>83</v>
      </c>
      <c r="Q1258">
        <v>0</v>
      </c>
      <c r="R1258" t="s">
        <v>2186</v>
      </c>
    </row>
    <row r="1259" spans="2:18" x14ac:dyDescent="0.25">
      <c r="B1259" t="s">
        <v>2187</v>
      </c>
      <c r="C1259" t="s">
        <v>2188</v>
      </c>
      <c r="D1259" t="s">
        <v>2189</v>
      </c>
      <c r="E1259">
        <v>7422</v>
      </c>
      <c r="F1259" t="s">
        <v>74</v>
      </c>
      <c r="G1259">
        <v>32</v>
      </c>
      <c r="H1259">
        <v>28</v>
      </c>
      <c r="I1259">
        <v>4</v>
      </c>
      <c r="J1259">
        <v>78</v>
      </c>
      <c r="K1259">
        <v>66</v>
      </c>
      <c r="L1259" t="s">
        <v>71</v>
      </c>
      <c r="M1259" t="s">
        <v>189</v>
      </c>
      <c r="N1259" t="s">
        <v>3871</v>
      </c>
      <c r="O1259" t="s">
        <v>271</v>
      </c>
      <c r="P1259" t="s">
        <v>74</v>
      </c>
      <c r="Q1259">
        <v>0</v>
      </c>
      <c r="R1259" t="s">
        <v>2190</v>
      </c>
    </row>
    <row r="1260" spans="2:18" x14ac:dyDescent="0.25">
      <c r="B1260" t="s">
        <v>2187</v>
      </c>
      <c r="C1260" t="s">
        <v>2188</v>
      </c>
      <c r="D1260" t="s">
        <v>2189</v>
      </c>
      <c r="E1260">
        <v>7422</v>
      </c>
      <c r="F1260" t="s">
        <v>74</v>
      </c>
      <c r="G1260">
        <v>32</v>
      </c>
      <c r="H1260" s="8">
        <v>28</v>
      </c>
      <c r="I1260" s="8">
        <v>4</v>
      </c>
      <c r="J1260">
        <v>78</v>
      </c>
      <c r="K1260">
        <v>66</v>
      </c>
      <c r="L1260" t="s">
        <v>77</v>
      </c>
      <c r="M1260" t="s">
        <v>189</v>
      </c>
      <c r="N1260" t="s">
        <v>3871</v>
      </c>
      <c r="O1260" t="s">
        <v>73</v>
      </c>
      <c r="P1260" t="s">
        <v>74</v>
      </c>
      <c r="Q1260">
        <v>0</v>
      </c>
      <c r="R1260" t="s">
        <v>2190</v>
      </c>
    </row>
    <row r="1261" spans="2:18" x14ac:dyDescent="0.25">
      <c r="B1261" t="s">
        <v>2191</v>
      </c>
      <c r="C1261" t="s">
        <v>2188</v>
      </c>
      <c r="D1261" t="s">
        <v>1745</v>
      </c>
      <c r="E1261">
        <v>7422</v>
      </c>
      <c r="F1261" t="s">
        <v>74</v>
      </c>
      <c r="G1261">
        <v>32</v>
      </c>
      <c r="H1261">
        <v>28</v>
      </c>
      <c r="I1261">
        <v>4</v>
      </c>
      <c r="J1261">
        <v>78</v>
      </c>
      <c r="K1261">
        <v>66</v>
      </c>
      <c r="L1261" t="s">
        <v>71</v>
      </c>
      <c r="M1261" t="s">
        <v>189</v>
      </c>
      <c r="N1261" t="s">
        <v>3871</v>
      </c>
      <c r="O1261" t="s">
        <v>73</v>
      </c>
      <c r="P1261" t="s">
        <v>74</v>
      </c>
      <c r="Q1261">
        <v>0</v>
      </c>
      <c r="R1261" t="s">
        <v>2192</v>
      </c>
    </row>
    <row r="1262" spans="2:18" x14ac:dyDescent="0.25">
      <c r="B1262" t="s">
        <v>2191</v>
      </c>
      <c r="C1262" t="s">
        <v>2188</v>
      </c>
      <c r="D1262" t="s">
        <v>1745</v>
      </c>
      <c r="E1262">
        <v>7422</v>
      </c>
      <c r="F1262" t="s">
        <v>74</v>
      </c>
      <c r="G1262">
        <v>32</v>
      </c>
      <c r="H1262">
        <v>28</v>
      </c>
      <c r="I1262">
        <v>4</v>
      </c>
      <c r="J1262">
        <v>78</v>
      </c>
      <c r="K1262">
        <v>66</v>
      </c>
      <c r="L1262" t="s">
        <v>77</v>
      </c>
      <c r="M1262" t="s">
        <v>144</v>
      </c>
      <c r="N1262" t="s">
        <v>3862</v>
      </c>
      <c r="O1262" t="s">
        <v>73</v>
      </c>
      <c r="P1262" t="s">
        <v>74</v>
      </c>
      <c r="Q1262">
        <v>0</v>
      </c>
      <c r="R1262" t="s">
        <v>2192</v>
      </c>
    </row>
    <row r="1263" spans="2:18" x14ac:dyDescent="0.25">
      <c r="B1263" t="s">
        <v>2193</v>
      </c>
      <c r="C1263" t="s">
        <v>2194</v>
      </c>
      <c r="D1263" t="s">
        <v>2195</v>
      </c>
      <c r="E1263">
        <v>5150</v>
      </c>
      <c r="F1263" t="s">
        <v>74</v>
      </c>
      <c r="G1263">
        <v>133</v>
      </c>
      <c r="H1263">
        <v>32</v>
      </c>
      <c r="I1263">
        <v>2</v>
      </c>
      <c r="J1263">
        <v>48</v>
      </c>
      <c r="K1263">
        <v>80</v>
      </c>
      <c r="L1263" t="s">
        <v>71</v>
      </c>
      <c r="M1263" t="s">
        <v>2198</v>
      </c>
      <c r="N1263" t="s">
        <v>3873</v>
      </c>
      <c r="O1263" t="s">
        <v>83</v>
      </c>
      <c r="P1263" t="s">
        <v>83</v>
      </c>
      <c r="Q1263">
        <v>0</v>
      </c>
      <c r="R1263" t="s">
        <v>2197</v>
      </c>
    </row>
    <row r="1264" spans="2:18" x14ac:dyDescent="0.25">
      <c r="B1264" t="s">
        <v>2193</v>
      </c>
      <c r="C1264" t="s">
        <v>2194</v>
      </c>
      <c r="D1264" t="s">
        <v>2195</v>
      </c>
      <c r="E1264">
        <v>5150</v>
      </c>
      <c r="F1264" t="s">
        <v>74</v>
      </c>
      <c r="G1264">
        <v>133</v>
      </c>
      <c r="H1264">
        <v>32</v>
      </c>
      <c r="I1264">
        <v>2</v>
      </c>
      <c r="J1264">
        <v>48</v>
      </c>
      <c r="K1264">
        <v>80</v>
      </c>
      <c r="L1264" t="s">
        <v>71</v>
      </c>
      <c r="M1264" t="s">
        <v>1045</v>
      </c>
      <c r="N1264" t="s">
        <v>3873</v>
      </c>
      <c r="O1264" t="s">
        <v>83</v>
      </c>
      <c r="P1264" t="s">
        <v>83</v>
      </c>
      <c r="Q1264">
        <v>0</v>
      </c>
      <c r="R1264" t="s">
        <v>2197</v>
      </c>
    </row>
    <row r="1265" spans="2:20" x14ac:dyDescent="0.25">
      <c r="B1265" t="s">
        <v>2193</v>
      </c>
      <c r="C1265" t="s">
        <v>2194</v>
      </c>
      <c r="D1265" t="s">
        <v>2195</v>
      </c>
      <c r="E1265">
        <v>5150</v>
      </c>
      <c r="F1265" t="s">
        <v>74</v>
      </c>
      <c r="G1265">
        <v>133</v>
      </c>
      <c r="H1265">
        <v>32</v>
      </c>
      <c r="I1265">
        <v>2</v>
      </c>
      <c r="J1265">
        <v>48</v>
      </c>
      <c r="K1265">
        <v>80</v>
      </c>
      <c r="L1265" t="s">
        <v>71</v>
      </c>
      <c r="M1265" t="s">
        <v>2196</v>
      </c>
      <c r="N1265" t="s">
        <v>3873</v>
      </c>
      <c r="O1265" t="s">
        <v>83</v>
      </c>
      <c r="P1265" t="s">
        <v>83</v>
      </c>
      <c r="Q1265">
        <v>0</v>
      </c>
      <c r="R1265" t="s">
        <v>2197</v>
      </c>
    </row>
    <row r="1266" spans="2:20" x14ac:dyDescent="0.25">
      <c r="B1266" t="s">
        <v>2193</v>
      </c>
      <c r="C1266" t="s">
        <v>2194</v>
      </c>
      <c r="D1266" t="s">
        <v>2195</v>
      </c>
      <c r="E1266">
        <v>5150</v>
      </c>
      <c r="F1266" t="s">
        <v>74</v>
      </c>
      <c r="G1266">
        <v>133</v>
      </c>
      <c r="H1266">
        <v>32</v>
      </c>
      <c r="I1266">
        <v>2</v>
      </c>
      <c r="J1266">
        <v>48</v>
      </c>
      <c r="K1266">
        <v>80</v>
      </c>
      <c r="L1266" t="s">
        <v>77</v>
      </c>
      <c r="M1266" t="s">
        <v>2198</v>
      </c>
      <c r="N1266" t="s">
        <v>3873</v>
      </c>
      <c r="O1266" t="s">
        <v>83</v>
      </c>
      <c r="P1266" t="s">
        <v>83</v>
      </c>
      <c r="Q1266">
        <v>0</v>
      </c>
      <c r="R1266" t="s">
        <v>2197</v>
      </c>
    </row>
    <row r="1267" spans="2:20" x14ac:dyDescent="0.25">
      <c r="B1267" t="s">
        <v>2193</v>
      </c>
      <c r="C1267" t="s">
        <v>2194</v>
      </c>
      <c r="D1267" t="s">
        <v>2195</v>
      </c>
      <c r="E1267">
        <v>5150</v>
      </c>
      <c r="F1267" t="s">
        <v>74</v>
      </c>
      <c r="G1267">
        <v>133</v>
      </c>
      <c r="H1267">
        <v>32</v>
      </c>
      <c r="I1267">
        <v>2</v>
      </c>
      <c r="J1267">
        <v>48</v>
      </c>
      <c r="K1267">
        <v>80</v>
      </c>
      <c r="L1267" t="s">
        <v>77</v>
      </c>
      <c r="M1267" t="s">
        <v>2196</v>
      </c>
      <c r="N1267" t="s">
        <v>3873</v>
      </c>
      <c r="O1267" t="s">
        <v>83</v>
      </c>
      <c r="P1267" t="s">
        <v>83</v>
      </c>
      <c r="Q1267">
        <v>0</v>
      </c>
      <c r="R1267" t="s">
        <v>2197</v>
      </c>
    </row>
    <row r="1268" spans="2:20" s="12" customFormat="1" x14ac:dyDescent="0.25">
      <c r="B1268" s="12" t="s">
        <v>2199</v>
      </c>
      <c r="C1268" s="12" t="s">
        <v>2200</v>
      </c>
      <c r="D1268" s="12" t="s">
        <v>2201</v>
      </c>
      <c r="E1268" s="12">
        <v>8560</v>
      </c>
      <c r="F1268" s="12" t="s">
        <v>74</v>
      </c>
      <c r="G1268" s="12">
        <v>0</v>
      </c>
      <c r="H1268" s="12">
        <v>30.35</v>
      </c>
      <c r="I1268" s="12">
        <v>4</v>
      </c>
      <c r="J1268" s="12">
        <v>97</v>
      </c>
      <c r="K1268" s="12">
        <v>70.510000000000005</v>
      </c>
      <c r="L1268" s="12" t="s">
        <v>71</v>
      </c>
      <c r="M1268" s="12" t="s">
        <v>356</v>
      </c>
      <c r="N1268" s="12" t="s">
        <v>3862</v>
      </c>
      <c r="O1268" s="12" t="s">
        <v>239</v>
      </c>
      <c r="P1268" s="12" t="s">
        <v>74</v>
      </c>
      <c r="Q1268" s="12">
        <v>350</v>
      </c>
      <c r="R1268" s="12" t="s">
        <v>2202</v>
      </c>
    </row>
    <row r="1269" spans="2:20" s="12" customFormat="1" x14ac:dyDescent="0.25">
      <c r="B1269" s="12" t="s">
        <v>2199</v>
      </c>
      <c r="C1269" s="12" t="s">
        <v>2200</v>
      </c>
      <c r="D1269" s="12" t="s">
        <v>2201</v>
      </c>
      <c r="E1269" s="12">
        <v>8560</v>
      </c>
      <c r="F1269" s="12" t="s">
        <v>74</v>
      </c>
      <c r="G1269" s="12">
        <v>0</v>
      </c>
      <c r="H1269" s="12">
        <v>30.35</v>
      </c>
      <c r="I1269" s="12">
        <v>4</v>
      </c>
      <c r="J1269" s="12">
        <v>97</v>
      </c>
      <c r="K1269" s="12">
        <v>70.510000000000005</v>
      </c>
      <c r="L1269" s="12" t="s">
        <v>71</v>
      </c>
      <c r="M1269" s="12" t="s">
        <v>2203</v>
      </c>
      <c r="N1269" s="12" t="s">
        <v>3940</v>
      </c>
      <c r="O1269" s="12" t="s">
        <v>239</v>
      </c>
      <c r="P1269" s="12" t="s">
        <v>74</v>
      </c>
      <c r="Q1269" s="12">
        <v>300</v>
      </c>
      <c r="R1269" s="12" t="s">
        <v>2202</v>
      </c>
    </row>
    <row r="1270" spans="2:20" s="12" customFormat="1" x14ac:dyDescent="0.25">
      <c r="B1270" s="12" t="s">
        <v>2199</v>
      </c>
      <c r="C1270" s="12" t="s">
        <v>2200</v>
      </c>
      <c r="D1270" s="12" t="s">
        <v>2201</v>
      </c>
      <c r="E1270" s="12">
        <v>8560</v>
      </c>
      <c r="F1270" s="12" t="s">
        <v>74</v>
      </c>
      <c r="G1270" s="12">
        <v>0</v>
      </c>
      <c r="H1270" s="12">
        <v>30.35</v>
      </c>
      <c r="I1270" s="12">
        <v>4</v>
      </c>
      <c r="J1270" s="12">
        <v>97</v>
      </c>
      <c r="K1270" s="12">
        <v>70.510000000000005</v>
      </c>
      <c r="L1270" s="12" t="s">
        <v>77</v>
      </c>
      <c r="M1270" s="12" t="s">
        <v>2203</v>
      </c>
      <c r="N1270" s="12" t="s">
        <v>3940</v>
      </c>
      <c r="O1270" s="12" t="s">
        <v>627</v>
      </c>
      <c r="P1270" s="12" t="s">
        <v>74</v>
      </c>
      <c r="Q1270" s="12">
        <v>0</v>
      </c>
      <c r="R1270" s="12" t="s">
        <v>2202</v>
      </c>
    </row>
    <row r="1271" spans="2:20" s="12" customFormat="1" x14ac:dyDescent="0.25">
      <c r="B1271" s="12" t="s">
        <v>2199</v>
      </c>
      <c r="C1271" s="12" t="s">
        <v>2200</v>
      </c>
      <c r="D1271" s="12" t="s">
        <v>2201</v>
      </c>
      <c r="E1271" s="12">
        <v>8560</v>
      </c>
      <c r="F1271" s="12" t="s">
        <v>74</v>
      </c>
      <c r="G1271" s="12">
        <v>0</v>
      </c>
      <c r="H1271" s="12">
        <v>30.35</v>
      </c>
      <c r="I1271" s="12">
        <v>4</v>
      </c>
      <c r="J1271" s="12">
        <v>97</v>
      </c>
      <c r="K1271" s="12">
        <v>70.510000000000005</v>
      </c>
      <c r="L1271" s="12" t="s">
        <v>77</v>
      </c>
      <c r="M1271" s="12" t="s">
        <v>356</v>
      </c>
      <c r="N1271" s="12" t="s">
        <v>3862</v>
      </c>
      <c r="O1271" s="12" t="s">
        <v>73</v>
      </c>
      <c r="P1271" s="12" t="s">
        <v>74</v>
      </c>
      <c r="Q1271" s="12">
        <v>0</v>
      </c>
      <c r="R1271" s="12" t="s">
        <v>2202</v>
      </c>
    </row>
    <row r="1272" spans="2:20" x14ac:dyDescent="0.25">
      <c r="B1272" t="s">
        <v>2204</v>
      </c>
      <c r="C1272" t="s">
        <v>2205</v>
      </c>
      <c r="D1272" t="s">
        <v>2206</v>
      </c>
      <c r="E1272">
        <v>8150</v>
      </c>
      <c r="F1272" t="s">
        <v>74</v>
      </c>
      <c r="G1272">
        <v>35</v>
      </c>
      <c r="H1272">
        <v>29</v>
      </c>
      <c r="I1272">
        <v>4</v>
      </c>
      <c r="J1272">
        <v>74</v>
      </c>
      <c r="K1272">
        <v>70</v>
      </c>
      <c r="L1272" t="s">
        <v>71</v>
      </c>
      <c r="M1272" t="s">
        <v>1538</v>
      </c>
      <c r="N1272" t="s">
        <v>3872</v>
      </c>
      <c r="O1272" t="s">
        <v>83</v>
      </c>
      <c r="P1272" t="s">
        <v>83</v>
      </c>
      <c r="Q1272">
        <v>0</v>
      </c>
      <c r="R1272" t="s">
        <v>2207</v>
      </c>
    </row>
    <row r="1273" spans="2:20" x14ac:dyDescent="0.25">
      <c r="B1273" t="s">
        <v>2204</v>
      </c>
      <c r="C1273" t="s">
        <v>2205</v>
      </c>
      <c r="D1273" t="s">
        <v>2206</v>
      </c>
      <c r="E1273">
        <v>8150</v>
      </c>
      <c r="F1273" t="s">
        <v>74</v>
      </c>
      <c r="G1273">
        <v>35</v>
      </c>
      <c r="H1273">
        <v>29</v>
      </c>
      <c r="I1273">
        <v>4</v>
      </c>
      <c r="J1273">
        <v>74</v>
      </c>
      <c r="K1273">
        <v>70</v>
      </c>
      <c r="L1273" t="s">
        <v>71</v>
      </c>
      <c r="M1273" t="s">
        <v>72</v>
      </c>
      <c r="N1273" t="s">
        <v>3862</v>
      </c>
      <c r="O1273" t="s">
        <v>83</v>
      </c>
      <c r="P1273" t="s">
        <v>83</v>
      </c>
      <c r="Q1273">
        <v>0</v>
      </c>
      <c r="R1273" t="s">
        <v>2207</v>
      </c>
    </row>
    <row r="1274" spans="2:20" x14ac:dyDescent="0.25">
      <c r="B1274" t="s">
        <v>2204</v>
      </c>
      <c r="C1274" t="s">
        <v>2205</v>
      </c>
      <c r="D1274" t="s">
        <v>2206</v>
      </c>
      <c r="E1274">
        <v>8150</v>
      </c>
      <c r="F1274" t="s">
        <v>74</v>
      </c>
      <c r="G1274">
        <v>35</v>
      </c>
      <c r="H1274">
        <v>29</v>
      </c>
      <c r="I1274">
        <v>4</v>
      </c>
      <c r="J1274">
        <v>74</v>
      </c>
      <c r="K1274">
        <v>70</v>
      </c>
      <c r="L1274" t="s">
        <v>77</v>
      </c>
      <c r="M1274" t="s">
        <v>72</v>
      </c>
      <c r="N1274" t="s">
        <v>3862</v>
      </c>
      <c r="O1274" t="s">
        <v>83</v>
      </c>
      <c r="P1274" t="s">
        <v>83</v>
      </c>
      <c r="Q1274">
        <v>0</v>
      </c>
      <c r="R1274" t="s">
        <v>2207</v>
      </c>
    </row>
    <row r="1275" spans="2:20" x14ac:dyDescent="0.25">
      <c r="B1275" t="s">
        <v>2204</v>
      </c>
      <c r="C1275" t="s">
        <v>2205</v>
      </c>
      <c r="D1275" t="s">
        <v>2206</v>
      </c>
      <c r="E1275">
        <v>8150</v>
      </c>
      <c r="F1275" t="s">
        <v>74</v>
      </c>
      <c r="G1275">
        <v>35</v>
      </c>
      <c r="H1275">
        <v>29</v>
      </c>
      <c r="I1275">
        <v>4</v>
      </c>
      <c r="J1275">
        <v>74</v>
      </c>
      <c r="K1275">
        <v>70</v>
      </c>
      <c r="L1275" t="s">
        <v>77</v>
      </c>
      <c r="M1275" t="s">
        <v>2208</v>
      </c>
      <c r="N1275" t="s">
        <v>3941</v>
      </c>
      <c r="O1275" t="s">
        <v>83</v>
      </c>
      <c r="P1275" t="s">
        <v>83</v>
      </c>
      <c r="Q1275">
        <v>0</v>
      </c>
      <c r="R1275" t="s">
        <v>2207</v>
      </c>
    </row>
    <row r="1276" spans="2:20" x14ac:dyDescent="0.25">
      <c r="B1276" t="s">
        <v>2209</v>
      </c>
      <c r="C1276" t="s">
        <v>2210</v>
      </c>
      <c r="D1276" t="s">
        <v>2211</v>
      </c>
      <c r="E1276">
        <v>11558</v>
      </c>
      <c r="F1276" t="s">
        <v>74</v>
      </c>
      <c r="G1276">
        <v>0</v>
      </c>
      <c r="H1276">
        <v>44</v>
      </c>
      <c r="I1276">
        <v>4</v>
      </c>
      <c r="J1276">
        <v>75</v>
      </c>
      <c r="K1276">
        <v>65.5</v>
      </c>
      <c r="L1276" t="s">
        <v>71</v>
      </c>
      <c r="M1276" t="s">
        <v>509</v>
      </c>
      <c r="N1276" t="s">
        <v>3874</v>
      </c>
      <c r="O1276" t="s">
        <v>73</v>
      </c>
      <c r="P1276" t="s">
        <v>74</v>
      </c>
      <c r="Q1276">
        <v>0</v>
      </c>
      <c r="R1276" t="s">
        <v>2212</v>
      </c>
    </row>
    <row r="1277" spans="2:20" ht="15" customHeight="1" x14ac:dyDescent="0.25">
      <c r="B1277" t="s">
        <v>2209</v>
      </c>
      <c r="C1277" t="s">
        <v>2210</v>
      </c>
      <c r="D1277" t="s">
        <v>2211</v>
      </c>
      <c r="E1277" s="6">
        <v>11558</v>
      </c>
      <c r="F1277" t="s">
        <v>74</v>
      </c>
      <c r="G1277">
        <v>0</v>
      </c>
      <c r="H1277">
        <v>44</v>
      </c>
      <c r="I1277">
        <v>4</v>
      </c>
      <c r="J1277">
        <v>75</v>
      </c>
      <c r="K1277">
        <v>65.5</v>
      </c>
      <c r="L1277" t="s">
        <v>77</v>
      </c>
      <c r="M1277" t="s">
        <v>144</v>
      </c>
      <c r="N1277" t="s">
        <v>3862</v>
      </c>
      <c r="O1277" t="s">
        <v>73</v>
      </c>
      <c r="P1277" t="s">
        <v>74</v>
      </c>
      <c r="Q1277">
        <v>1500</v>
      </c>
      <c r="R1277" t="s">
        <v>2212</v>
      </c>
    </row>
    <row r="1278" spans="2:20" ht="15" customHeight="1" x14ac:dyDescent="0.25">
      <c r="B1278" t="s">
        <v>2213</v>
      </c>
      <c r="C1278" t="s">
        <v>2214</v>
      </c>
      <c r="D1278" t="s">
        <v>980</v>
      </c>
      <c r="E1278" s="6">
        <v>8560</v>
      </c>
      <c r="F1278" t="s">
        <v>74</v>
      </c>
      <c r="G1278">
        <v>0</v>
      </c>
      <c r="H1278">
        <v>30.35</v>
      </c>
      <c r="I1278">
        <v>4</v>
      </c>
      <c r="J1278">
        <v>93</v>
      </c>
      <c r="K1278">
        <v>70.510000000000005</v>
      </c>
      <c r="L1278" t="s">
        <v>71</v>
      </c>
      <c r="M1278" t="s">
        <v>356</v>
      </c>
      <c r="N1278" t="s">
        <v>3862</v>
      </c>
      <c r="O1278" t="s">
        <v>73</v>
      </c>
      <c r="P1278" t="s">
        <v>74</v>
      </c>
      <c r="Q1278">
        <v>300</v>
      </c>
      <c r="R1278" t="s">
        <v>2215</v>
      </c>
    </row>
    <row r="1279" spans="2:20" x14ac:dyDescent="0.25">
      <c r="B1279" t="s">
        <v>2213</v>
      </c>
      <c r="C1279" t="s">
        <v>2214</v>
      </c>
      <c r="D1279" t="s">
        <v>980</v>
      </c>
      <c r="E1279">
        <v>8560</v>
      </c>
      <c r="F1279" t="s">
        <v>74</v>
      </c>
      <c r="G1279">
        <v>0</v>
      </c>
      <c r="H1279">
        <v>30.35</v>
      </c>
      <c r="I1279">
        <v>4</v>
      </c>
      <c r="J1279">
        <v>93</v>
      </c>
      <c r="K1279">
        <v>70.510000000000005</v>
      </c>
      <c r="L1279" t="s">
        <v>71</v>
      </c>
      <c r="M1279" t="s">
        <v>318</v>
      </c>
      <c r="N1279" t="s">
        <v>3873</v>
      </c>
      <c r="O1279" t="s">
        <v>73</v>
      </c>
      <c r="P1279" t="s">
        <v>74</v>
      </c>
      <c r="Q1279">
        <v>250</v>
      </c>
      <c r="R1279" t="s">
        <v>2215</v>
      </c>
    </row>
    <row r="1280" spans="2:20" x14ac:dyDescent="0.25">
      <c r="B1280" t="s">
        <v>2213</v>
      </c>
      <c r="C1280" t="s">
        <v>2214</v>
      </c>
      <c r="D1280" t="s">
        <v>980</v>
      </c>
      <c r="E1280" s="6">
        <v>8560</v>
      </c>
      <c r="F1280" t="s">
        <v>74</v>
      </c>
      <c r="G1280" s="6">
        <v>0</v>
      </c>
      <c r="H1280">
        <v>30.35</v>
      </c>
      <c r="I1280" s="6">
        <v>4</v>
      </c>
      <c r="J1280">
        <v>93</v>
      </c>
      <c r="K1280">
        <v>70.510000000000005</v>
      </c>
      <c r="L1280" t="s">
        <v>77</v>
      </c>
      <c r="M1280" t="s">
        <v>356</v>
      </c>
      <c r="N1280" t="s">
        <v>3862</v>
      </c>
      <c r="O1280" t="s">
        <v>73</v>
      </c>
      <c r="P1280" t="s">
        <v>74</v>
      </c>
      <c r="Q1280">
        <v>0</v>
      </c>
      <c r="R1280" t="s">
        <v>2215</v>
      </c>
      <c r="S1280">
        <v>0</v>
      </c>
      <c r="T1280" t="s">
        <v>2347</v>
      </c>
    </row>
    <row r="1281" spans="2:18" x14ac:dyDescent="0.25">
      <c r="B1281" t="s">
        <v>2213</v>
      </c>
      <c r="C1281" t="s">
        <v>2214</v>
      </c>
      <c r="D1281" t="s">
        <v>980</v>
      </c>
      <c r="E1281">
        <v>8560</v>
      </c>
      <c r="F1281" t="s">
        <v>74</v>
      </c>
      <c r="G1281">
        <v>0</v>
      </c>
      <c r="H1281">
        <v>30.35</v>
      </c>
      <c r="I1281">
        <v>4</v>
      </c>
      <c r="J1281">
        <v>93</v>
      </c>
      <c r="K1281">
        <v>70.510000000000005</v>
      </c>
      <c r="L1281" t="s">
        <v>77</v>
      </c>
      <c r="M1281" t="s">
        <v>318</v>
      </c>
      <c r="N1281" t="s">
        <v>3873</v>
      </c>
      <c r="O1281" t="s">
        <v>73</v>
      </c>
      <c r="P1281" t="s">
        <v>74</v>
      </c>
      <c r="Q1281">
        <v>0</v>
      </c>
      <c r="R1281" t="s">
        <v>2215</v>
      </c>
    </row>
    <row r="1282" spans="2:18" x14ac:dyDescent="0.25">
      <c r="B1282" t="s">
        <v>2216</v>
      </c>
      <c r="C1282" t="s">
        <v>2200</v>
      </c>
      <c r="D1282" t="s">
        <v>954</v>
      </c>
      <c r="E1282">
        <v>8560</v>
      </c>
      <c r="F1282" t="s">
        <v>74</v>
      </c>
      <c r="G1282">
        <v>0</v>
      </c>
      <c r="H1282">
        <v>30.35</v>
      </c>
      <c r="I1282">
        <v>4</v>
      </c>
      <c r="J1282">
        <v>97</v>
      </c>
      <c r="K1282">
        <v>70.510000000000005</v>
      </c>
      <c r="L1282" t="s">
        <v>71</v>
      </c>
      <c r="M1282" t="s">
        <v>356</v>
      </c>
      <c r="N1282" t="s">
        <v>3862</v>
      </c>
      <c r="O1282" t="s">
        <v>239</v>
      </c>
      <c r="P1282" t="s">
        <v>74</v>
      </c>
      <c r="Q1282">
        <v>300</v>
      </c>
      <c r="R1282" t="s">
        <v>2217</v>
      </c>
    </row>
    <row r="1283" spans="2:18" x14ac:dyDescent="0.25">
      <c r="B1283" t="s">
        <v>2216</v>
      </c>
      <c r="C1283" t="s">
        <v>2200</v>
      </c>
      <c r="D1283" t="s">
        <v>954</v>
      </c>
      <c r="E1283">
        <v>8560</v>
      </c>
      <c r="F1283" t="s">
        <v>74</v>
      </c>
      <c r="G1283">
        <v>0</v>
      </c>
      <c r="H1283">
        <v>30.35</v>
      </c>
      <c r="I1283">
        <v>4</v>
      </c>
      <c r="J1283">
        <v>97</v>
      </c>
      <c r="K1283">
        <v>70.510000000000005</v>
      </c>
      <c r="L1283" t="s">
        <v>71</v>
      </c>
      <c r="M1283" t="s">
        <v>318</v>
      </c>
      <c r="N1283" t="s">
        <v>3873</v>
      </c>
      <c r="O1283" t="s">
        <v>239</v>
      </c>
      <c r="P1283" t="s">
        <v>74</v>
      </c>
      <c r="Q1283">
        <v>250</v>
      </c>
      <c r="R1283" t="s">
        <v>2217</v>
      </c>
    </row>
    <row r="1284" spans="2:18" x14ac:dyDescent="0.25">
      <c r="B1284" t="s">
        <v>2216</v>
      </c>
      <c r="C1284" t="s">
        <v>2200</v>
      </c>
      <c r="D1284" t="s">
        <v>954</v>
      </c>
      <c r="E1284">
        <v>8560</v>
      </c>
      <c r="F1284" t="s">
        <v>74</v>
      </c>
      <c r="G1284">
        <v>0</v>
      </c>
      <c r="H1284">
        <v>30.35</v>
      </c>
      <c r="I1284">
        <v>4</v>
      </c>
      <c r="J1284">
        <v>97</v>
      </c>
      <c r="K1284">
        <v>70.510000000000005</v>
      </c>
      <c r="L1284" t="s">
        <v>77</v>
      </c>
      <c r="M1284" t="s">
        <v>356</v>
      </c>
      <c r="N1284" t="s">
        <v>3862</v>
      </c>
      <c r="O1284" t="s">
        <v>627</v>
      </c>
      <c r="P1284" t="s">
        <v>74</v>
      </c>
      <c r="Q1284">
        <v>0</v>
      </c>
      <c r="R1284" t="s">
        <v>2217</v>
      </c>
    </row>
    <row r="1285" spans="2:18" x14ac:dyDescent="0.25">
      <c r="B1285" t="s">
        <v>2216</v>
      </c>
      <c r="C1285" t="s">
        <v>2200</v>
      </c>
      <c r="D1285" t="s">
        <v>954</v>
      </c>
      <c r="E1285">
        <v>8560</v>
      </c>
      <c r="F1285" t="s">
        <v>74</v>
      </c>
      <c r="G1285">
        <v>0</v>
      </c>
      <c r="H1285">
        <v>30.35</v>
      </c>
      <c r="I1285">
        <v>4</v>
      </c>
      <c r="J1285">
        <v>97</v>
      </c>
      <c r="K1285">
        <v>70.510000000000005</v>
      </c>
      <c r="L1285" t="s">
        <v>77</v>
      </c>
      <c r="M1285" t="s">
        <v>318</v>
      </c>
      <c r="N1285" t="s">
        <v>3873</v>
      </c>
      <c r="O1285" t="s">
        <v>73</v>
      </c>
      <c r="P1285" t="s">
        <v>74</v>
      </c>
      <c r="Q1285">
        <v>0</v>
      </c>
      <c r="R1285" t="s">
        <v>2217</v>
      </c>
    </row>
    <row r="1286" spans="2:18" x14ac:dyDescent="0.25">
      <c r="B1286" t="s">
        <v>2218</v>
      </c>
      <c r="C1286" t="s">
        <v>2200</v>
      </c>
      <c r="D1286" t="s">
        <v>2219</v>
      </c>
      <c r="E1286">
        <v>8560</v>
      </c>
      <c r="F1286" t="s">
        <v>74</v>
      </c>
      <c r="G1286">
        <v>0</v>
      </c>
      <c r="H1286">
        <v>30.35</v>
      </c>
      <c r="I1286">
        <v>4</v>
      </c>
      <c r="J1286">
        <v>97</v>
      </c>
      <c r="K1286">
        <v>70.510000000000005</v>
      </c>
      <c r="L1286" t="s">
        <v>71</v>
      </c>
      <c r="M1286" t="s">
        <v>356</v>
      </c>
      <c r="N1286" t="s">
        <v>3862</v>
      </c>
      <c r="O1286" t="s">
        <v>239</v>
      </c>
      <c r="P1286" t="s">
        <v>74</v>
      </c>
      <c r="Q1286">
        <v>350</v>
      </c>
      <c r="R1286" t="s">
        <v>2220</v>
      </c>
    </row>
    <row r="1287" spans="2:18" x14ac:dyDescent="0.25">
      <c r="B1287" t="s">
        <v>2218</v>
      </c>
      <c r="C1287" t="s">
        <v>2200</v>
      </c>
      <c r="D1287" t="s">
        <v>2219</v>
      </c>
      <c r="E1287">
        <v>8560</v>
      </c>
      <c r="F1287" t="s">
        <v>74</v>
      </c>
      <c r="G1287">
        <v>0</v>
      </c>
      <c r="H1287">
        <v>30.35</v>
      </c>
      <c r="I1287">
        <v>4</v>
      </c>
      <c r="J1287">
        <v>97</v>
      </c>
      <c r="K1287">
        <v>70.510000000000005</v>
      </c>
      <c r="L1287" t="s">
        <v>71</v>
      </c>
      <c r="M1287" t="s">
        <v>318</v>
      </c>
      <c r="N1287" t="s">
        <v>3873</v>
      </c>
      <c r="O1287" t="s">
        <v>73</v>
      </c>
      <c r="P1287" t="s">
        <v>74</v>
      </c>
      <c r="Q1287">
        <v>300</v>
      </c>
      <c r="R1287" t="s">
        <v>2220</v>
      </c>
    </row>
    <row r="1288" spans="2:18" x14ac:dyDescent="0.25">
      <c r="B1288" t="s">
        <v>2218</v>
      </c>
      <c r="C1288" t="s">
        <v>2200</v>
      </c>
      <c r="D1288" t="s">
        <v>2219</v>
      </c>
      <c r="E1288">
        <v>8560</v>
      </c>
      <c r="F1288" t="s">
        <v>74</v>
      </c>
      <c r="G1288">
        <v>0</v>
      </c>
      <c r="H1288">
        <v>30.35</v>
      </c>
      <c r="I1288">
        <v>4</v>
      </c>
      <c r="J1288">
        <v>97</v>
      </c>
      <c r="K1288">
        <v>70.510000000000005</v>
      </c>
      <c r="L1288" t="s">
        <v>77</v>
      </c>
      <c r="M1288" t="s">
        <v>318</v>
      </c>
      <c r="N1288" t="s">
        <v>3873</v>
      </c>
      <c r="O1288" t="s">
        <v>73</v>
      </c>
      <c r="P1288" t="s">
        <v>74</v>
      </c>
      <c r="Q1288">
        <v>0</v>
      </c>
      <c r="R1288" t="s">
        <v>2220</v>
      </c>
    </row>
    <row r="1289" spans="2:18" x14ac:dyDescent="0.25">
      <c r="B1289" t="s">
        <v>2218</v>
      </c>
      <c r="C1289" t="s">
        <v>2200</v>
      </c>
      <c r="D1289" t="s">
        <v>2219</v>
      </c>
      <c r="E1289">
        <v>8560</v>
      </c>
      <c r="F1289" t="s">
        <v>74</v>
      </c>
      <c r="G1289">
        <v>0</v>
      </c>
      <c r="H1289">
        <v>30.35</v>
      </c>
      <c r="I1289">
        <v>4</v>
      </c>
      <c r="J1289">
        <v>97</v>
      </c>
      <c r="K1289">
        <v>70.510000000000005</v>
      </c>
      <c r="L1289" t="s">
        <v>77</v>
      </c>
      <c r="M1289" t="s">
        <v>356</v>
      </c>
      <c r="N1289" t="s">
        <v>3862</v>
      </c>
      <c r="O1289" t="s">
        <v>73</v>
      </c>
      <c r="P1289" t="s">
        <v>74</v>
      </c>
      <c r="Q1289">
        <v>0</v>
      </c>
      <c r="R1289" t="s">
        <v>2220</v>
      </c>
    </row>
    <row r="1290" spans="2:18" x14ac:dyDescent="0.25">
      <c r="B1290" t="s">
        <v>2221</v>
      </c>
      <c r="C1290" t="s">
        <v>2205</v>
      </c>
      <c r="D1290" t="s">
        <v>2222</v>
      </c>
      <c r="E1290">
        <v>8150</v>
      </c>
      <c r="F1290" t="s">
        <v>74</v>
      </c>
      <c r="G1290">
        <v>35</v>
      </c>
      <c r="H1290">
        <v>29</v>
      </c>
      <c r="I1290">
        <v>4</v>
      </c>
      <c r="J1290">
        <v>74</v>
      </c>
      <c r="K1290">
        <v>70</v>
      </c>
      <c r="L1290" t="s">
        <v>71</v>
      </c>
      <c r="M1290" t="s">
        <v>72</v>
      </c>
      <c r="N1290" t="s">
        <v>3862</v>
      </c>
      <c r="O1290" t="s">
        <v>83</v>
      </c>
      <c r="P1290" t="s">
        <v>83</v>
      </c>
      <c r="Q1290">
        <v>0</v>
      </c>
      <c r="R1290" t="s">
        <v>2223</v>
      </c>
    </row>
    <row r="1291" spans="2:18" x14ac:dyDescent="0.25">
      <c r="B1291" t="s">
        <v>2221</v>
      </c>
      <c r="C1291" t="s">
        <v>2205</v>
      </c>
      <c r="D1291" t="s">
        <v>2222</v>
      </c>
      <c r="E1291">
        <v>8150</v>
      </c>
      <c r="F1291" t="s">
        <v>74</v>
      </c>
      <c r="G1291">
        <v>35</v>
      </c>
      <c r="H1291">
        <v>29</v>
      </c>
      <c r="I1291">
        <v>4</v>
      </c>
      <c r="J1291">
        <v>74</v>
      </c>
      <c r="K1291">
        <v>70</v>
      </c>
      <c r="L1291" t="s">
        <v>71</v>
      </c>
      <c r="M1291" t="s">
        <v>2208</v>
      </c>
      <c r="N1291" t="s">
        <v>3941</v>
      </c>
      <c r="O1291" t="s">
        <v>83</v>
      </c>
      <c r="P1291" t="s">
        <v>83</v>
      </c>
      <c r="Q1291">
        <v>0</v>
      </c>
      <c r="R1291" t="s">
        <v>2223</v>
      </c>
    </row>
    <row r="1292" spans="2:18" x14ac:dyDescent="0.25">
      <c r="B1292" t="s">
        <v>2221</v>
      </c>
      <c r="C1292" t="s">
        <v>2205</v>
      </c>
      <c r="D1292" t="s">
        <v>2222</v>
      </c>
      <c r="E1292">
        <v>8150</v>
      </c>
      <c r="F1292" t="s">
        <v>74</v>
      </c>
      <c r="G1292">
        <v>35</v>
      </c>
      <c r="H1292">
        <v>29</v>
      </c>
      <c r="I1292">
        <v>4</v>
      </c>
      <c r="J1292">
        <v>74</v>
      </c>
      <c r="K1292">
        <v>70</v>
      </c>
      <c r="L1292" t="s">
        <v>77</v>
      </c>
      <c r="M1292" t="s">
        <v>72</v>
      </c>
      <c r="N1292" t="s">
        <v>3862</v>
      </c>
      <c r="O1292" t="s">
        <v>83</v>
      </c>
      <c r="P1292" t="s">
        <v>83</v>
      </c>
      <c r="Q1292">
        <v>0</v>
      </c>
      <c r="R1292" t="s">
        <v>2223</v>
      </c>
    </row>
    <row r="1293" spans="2:18" x14ac:dyDescent="0.25">
      <c r="B1293" t="s">
        <v>2221</v>
      </c>
      <c r="C1293" t="s">
        <v>2205</v>
      </c>
      <c r="D1293" t="s">
        <v>2222</v>
      </c>
      <c r="E1293">
        <v>8150</v>
      </c>
      <c r="F1293" t="s">
        <v>74</v>
      </c>
      <c r="G1293">
        <v>35</v>
      </c>
      <c r="H1293">
        <v>29</v>
      </c>
      <c r="I1293">
        <v>4</v>
      </c>
      <c r="J1293">
        <v>74</v>
      </c>
      <c r="K1293">
        <v>70</v>
      </c>
      <c r="L1293" t="s">
        <v>77</v>
      </c>
      <c r="M1293" t="s">
        <v>2208</v>
      </c>
      <c r="N1293" t="s">
        <v>3941</v>
      </c>
      <c r="O1293" t="s">
        <v>83</v>
      </c>
      <c r="P1293" t="s">
        <v>83</v>
      </c>
      <c r="Q1293">
        <v>0</v>
      </c>
      <c r="R1293" t="s">
        <v>2223</v>
      </c>
    </row>
    <row r="1294" spans="2:18" x14ac:dyDescent="0.25">
      <c r="B1294" t="s">
        <v>2224</v>
      </c>
      <c r="C1294" t="s">
        <v>2225</v>
      </c>
      <c r="D1294" t="s">
        <v>237</v>
      </c>
      <c r="E1294">
        <v>7630</v>
      </c>
      <c r="F1294" t="s">
        <v>74</v>
      </c>
      <c r="G1294">
        <v>0</v>
      </c>
      <c r="H1294">
        <v>25</v>
      </c>
      <c r="I1294">
        <v>4</v>
      </c>
      <c r="J1294">
        <v>72</v>
      </c>
      <c r="K1294">
        <v>76</v>
      </c>
      <c r="L1294" t="s">
        <v>71</v>
      </c>
      <c r="M1294" t="s">
        <v>189</v>
      </c>
      <c r="N1294" t="s">
        <v>3871</v>
      </c>
      <c r="O1294" t="s">
        <v>239</v>
      </c>
      <c r="P1294" t="s">
        <v>74</v>
      </c>
      <c r="Q1294">
        <v>500</v>
      </c>
      <c r="R1294" t="s">
        <v>2226</v>
      </c>
    </row>
    <row r="1295" spans="2:18" x14ac:dyDescent="0.25">
      <c r="B1295" t="s">
        <v>2224</v>
      </c>
      <c r="C1295" t="s">
        <v>2225</v>
      </c>
      <c r="D1295" t="s">
        <v>237</v>
      </c>
      <c r="E1295">
        <v>7630</v>
      </c>
      <c r="F1295" t="s">
        <v>74</v>
      </c>
      <c r="G1295">
        <v>0</v>
      </c>
      <c r="H1295">
        <v>25</v>
      </c>
      <c r="I1295">
        <v>4</v>
      </c>
      <c r="J1295">
        <v>72</v>
      </c>
      <c r="K1295">
        <v>76</v>
      </c>
      <c r="L1295" t="s">
        <v>77</v>
      </c>
      <c r="M1295" t="s">
        <v>189</v>
      </c>
      <c r="N1295" t="s">
        <v>3871</v>
      </c>
      <c r="O1295" t="s">
        <v>239</v>
      </c>
      <c r="P1295" t="s">
        <v>74</v>
      </c>
      <c r="Q1295">
        <v>500</v>
      </c>
      <c r="R1295" t="s">
        <v>2226</v>
      </c>
    </row>
    <row r="1296" spans="2:18" x14ac:dyDescent="0.25">
      <c r="B1296" t="s">
        <v>2224</v>
      </c>
      <c r="C1296" t="s">
        <v>2225</v>
      </c>
      <c r="D1296" t="s">
        <v>237</v>
      </c>
      <c r="E1296">
        <v>7630</v>
      </c>
      <c r="F1296" t="s">
        <v>74</v>
      </c>
      <c r="G1296">
        <v>0</v>
      </c>
      <c r="H1296">
        <v>25</v>
      </c>
      <c r="I1296">
        <v>4</v>
      </c>
      <c r="J1296">
        <v>72</v>
      </c>
      <c r="K1296">
        <v>76</v>
      </c>
      <c r="L1296" t="s">
        <v>77</v>
      </c>
      <c r="M1296" t="s">
        <v>501</v>
      </c>
      <c r="N1296" t="s">
        <v>3862</v>
      </c>
      <c r="O1296" t="s">
        <v>239</v>
      </c>
      <c r="P1296" t="s">
        <v>74</v>
      </c>
      <c r="Q1296">
        <v>300</v>
      </c>
      <c r="R1296" t="s">
        <v>2226</v>
      </c>
    </row>
    <row r="1297" spans="2:23" x14ac:dyDescent="0.25">
      <c r="B1297" t="s">
        <v>2227</v>
      </c>
      <c r="C1297" t="s">
        <v>2228</v>
      </c>
      <c r="D1297" t="s">
        <v>70</v>
      </c>
      <c r="E1297">
        <v>8060</v>
      </c>
      <c r="F1297" t="s">
        <v>74</v>
      </c>
      <c r="G1297">
        <v>36</v>
      </c>
      <c r="H1297">
        <v>29</v>
      </c>
      <c r="I1297">
        <v>4</v>
      </c>
      <c r="J1297">
        <v>78</v>
      </c>
      <c r="K1297">
        <v>70</v>
      </c>
      <c r="L1297" t="s">
        <v>71</v>
      </c>
      <c r="M1297" t="s">
        <v>81</v>
      </c>
      <c r="N1297" t="s">
        <v>3863</v>
      </c>
      <c r="O1297" t="s">
        <v>73</v>
      </c>
      <c r="P1297" t="s">
        <v>74</v>
      </c>
      <c r="Q1297">
        <v>0</v>
      </c>
      <c r="R1297" t="s">
        <v>2229</v>
      </c>
    </row>
    <row r="1298" spans="2:23" x14ac:dyDescent="0.25">
      <c r="B1298" t="s">
        <v>2227</v>
      </c>
      <c r="C1298" t="s">
        <v>2228</v>
      </c>
      <c r="D1298" t="s">
        <v>70</v>
      </c>
      <c r="E1298">
        <v>8060</v>
      </c>
      <c r="F1298" t="s">
        <v>74</v>
      </c>
      <c r="G1298">
        <v>36</v>
      </c>
      <c r="H1298">
        <v>29</v>
      </c>
      <c r="I1298">
        <v>4</v>
      </c>
      <c r="J1298">
        <v>78</v>
      </c>
      <c r="K1298">
        <v>70</v>
      </c>
      <c r="L1298" t="s">
        <v>71</v>
      </c>
      <c r="M1298" t="s">
        <v>2014</v>
      </c>
      <c r="N1298" t="s">
        <v>3871</v>
      </c>
      <c r="O1298" t="s">
        <v>73</v>
      </c>
      <c r="P1298" t="s">
        <v>74</v>
      </c>
      <c r="Q1298">
        <v>0</v>
      </c>
      <c r="R1298" t="s">
        <v>2229</v>
      </c>
    </row>
    <row r="1299" spans="2:23" x14ac:dyDescent="0.25">
      <c r="B1299" t="s">
        <v>2227</v>
      </c>
      <c r="C1299" t="s">
        <v>2228</v>
      </c>
      <c r="D1299" t="s">
        <v>70</v>
      </c>
      <c r="E1299">
        <v>8060</v>
      </c>
      <c r="F1299" t="s">
        <v>74</v>
      </c>
      <c r="G1299">
        <v>36</v>
      </c>
      <c r="H1299">
        <v>29</v>
      </c>
      <c r="I1299">
        <v>4</v>
      </c>
      <c r="J1299">
        <v>78</v>
      </c>
      <c r="K1299">
        <v>70</v>
      </c>
      <c r="L1299" t="s">
        <v>77</v>
      </c>
      <c r="M1299" t="s">
        <v>81</v>
      </c>
      <c r="N1299" t="s">
        <v>3863</v>
      </c>
      <c r="O1299" t="s">
        <v>73</v>
      </c>
      <c r="P1299" t="s">
        <v>74</v>
      </c>
      <c r="Q1299">
        <v>0</v>
      </c>
      <c r="R1299" t="s">
        <v>2229</v>
      </c>
    </row>
    <row r="1300" spans="2:23" x14ac:dyDescent="0.25">
      <c r="B1300" t="s">
        <v>2227</v>
      </c>
      <c r="C1300" t="s">
        <v>2228</v>
      </c>
      <c r="D1300" t="s">
        <v>70</v>
      </c>
      <c r="E1300">
        <v>8060</v>
      </c>
      <c r="F1300" t="s">
        <v>74</v>
      </c>
      <c r="G1300">
        <v>36</v>
      </c>
      <c r="H1300">
        <v>29</v>
      </c>
      <c r="I1300">
        <v>4</v>
      </c>
      <c r="J1300">
        <v>78</v>
      </c>
      <c r="K1300">
        <v>70</v>
      </c>
      <c r="L1300" t="s">
        <v>77</v>
      </c>
      <c r="M1300" t="s">
        <v>2014</v>
      </c>
      <c r="N1300" t="s">
        <v>3871</v>
      </c>
      <c r="O1300" t="s">
        <v>73</v>
      </c>
      <c r="P1300" t="s">
        <v>74</v>
      </c>
      <c r="Q1300">
        <v>0</v>
      </c>
      <c r="R1300" t="s">
        <v>2229</v>
      </c>
    </row>
    <row r="1301" spans="2:23" x14ac:dyDescent="0.25">
      <c r="B1301" t="s">
        <v>2230</v>
      </c>
      <c r="C1301" t="s">
        <v>2231</v>
      </c>
      <c r="D1301" t="s">
        <v>1063</v>
      </c>
      <c r="E1301">
        <v>8150</v>
      </c>
      <c r="F1301" t="s">
        <v>74</v>
      </c>
      <c r="G1301">
        <v>0</v>
      </c>
      <c r="H1301">
        <v>29</v>
      </c>
      <c r="I1301">
        <v>4</v>
      </c>
      <c r="J1301">
        <v>78</v>
      </c>
      <c r="K1301">
        <v>70</v>
      </c>
      <c r="L1301" t="s">
        <v>71</v>
      </c>
      <c r="M1301" t="s">
        <v>2014</v>
      </c>
      <c r="N1301" t="s">
        <v>3871</v>
      </c>
      <c r="O1301" t="s">
        <v>73</v>
      </c>
      <c r="P1301" t="s">
        <v>74</v>
      </c>
      <c r="Q1301">
        <v>0</v>
      </c>
      <c r="R1301" t="s">
        <v>2232</v>
      </c>
    </row>
    <row r="1302" spans="2:23" x14ac:dyDescent="0.25">
      <c r="B1302" t="s">
        <v>2230</v>
      </c>
      <c r="C1302" t="s">
        <v>2231</v>
      </c>
      <c r="D1302" t="s">
        <v>1063</v>
      </c>
      <c r="E1302">
        <v>8150</v>
      </c>
      <c r="F1302" t="s">
        <v>74</v>
      </c>
      <c r="G1302">
        <v>0</v>
      </c>
      <c r="H1302">
        <v>29</v>
      </c>
      <c r="I1302">
        <v>4</v>
      </c>
      <c r="J1302">
        <v>78</v>
      </c>
      <c r="K1302">
        <v>70</v>
      </c>
      <c r="L1302" t="s">
        <v>71</v>
      </c>
      <c r="M1302" t="s">
        <v>81</v>
      </c>
      <c r="N1302" t="s">
        <v>3863</v>
      </c>
      <c r="O1302" t="s">
        <v>73</v>
      </c>
      <c r="P1302" t="s">
        <v>74</v>
      </c>
      <c r="Q1302">
        <v>0</v>
      </c>
      <c r="R1302" t="s">
        <v>2232</v>
      </c>
    </row>
    <row r="1303" spans="2:23" x14ac:dyDescent="0.25">
      <c r="B1303" t="s">
        <v>2230</v>
      </c>
      <c r="C1303" t="s">
        <v>2231</v>
      </c>
      <c r="D1303" t="s">
        <v>1063</v>
      </c>
      <c r="E1303" s="6">
        <v>8150</v>
      </c>
      <c r="F1303" t="s">
        <v>74</v>
      </c>
      <c r="G1303">
        <v>0</v>
      </c>
      <c r="H1303" s="6">
        <v>29</v>
      </c>
      <c r="I1303">
        <v>4</v>
      </c>
      <c r="J1303">
        <v>78</v>
      </c>
      <c r="K1303" s="6">
        <v>70</v>
      </c>
      <c r="L1303" t="s">
        <v>77</v>
      </c>
      <c r="M1303" t="s">
        <v>81</v>
      </c>
      <c r="N1303" t="s">
        <v>3863</v>
      </c>
      <c r="O1303" t="s">
        <v>73</v>
      </c>
      <c r="P1303" t="s">
        <v>74</v>
      </c>
      <c r="Q1303">
        <v>0</v>
      </c>
      <c r="R1303" t="s">
        <v>2232</v>
      </c>
      <c r="S1303" t="s">
        <v>47</v>
      </c>
      <c r="T1303" t="s">
        <v>73</v>
      </c>
      <c r="U1303" t="s">
        <v>74</v>
      </c>
      <c r="V1303">
        <v>1200</v>
      </c>
      <c r="W1303" s="7" t="s">
        <v>2393</v>
      </c>
    </row>
    <row r="1304" spans="2:23" x14ac:dyDescent="0.25">
      <c r="B1304" t="s">
        <v>2230</v>
      </c>
      <c r="C1304" t="s">
        <v>2231</v>
      </c>
      <c r="D1304" t="s">
        <v>1063</v>
      </c>
      <c r="E1304">
        <v>8150</v>
      </c>
      <c r="F1304" t="s">
        <v>74</v>
      </c>
      <c r="G1304">
        <v>0</v>
      </c>
      <c r="H1304">
        <v>29</v>
      </c>
      <c r="I1304">
        <v>4</v>
      </c>
      <c r="J1304">
        <v>78</v>
      </c>
      <c r="K1304">
        <v>70</v>
      </c>
      <c r="L1304" t="s">
        <v>77</v>
      </c>
      <c r="M1304" s="7" t="s">
        <v>2014</v>
      </c>
      <c r="N1304" s="7" t="s">
        <v>3871</v>
      </c>
      <c r="O1304" t="s">
        <v>73</v>
      </c>
      <c r="P1304" t="s">
        <v>74</v>
      </c>
      <c r="Q1304">
        <v>0</v>
      </c>
      <c r="R1304" t="s">
        <v>2232</v>
      </c>
    </row>
    <row r="1305" spans="2:23" x14ac:dyDescent="0.25">
      <c r="B1305" t="s">
        <v>2233</v>
      </c>
      <c r="C1305" t="s">
        <v>2234</v>
      </c>
      <c r="D1305" t="s">
        <v>2235</v>
      </c>
      <c r="E1305">
        <v>8610</v>
      </c>
      <c r="F1305" t="s">
        <v>74</v>
      </c>
      <c r="G1305">
        <v>0</v>
      </c>
      <c r="H1305">
        <v>33</v>
      </c>
      <c r="I1305">
        <v>4</v>
      </c>
      <c r="J1305">
        <v>76</v>
      </c>
      <c r="K1305">
        <v>65</v>
      </c>
      <c r="L1305" t="s">
        <v>71</v>
      </c>
      <c r="M1305" s="7" t="s">
        <v>509</v>
      </c>
      <c r="N1305" s="7" t="s">
        <v>3874</v>
      </c>
      <c r="O1305" t="s">
        <v>239</v>
      </c>
      <c r="P1305" t="s">
        <v>74</v>
      </c>
      <c r="Q1305">
        <v>500</v>
      </c>
      <c r="R1305" t="s">
        <v>2236</v>
      </c>
    </row>
    <row r="1306" spans="2:23" x14ac:dyDescent="0.25">
      <c r="B1306" t="s">
        <v>2233</v>
      </c>
      <c r="C1306" t="s">
        <v>2234</v>
      </c>
      <c r="D1306" t="s">
        <v>2235</v>
      </c>
      <c r="E1306">
        <v>8610</v>
      </c>
      <c r="F1306" t="s">
        <v>74</v>
      </c>
      <c r="G1306">
        <v>0</v>
      </c>
      <c r="H1306">
        <v>33</v>
      </c>
      <c r="I1306">
        <v>4</v>
      </c>
      <c r="J1306">
        <v>76</v>
      </c>
      <c r="K1306">
        <v>65</v>
      </c>
      <c r="L1306" t="s">
        <v>77</v>
      </c>
      <c r="M1306" t="s">
        <v>2237</v>
      </c>
      <c r="N1306" t="s">
        <v>3942</v>
      </c>
      <c r="O1306" t="s">
        <v>627</v>
      </c>
      <c r="P1306" t="s">
        <v>74</v>
      </c>
      <c r="Q1306">
        <v>0</v>
      </c>
      <c r="R1306" t="s">
        <v>2236</v>
      </c>
    </row>
    <row r="1307" spans="2:23" x14ac:dyDescent="0.25">
      <c r="B1307" t="s">
        <v>2233</v>
      </c>
      <c r="C1307" t="s">
        <v>2234</v>
      </c>
      <c r="D1307" t="s">
        <v>2235</v>
      </c>
      <c r="E1307">
        <v>8610</v>
      </c>
      <c r="F1307" t="s">
        <v>74</v>
      </c>
      <c r="G1307">
        <v>0</v>
      </c>
      <c r="H1307">
        <v>33</v>
      </c>
      <c r="I1307">
        <v>4</v>
      </c>
      <c r="J1307">
        <v>76</v>
      </c>
      <c r="K1307">
        <v>65</v>
      </c>
      <c r="L1307" t="s">
        <v>77</v>
      </c>
      <c r="M1307" t="s">
        <v>509</v>
      </c>
      <c r="N1307" t="s">
        <v>3874</v>
      </c>
      <c r="O1307" t="s">
        <v>239</v>
      </c>
      <c r="P1307" t="s">
        <v>74</v>
      </c>
      <c r="Q1307">
        <v>500</v>
      </c>
      <c r="R1307" t="s">
        <v>2236</v>
      </c>
    </row>
    <row r="1308" spans="2:23" x14ac:dyDescent="0.25">
      <c r="B1308" t="s">
        <v>2238</v>
      </c>
      <c r="C1308" t="s">
        <v>2239</v>
      </c>
      <c r="D1308" t="s">
        <v>2240</v>
      </c>
      <c r="E1308">
        <v>10062</v>
      </c>
      <c r="F1308" t="s">
        <v>74</v>
      </c>
      <c r="G1308">
        <v>39</v>
      </c>
      <c r="H1308">
        <v>38</v>
      </c>
      <c r="I1308">
        <v>4</v>
      </c>
      <c r="J1308">
        <v>58</v>
      </c>
      <c r="K1308">
        <v>66</v>
      </c>
      <c r="L1308" t="s">
        <v>71</v>
      </c>
      <c r="M1308" t="s">
        <v>2166</v>
      </c>
      <c r="N1308" t="s">
        <v>3936</v>
      </c>
      <c r="O1308" t="s">
        <v>83</v>
      </c>
      <c r="P1308" t="s">
        <v>73</v>
      </c>
      <c r="Q1308">
        <v>0</v>
      </c>
      <c r="R1308" t="s">
        <v>2241</v>
      </c>
    </row>
    <row r="1309" spans="2:23" x14ac:dyDescent="0.25">
      <c r="B1309" t="s">
        <v>2238</v>
      </c>
      <c r="C1309" t="s">
        <v>2239</v>
      </c>
      <c r="D1309" t="s">
        <v>2240</v>
      </c>
      <c r="E1309">
        <v>10062</v>
      </c>
      <c r="F1309" t="s">
        <v>74</v>
      </c>
      <c r="G1309">
        <v>39</v>
      </c>
      <c r="H1309">
        <v>38</v>
      </c>
      <c r="I1309">
        <v>4</v>
      </c>
      <c r="J1309">
        <v>58</v>
      </c>
      <c r="K1309">
        <v>66</v>
      </c>
      <c r="L1309" t="s">
        <v>77</v>
      </c>
      <c r="M1309" t="s">
        <v>2166</v>
      </c>
      <c r="N1309" t="s">
        <v>3936</v>
      </c>
      <c r="O1309" t="s">
        <v>83</v>
      </c>
      <c r="P1309" t="s">
        <v>73</v>
      </c>
      <c r="Q1309">
        <v>0</v>
      </c>
      <c r="R1309" t="s">
        <v>2241</v>
      </c>
    </row>
    <row r="1310" spans="2:23" x14ac:dyDescent="0.25">
      <c r="B1310" t="s">
        <v>2242</v>
      </c>
      <c r="C1310" t="s">
        <v>2243</v>
      </c>
      <c r="D1310" t="s">
        <v>2244</v>
      </c>
      <c r="E1310">
        <v>6270</v>
      </c>
      <c r="F1310" t="s">
        <v>74</v>
      </c>
      <c r="G1310">
        <v>40</v>
      </c>
      <c r="H1310">
        <v>32</v>
      </c>
      <c r="I1310" s="9">
        <v>3</v>
      </c>
      <c r="J1310">
        <v>68</v>
      </c>
      <c r="K1310">
        <v>65</v>
      </c>
      <c r="L1310" t="s">
        <v>71</v>
      </c>
      <c r="M1310" t="s">
        <v>913</v>
      </c>
      <c r="N1310" t="s">
        <v>3875</v>
      </c>
      <c r="O1310" t="s">
        <v>73</v>
      </c>
      <c r="P1310" t="s">
        <v>74</v>
      </c>
      <c r="Q1310">
        <v>0</v>
      </c>
      <c r="R1310" t="s">
        <v>2245</v>
      </c>
    </row>
    <row r="1311" spans="2:23" ht="15" customHeight="1" x14ac:dyDescent="0.25">
      <c r="B1311" t="s">
        <v>2242</v>
      </c>
      <c r="C1311" t="s">
        <v>2243</v>
      </c>
      <c r="D1311" t="s">
        <v>2244</v>
      </c>
      <c r="E1311" s="6">
        <v>6270</v>
      </c>
      <c r="F1311" t="s">
        <v>74</v>
      </c>
      <c r="G1311">
        <v>40</v>
      </c>
      <c r="H1311" s="9">
        <v>32</v>
      </c>
      <c r="I1311" s="9">
        <v>3</v>
      </c>
      <c r="J1311">
        <v>68</v>
      </c>
      <c r="K1311">
        <v>65</v>
      </c>
      <c r="L1311" t="s">
        <v>77</v>
      </c>
      <c r="M1311" t="s">
        <v>913</v>
      </c>
      <c r="N1311" t="s">
        <v>3875</v>
      </c>
      <c r="O1311" t="s">
        <v>73</v>
      </c>
      <c r="P1311" t="s">
        <v>74</v>
      </c>
      <c r="Q1311">
        <v>0</v>
      </c>
      <c r="R1311" t="s">
        <v>2245</v>
      </c>
    </row>
    <row r="1312" spans="2:23" ht="15" customHeight="1" x14ac:dyDescent="0.25">
      <c r="B1312" t="s">
        <v>2246</v>
      </c>
      <c r="C1312" t="s">
        <v>2247</v>
      </c>
      <c r="D1312" t="s">
        <v>2248</v>
      </c>
      <c r="E1312" s="6">
        <v>6270</v>
      </c>
      <c r="F1312" t="s">
        <v>74</v>
      </c>
      <c r="G1312">
        <v>40</v>
      </c>
      <c r="H1312">
        <v>32</v>
      </c>
      <c r="I1312">
        <v>3</v>
      </c>
      <c r="J1312">
        <v>76</v>
      </c>
      <c r="K1312">
        <v>65</v>
      </c>
      <c r="L1312" t="s">
        <v>71</v>
      </c>
      <c r="M1312" t="s">
        <v>913</v>
      </c>
      <c r="N1312" t="s">
        <v>3875</v>
      </c>
      <c r="O1312" t="s">
        <v>73</v>
      </c>
      <c r="P1312" t="s">
        <v>74</v>
      </c>
      <c r="Q1312">
        <v>0</v>
      </c>
      <c r="R1312" t="s">
        <v>2249</v>
      </c>
    </row>
    <row r="1313" spans="2:18" ht="15" customHeight="1" x14ac:dyDescent="0.25">
      <c r="B1313" t="s">
        <v>2246</v>
      </c>
      <c r="C1313" t="s">
        <v>2247</v>
      </c>
      <c r="D1313" t="s">
        <v>2248</v>
      </c>
      <c r="E1313" s="6">
        <v>6270</v>
      </c>
      <c r="F1313" t="s">
        <v>74</v>
      </c>
      <c r="G1313">
        <v>40</v>
      </c>
      <c r="H1313">
        <v>32</v>
      </c>
      <c r="I1313">
        <v>3</v>
      </c>
      <c r="J1313">
        <v>76</v>
      </c>
      <c r="K1313">
        <v>65</v>
      </c>
      <c r="L1313" t="s">
        <v>77</v>
      </c>
      <c r="M1313" t="s">
        <v>144</v>
      </c>
      <c r="N1313" t="s">
        <v>3862</v>
      </c>
      <c r="O1313" t="s">
        <v>73</v>
      </c>
      <c r="P1313" t="s">
        <v>74</v>
      </c>
      <c r="Q1313">
        <v>0</v>
      </c>
      <c r="R1313" t="s">
        <v>2249</v>
      </c>
    </row>
    <row r="1314" spans="2:18" ht="15" customHeight="1" x14ac:dyDescent="0.25">
      <c r="B1314" t="s">
        <v>2250</v>
      </c>
      <c r="C1314" t="s">
        <v>2251</v>
      </c>
      <c r="D1314" t="s">
        <v>2252</v>
      </c>
      <c r="E1314" s="6">
        <v>7380</v>
      </c>
      <c r="F1314">
        <v>7380</v>
      </c>
      <c r="G1314">
        <v>41</v>
      </c>
      <c r="H1314">
        <v>35</v>
      </c>
      <c r="I1314">
        <v>5</v>
      </c>
      <c r="J1314">
        <v>44</v>
      </c>
      <c r="K1314">
        <v>70</v>
      </c>
      <c r="L1314" t="s">
        <v>71</v>
      </c>
      <c r="M1314" t="s">
        <v>1614</v>
      </c>
      <c r="N1314" t="s">
        <v>3919</v>
      </c>
      <c r="O1314" t="s">
        <v>83</v>
      </c>
      <c r="P1314" t="s">
        <v>83</v>
      </c>
      <c r="Q1314">
        <v>0</v>
      </c>
      <c r="R1314" t="s">
        <v>2253</v>
      </c>
    </row>
    <row r="1315" spans="2:18" x14ac:dyDescent="0.25">
      <c r="B1315" t="s">
        <v>2250</v>
      </c>
      <c r="C1315" t="s">
        <v>2251</v>
      </c>
      <c r="D1315" t="s">
        <v>2252</v>
      </c>
      <c r="E1315">
        <v>7380</v>
      </c>
      <c r="F1315">
        <v>7380</v>
      </c>
      <c r="G1315">
        <v>41</v>
      </c>
      <c r="H1315">
        <v>35</v>
      </c>
      <c r="I1315">
        <v>5</v>
      </c>
      <c r="J1315">
        <v>44</v>
      </c>
      <c r="K1315">
        <v>70</v>
      </c>
      <c r="L1315" t="s">
        <v>77</v>
      </c>
      <c r="M1315" t="s">
        <v>2254</v>
      </c>
      <c r="N1315" t="s">
        <v>3943</v>
      </c>
      <c r="O1315" t="s">
        <v>73</v>
      </c>
      <c r="P1315" t="s">
        <v>83</v>
      </c>
      <c r="Q1315" t="s">
        <v>74</v>
      </c>
      <c r="R1315" t="s">
        <v>2253</v>
      </c>
    </row>
    <row r="1316" spans="2:18" x14ac:dyDescent="0.25">
      <c r="B1316" t="s">
        <v>2250</v>
      </c>
      <c r="C1316" t="s">
        <v>2251</v>
      </c>
      <c r="D1316" t="s">
        <v>2252</v>
      </c>
      <c r="E1316">
        <v>7380</v>
      </c>
      <c r="F1316">
        <v>7380</v>
      </c>
      <c r="G1316">
        <v>41</v>
      </c>
      <c r="H1316">
        <v>35</v>
      </c>
      <c r="I1316">
        <v>5</v>
      </c>
      <c r="J1316">
        <v>44</v>
      </c>
      <c r="K1316">
        <v>70</v>
      </c>
      <c r="L1316" t="s">
        <v>77</v>
      </c>
      <c r="M1316" t="s">
        <v>186</v>
      </c>
      <c r="N1316" t="s">
        <v>3870</v>
      </c>
      <c r="O1316" t="s">
        <v>83</v>
      </c>
      <c r="P1316" t="s">
        <v>83</v>
      </c>
      <c r="Q1316">
        <v>0</v>
      </c>
      <c r="R1316" t="s">
        <v>2253</v>
      </c>
    </row>
    <row r="1317" spans="2:18" x14ac:dyDescent="0.25">
      <c r="B1317" t="s">
        <v>2255</v>
      </c>
      <c r="C1317" t="s">
        <v>2256</v>
      </c>
      <c r="D1317" t="s">
        <v>2257</v>
      </c>
      <c r="E1317">
        <v>9150</v>
      </c>
      <c r="F1317" t="s">
        <v>74</v>
      </c>
      <c r="G1317">
        <v>41</v>
      </c>
      <c r="H1317">
        <v>30</v>
      </c>
      <c r="I1317">
        <v>4</v>
      </c>
      <c r="J1317">
        <v>64</v>
      </c>
      <c r="K1317">
        <v>76</v>
      </c>
      <c r="L1317" t="s">
        <v>71</v>
      </c>
      <c r="M1317" t="s">
        <v>94</v>
      </c>
      <c r="N1317" t="s">
        <v>3861</v>
      </c>
      <c r="O1317" t="s">
        <v>239</v>
      </c>
      <c r="P1317" t="s">
        <v>74</v>
      </c>
      <c r="Q1317">
        <v>0</v>
      </c>
      <c r="R1317" t="s">
        <v>2258</v>
      </c>
    </row>
    <row r="1318" spans="2:18" x14ac:dyDescent="0.25">
      <c r="B1318" t="s">
        <v>2255</v>
      </c>
      <c r="C1318" t="s">
        <v>2256</v>
      </c>
      <c r="D1318" t="s">
        <v>2257</v>
      </c>
      <c r="E1318">
        <v>9150</v>
      </c>
      <c r="F1318" t="s">
        <v>74</v>
      </c>
      <c r="G1318">
        <v>41</v>
      </c>
      <c r="H1318">
        <v>30</v>
      </c>
      <c r="I1318">
        <v>4</v>
      </c>
      <c r="J1318">
        <v>64</v>
      </c>
      <c r="K1318">
        <v>76</v>
      </c>
      <c r="L1318" t="s">
        <v>77</v>
      </c>
      <c r="M1318" t="s">
        <v>81</v>
      </c>
      <c r="N1318" t="s">
        <v>3863</v>
      </c>
      <c r="O1318" t="s">
        <v>627</v>
      </c>
      <c r="P1318" t="s">
        <v>74</v>
      </c>
      <c r="Q1318">
        <v>0</v>
      </c>
      <c r="R1318" t="s">
        <v>2258</v>
      </c>
    </row>
    <row r="1319" spans="2:18" x14ac:dyDescent="0.25">
      <c r="B1319" t="s">
        <v>2259</v>
      </c>
      <c r="C1319" t="s">
        <v>2260</v>
      </c>
      <c r="D1319" t="s">
        <v>976</v>
      </c>
      <c r="E1319">
        <v>17920</v>
      </c>
      <c r="F1319" t="s">
        <v>74</v>
      </c>
      <c r="G1319">
        <v>41</v>
      </c>
      <c r="H1319">
        <v>33.56</v>
      </c>
      <c r="I1319">
        <v>8</v>
      </c>
      <c r="J1319">
        <v>62</v>
      </c>
      <c r="K1319">
        <v>66.7</v>
      </c>
      <c r="L1319" t="s">
        <v>71</v>
      </c>
      <c r="M1319" t="s">
        <v>509</v>
      </c>
      <c r="N1319" t="s">
        <v>3874</v>
      </c>
      <c r="O1319" t="s">
        <v>73</v>
      </c>
      <c r="P1319" t="s">
        <v>74</v>
      </c>
      <c r="Q1319">
        <v>0</v>
      </c>
      <c r="R1319" t="s">
        <v>2261</v>
      </c>
    </row>
    <row r="1320" spans="2:18" x14ac:dyDescent="0.25">
      <c r="B1320" t="s">
        <v>2259</v>
      </c>
      <c r="C1320" t="s">
        <v>2260</v>
      </c>
      <c r="D1320" t="s">
        <v>976</v>
      </c>
      <c r="E1320">
        <v>17920</v>
      </c>
      <c r="F1320" t="s">
        <v>74</v>
      </c>
      <c r="G1320">
        <v>41</v>
      </c>
      <c r="H1320">
        <v>33.56</v>
      </c>
      <c r="I1320">
        <v>8</v>
      </c>
      <c r="J1320">
        <v>62</v>
      </c>
      <c r="K1320">
        <v>66.7</v>
      </c>
      <c r="L1320" t="s">
        <v>77</v>
      </c>
      <c r="M1320" t="s">
        <v>318</v>
      </c>
      <c r="N1320" t="s">
        <v>3873</v>
      </c>
      <c r="O1320" t="s">
        <v>73</v>
      </c>
      <c r="P1320" t="s">
        <v>74</v>
      </c>
      <c r="Q1320">
        <v>0</v>
      </c>
      <c r="R1320" t="s">
        <v>2261</v>
      </c>
    </row>
    <row r="1321" spans="2:18" x14ac:dyDescent="0.25">
      <c r="B1321" t="s">
        <v>2262</v>
      </c>
      <c r="C1321" t="s">
        <v>2263</v>
      </c>
      <c r="D1321" t="s">
        <v>1964</v>
      </c>
      <c r="E1321">
        <v>4090</v>
      </c>
      <c r="F1321" t="s">
        <v>74</v>
      </c>
      <c r="G1321">
        <v>0</v>
      </c>
      <c r="H1321">
        <v>29</v>
      </c>
      <c r="I1321">
        <v>2</v>
      </c>
      <c r="J1321">
        <v>42</v>
      </c>
      <c r="K1321">
        <v>70</v>
      </c>
      <c r="L1321" t="s">
        <v>71</v>
      </c>
      <c r="M1321" t="s">
        <v>2264</v>
      </c>
      <c r="N1321" t="s">
        <v>3916</v>
      </c>
      <c r="O1321" t="s">
        <v>73</v>
      </c>
      <c r="P1321" t="s">
        <v>74</v>
      </c>
      <c r="Q1321">
        <v>0</v>
      </c>
      <c r="R1321" t="s">
        <v>2265</v>
      </c>
    </row>
    <row r="1322" spans="2:18" x14ac:dyDescent="0.25">
      <c r="B1322" t="s">
        <v>2262</v>
      </c>
      <c r="C1322" t="s">
        <v>2263</v>
      </c>
      <c r="D1322" t="s">
        <v>1964</v>
      </c>
      <c r="E1322">
        <v>4090</v>
      </c>
      <c r="F1322" t="s">
        <v>74</v>
      </c>
      <c r="G1322">
        <v>0</v>
      </c>
      <c r="H1322">
        <v>29</v>
      </c>
      <c r="I1322">
        <v>2</v>
      </c>
      <c r="J1322">
        <v>42</v>
      </c>
      <c r="K1322">
        <v>70</v>
      </c>
      <c r="L1322" t="s">
        <v>77</v>
      </c>
      <c r="M1322" t="s">
        <v>2264</v>
      </c>
      <c r="N1322" t="s">
        <v>3916</v>
      </c>
      <c r="O1322" t="s">
        <v>73</v>
      </c>
      <c r="P1322" t="s">
        <v>74</v>
      </c>
      <c r="Q1322">
        <v>0</v>
      </c>
      <c r="R1322" t="s">
        <v>2265</v>
      </c>
    </row>
    <row r="1323" spans="2:18" x14ac:dyDescent="0.25">
      <c r="B1323" t="s">
        <v>2266</v>
      </c>
      <c r="C1323" t="s">
        <v>236</v>
      </c>
      <c r="D1323" t="s">
        <v>2267</v>
      </c>
      <c r="E1323">
        <v>5910</v>
      </c>
      <c r="F1323" t="s">
        <v>74</v>
      </c>
      <c r="G1323">
        <v>0</v>
      </c>
      <c r="H1323">
        <v>28</v>
      </c>
      <c r="I1323">
        <v>3</v>
      </c>
      <c r="J1323">
        <v>60</v>
      </c>
      <c r="K1323">
        <v>70</v>
      </c>
      <c r="L1323" t="s">
        <v>71</v>
      </c>
      <c r="M1323" t="s">
        <v>929</v>
      </c>
      <c r="N1323" t="s">
        <v>3873</v>
      </c>
      <c r="O1323" t="s">
        <v>73</v>
      </c>
      <c r="P1323" t="s">
        <v>74</v>
      </c>
      <c r="Q1323">
        <v>0</v>
      </c>
      <c r="R1323" t="s">
        <v>2268</v>
      </c>
    </row>
    <row r="1324" spans="2:18" x14ac:dyDescent="0.25">
      <c r="B1324" t="s">
        <v>2266</v>
      </c>
      <c r="C1324" t="s">
        <v>236</v>
      </c>
      <c r="D1324" t="s">
        <v>2267</v>
      </c>
      <c r="E1324">
        <v>5910</v>
      </c>
      <c r="F1324" t="s">
        <v>74</v>
      </c>
      <c r="G1324">
        <v>0</v>
      </c>
      <c r="H1324">
        <v>28</v>
      </c>
      <c r="I1324">
        <v>3</v>
      </c>
      <c r="J1324">
        <v>60</v>
      </c>
      <c r="K1324">
        <v>70</v>
      </c>
      <c r="L1324" t="s">
        <v>71</v>
      </c>
      <c r="M1324" t="s">
        <v>1502</v>
      </c>
      <c r="N1324" t="s">
        <v>3916</v>
      </c>
      <c r="O1324" t="s">
        <v>73</v>
      </c>
      <c r="P1324" t="s">
        <v>74</v>
      </c>
      <c r="Q1324">
        <v>0</v>
      </c>
      <c r="R1324" t="s">
        <v>2268</v>
      </c>
    </row>
    <row r="1325" spans="2:18" x14ac:dyDescent="0.25">
      <c r="B1325" t="s">
        <v>2266</v>
      </c>
      <c r="C1325" t="s">
        <v>236</v>
      </c>
      <c r="D1325" t="s">
        <v>2267</v>
      </c>
      <c r="E1325">
        <v>5910</v>
      </c>
      <c r="F1325" t="s">
        <v>74</v>
      </c>
      <c r="G1325">
        <v>0</v>
      </c>
      <c r="H1325" s="9">
        <v>28</v>
      </c>
      <c r="I1325" s="9">
        <v>3</v>
      </c>
      <c r="J1325">
        <v>60</v>
      </c>
      <c r="K1325">
        <v>70</v>
      </c>
      <c r="L1325" t="s">
        <v>77</v>
      </c>
      <c r="M1325" t="s">
        <v>929</v>
      </c>
      <c r="N1325" t="s">
        <v>3873</v>
      </c>
      <c r="O1325" t="s">
        <v>73</v>
      </c>
      <c r="P1325" t="s">
        <v>74</v>
      </c>
      <c r="Q1325">
        <v>0</v>
      </c>
      <c r="R1325" t="s">
        <v>2268</v>
      </c>
    </row>
    <row r="1326" spans="2:18" x14ac:dyDescent="0.25">
      <c r="B1326" t="s">
        <v>2266</v>
      </c>
      <c r="C1326" t="s">
        <v>236</v>
      </c>
      <c r="D1326" t="s">
        <v>2267</v>
      </c>
      <c r="E1326">
        <v>5910</v>
      </c>
      <c r="F1326" t="s">
        <v>74</v>
      </c>
      <c r="G1326">
        <v>0</v>
      </c>
      <c r="H1326">
        <v>28</v>
      </c>
      <c r="I1326">
        <v>3</v>
      </c>
      <c r="J1326">
        <v>60</v>
      </c>
      <c r="K1326">
        <v>70</v>
      </c>
      <c r="L1326" t="s">
        <v>77</v>
      </c>
      <c r="M1326" t="s">
        <v>1502</v>
      </c>
      <c r="N1326" t="s">
        <v>3916</v>
      </c>
      <c r="O1326" t="s">
        <v>73</v>
      </c>
      <c r="P1326" t="s">
        <v>74</v>
      </c>
      <c r="Q1326">
        <v>0</v>
      </c>
      <c r="R1326" t="s">
        <v>2268</v>
      </c>
    </row>
    <row r="1327" spans="2:18" x14ac:dyDescent="0.25">
      <c r="B1327" t="s">
        <v>2269</v>
      </c>
      <c r="C1327" t="s">
        <v>2270</v>
      </c>
      <c r="D1327" t="s">
        <v>2271</v>
      </c>
      <c r="E1327">
        <v>4926</v>
      </c>
      <c r="F1327" t="s">
        <v>74</v>
      </c>
      <c r="G1327">
        <v>45</v>
      </c>
      <c r="H1327">
        <v>32</v>
      </c>
      <c r="I1327">
        <v>3</v>
      </c>
      <c r="J1327">
        <v>60</v>
      </c>
      <c r="K1327">
        <v>51</v>
      </c>
      <c r="L1327" t="s">
        <v>71</v>
      </c>
      <c r="M1327" t="s">
        <v>158</v>
      </c>
      <c r="N1327" t="s">
        <v>3866</v>
      </c>
      <c r="O1327" t="s">
        <v>73</v>
      </c>
      <c r="P1327" t="s">
        <v>83</v>
      </c>
      <c r="Q1327">
        <v>0</v>
      </c>
      <c r="R1327" t="s">
        <v>2272</v>
      </c>
    </row>
    <row r="1328" spans="2:18" x14ac:dyDescent="0.25">
      <c r="B1328" t="s">
        <v>2269</v>
      </c>
      <c r="C1328" t="s">
        <v>2270</v>
      </c>
      <c r="D1328" t="s">
        <v>2271</v>
      </c>
      <c r="E1328">
        <v>4926</v>
      </c>
      <c r="F1328" t="s">
        <v>74</v>
      </c>
      <c r="G1328">
        <v>45</v>
      </c>
      <c r="H1328">
        <v>32</v>
      </c>
      <c r="I1328">
        <v>3</v>
      </c>
      <c r="J1328">
        <v>60</v>
      </c>
      <c r="K1328">
        <v>51</v>
      </c>
      <c r="L1328" t="s">
        <v>77</v>
      </c>
      <c r="M1328" t="s">
        <v>1653</v>
      </c>
      <c r="N1328" t="s">
        <v>3922</v>
      </c>
      <c r="O1328" t="s">
        <v>83</v>
      </c>
      <c r="P1328" t="s">
        <v>83</v>
      </c>
      <c r="Q1328">
        <v>0</v>
      </c>
      <c r="R1328" t="s">
        <v>2272</v>
      </c>
    </row>
    <row r="1329" spans="2:18" x14ac:dyDescent="0.25">
      <c r="B1329" t="s">
        <v>2273</v>
      </c>
      <c r="C1329" t="s">
        <v>2274</v>
      </c>
      <c r="D1329" t="s">
        <v>2275</v>
      </c>
      <c r="E1329">
        <v>6230</v>
      </c>
      <c r="F1329" t="s">
        <v>74</v>
      </c>
      <c r="G1329">
        <v>45</v>
      </c>
      <c r="H1329">
        <v>35</v>
      </c>
      <c r="I1329">
        <v>5</v>
      </c>
      <c r="J1329">
        <v>70</v>
      </c>
      <c r="K1329">
        <v>70</v>
      </c>
      <c r="L1329" t="s">
        <v>71</v>
      </c>
      <c r="M1329" t="s">
        <v>2276</v>
      </c>
      <c r="N1329" t="s">
        <v>3944</v>
      </c>
      <c r="O1329" t="s">
        <v>271</v>
      </c>
      <c r="P1329" t="s">
        <v>74</v>
      </c>
      <c r="Q1329">
        <v>0</v>
      </c>
      <c r="R1329" t="s">
        <v>2277</v>
      </c>
    </row>
    <row r="1330" spans="2:18" x14ac:dyDescent="0.25">
      <c r="B1330" t="s">
        <v>2273</v>
      </c>
      <c r="C1330" t="s">
        <v>2274</v>
      </c>
      <c r="D1330" t="s">
        <v>2275</v>
      </c>
      <c r="E1330">
        <v>6230</v>
      </c>
      <c r="F1330" t="s">
        <v>74</v>
      </c>
      <c r="G1330">
        <v>45</v>
      </c>
      <c r="H1330">
        <v>35</v>
      </c>
      <c r="I1330">
        <v>5</v>
      </c>
      <c r="J1330">
        <v>70</v>
      </c>
      <c r="K1330">
        <v>70</v>
      </c>
      <c r="L1330" t="s">
        <v>77</v>
      </c>
      <c r="M1330" t="s">
        <v>2278</v>
      </c>
      <c r="N1330" t="s">
        <v>3945</v>
      </c>
      <c r="O1330" t="s">
        <v>627</v>
      </c>
      <c r="P1330" t="s">
        <v>74</v>
      </c>
      <c r="Q1330">
        <v>0</v>
      </c>
      <c r="R1330" t="s">
        <v>2277</v>
      </c>
    </row>
    <row r="1331" spans="2:18" x14ac:dyDescent="0.25">
      <c r="B1331" t="s">
        <v>2281</v>
      </c>
      <c r="C1331" t="s">
        <v>2282</v>
      </c>
      <c r="D1331" t="s">
        <v>1017</v>
      </c>
      <c r="E1331">
        <v>4224</v>
      </c>
      <c r="F1331" t="s">
        <v>74</v>
      </c>
      <c r="G1331">
        <v>48</v>
      </c>
      <c r="H1331">
        <v>32</v>
      </c>
      <c r="I1331">
        <v>2</v>
      </c>
      <c r="J1331">
        <v>30</v>
      </c>
      <c r="K1331">
        <v>66</v>
      </c>
      <c r="L1331" t="s">
        <v>71</v>
      </c>
      <c r="M1331" t="s">
        <v>2283</v>
      </c>
      <c r="N1331" t="s">
        <v>3946</v>
      </c>
      <c r="O1331" t="s">
        <v>73</v>
      </c>
      <c r="P1331" t="s">
        <v>74</v>
      </c>
      <c r="Q1331">
        <v>0</v>
      </c>
      <c r="R1331" t="s">
        <v>2284</v>
      </c>
    </row>
    <row r="1332" spans="2:18" x14ac:dyDescent="0.25">
      <c r="B1332" t="s">
        <v>2281</v>
      </c>
      <c r="C1332" t="s">
        <v>2282</v>
      </c>
      <c r="D1332" t="s">
        <v>1017</v>
      </c>
      <c r="E1332">
        <v>4224</v>
      </c>
      <c r="F1332" t="s">
        <v>74</v>
      </c>
      <c r="G1332">
        <v>48</v>
      </c>
      <c r="H1332">
        <v>32</v>
      </c>
      <c r="I1332">
        <v>2</v>
      </c>
      <c r="J1332">
        <v>30</v>
      </c>
      <c r="K1332">
        <v>66</v>
      </c>
      <c r="L1332" t="s">
        <v>77</v>
      </c>
      <c r="M1332" t="s">
        <v>2283</v>
      </c>
      <c r="N1332" t="s">
        <v>3946</v>
      </c>
      <c r="O1332" t="s">
        <v>73</v>
      </c>
      <c r="P1332" t="s">
        <v>74</v>
      </c>
      <c r="Q1332">
        <v>0</v>
      </c>
      <c r="R1332" t="s">
        <v>2284</v>
      </c>
    </row>
    <row r="1333" spans="2:18" x14ac:dyDescent="0.25">
      <c r="B1333" t="s">
        <v>2285</v>
      </c>
      <c r="C1333" t="s">
        <v>236</v>
      </c>
      <c r="D1333" t="s">
        <v>2286</v>
      </c>
      <c r="E1333">
        <v>5910</v>
      </c>
      <c r="F1333" t="s">
        <v>74</v>
      </c>
      <c r="G1333">
        <v>0</v>
      </c>
      <c r="H1333">
        <v>28</v>
      </c>
      <c r="I1333">
        <v>3</v>
      </c>
      <c r="J1333">
        <v>60</v>
      </c>
      <c r="K1333">
        <v>70</v>
      </c>
      <c r="L1333" t="s">
        <v>71</v>
      </c>
      <c r="M1333" t="s">
        <v>1502</v>
      </c>
      <c r="N1333" t="s">
        <v>3916</v>
      </c>
      <c r="O1333" t="s">
        <v>73</v>
      </c>
      <c r="P1333" t="s">
        <v>74</v>
      </c>
      <c r="Q1333">
        <v>0</v>
      </c>
      <c r="R1333" t="s">
        <v>2287</v>
      </c>
    </row>
    <row r="1334" spans="2:18" x14ac:dyDescent="0.25">
      <c r="B1334" t="s">
        <v>2285</v>
      </c>
      <c r="C1334" t="s">
        <v>236</v>
      </c>
      <c r="D1334" t="s">
        <v>2286</v>
      </c>
      <c r="E1334">
        <v>5910</v>
      </c>
      <c r="F1334" t="s">
        <v>74</v>
      </c>
      <c r="G1334">
        <v>0</v>
      </c>
      <c r="H1334">
        <v>28</v>
      </c>
      <c r="I1334">
        <v>3</v>
      </c>
      <c r="J1334">
        <v>60</v>
      </c>
      <c r="K1334">
        <v>70</v>
      </c>
      <c r="L1334" t="s">
        <v>71</v>
      </c>
      <c r="M1334" t="s">
        <v>1043</v>
      </c>
      <c r="N1334" t="s">
        <v>3862</v>
      </c>
      <c r="O1334" t="s">
        <v>73</v>
      </c>
      <c r="P1334" t="s">
        <v>74</v>
      </c>
      <c r="Q1334">
        <v>0</v>
      </c>
      <c r="R1334" t="s">
        <v>2287</v>
      </c>
    </row>
    <row r="1335" spans="2:18" x14ac:dyDescent="0.25">
      <c r="B1335" t="s">
        <v>2285</v>
      </c>
      <c r="C1335" t="s">
        <v>236</v>
      </c>
      <c r="D1335" t="s">
        <v>2286</v>
      </c>
      <c r="E1335">
        <v>5910</v>
      </c>
      <c r="F1335" t="s">
        <v>74</v>
      </c>
      <c r="G1335">
        <v>0</v>
      </c>
      <c r="H1335">
        <v>28</v>
      </c>
      <c r="I1335">
        <v>3</v>
      </c>
      <c r="J1335">
        <v>60</v>
      </c>
      <c r="K1335">
        <v>70</v>
      </c>
      <c r="L1335" t="s">
        <v>77</v>
      </c>
      <c r="M1335" t="s">
        <v>1502</v>
      </c>
      <c r="N1335" t="s">
        <v>3916</v>
      </c>
      <c r="O1335" t="s">
        <v>73</v>
      </c>
      <c r="P1335" t="s">
        <v>74</v>
      </c>
      <c r="Q1335">
        <v>0</v>
      </c>
      <c r="R1335" t="s">
        <v>2287</v>
      </c>
    </row>
    <row r="1336" spans="2:18" x14ac:dyDescent="0.25">
      <c r="B1336" t="s">
        <v>2285</v>
      </c>
      <c r="C1336" t="s">
        <v>236</v>
      </c>
      <c r="D1336" t="s">
        <v>2286</v>
      </c>
      <c r="E1336">
        <v>5910</v>
      </c>
      <c r="F1336" t="s">
        <v>74</v>
      </c>
      <c r="G1336">
        <v>0</v>
      </c>
      <c r="H1336">
        <v>28</v>
      </c>
      <c r="I1336">
        <v>3</v>
      </c>
      <c r="J1336">
        <v>60</v>
      </c>
      <c r="K1336">
        <v>70</v>
      </c>
      <c r="L1336" t="s">
        <v>77</v>
      </c>
      <c r="M1336" t="s">
        <v>1043</v>
      </c>
      <c r="N1336" t="s">
        <v>3862</v>
      </c>
      <c r="O1336" t="s">
        <v>73</v>
      </c>
      <c r="P1336" t="s">
        <v>74</v>
      </c>
      <c r="Q1336">
        <v>0</v>
      </c>
      <c r="R1336" t="s">
        <v>2287</v>
      </c>
    </row>
    <row r="1337" spans="2:18" ht="15" customHeight="1" x14ac:dyDescent="0.25">
      <c r="B1337" t="s">
        <v>2288</v>
      </c>
      <c r="C1337" t="s">
        <v>2289</v>
      </c>
      <c r="D1337" t="s">
        <v>2290</v>
      </c>
      <c r="E1337" s="6">
        <v>10270</v>
      </c>
      <c r="F1337" t="s">
        <v>74</v>
      </c>
      <c r="G1337">
        <v>0</v>
      </c>
      <c r="H1337">
        <v>32</v>
      </c>
      <c r="I1337">
        <v>4</v>
      </c>
      <c r="J1337">
        <v>100</v>
      </c>
      <c r="K1337">
        <v>80</v>
      </c>
      <c r="L1337" t="s">
        <v>71</v>
      </c>
      <c r="M1337" t="s">
        <v>2292</v>
      </c>
      <c r="N1337" t="s">
        <v>3947</v>
      </c>
      <c r="O1337" t="s">
        <v>239</v>
      </c>
      <c r="P1337" t="s">
        <v>74</v>
      </c>
      <c r="Q1337">
        <v>1000</v>
      </c>
      <c r="R1337" t="s">
        <v>2291</v>
      </c>
    </row>
    <row r="1338" spans="2:18" ht="15" customHeight="1" x14ac:dyDescent="0.25">
      <c r="B1338" t="s">
        <v>2288</v>
      </c>
      <c r="C1338" t="s">
        <v>2289</v>
      </c>
      <c r="D1338" t="s">
        <v>2290</v>
      </c>
      <c r="E1338" s="6">
        <v>10270</v>
      </c>
      <c r="F1338" t="s">
        <v>74</v>
      </c>
      <c r="G1338">
        <v>0</v>
      </c>
      <c r="H1338">
        <v>32</v>
      </c>
      <c r="I1338">
        <v>4</v>
      </c>
      <c r="J1338">
        <v>100</v>
      </c>
      <c r="K1338">
        <v>80</v>
      </c>
      <c r="L1338" t="s">
        <v>71</v>
      </c>
      <c r="M1338" t="s">
        <v>238</v>
      </c>
      <c r="N1338" t="s">
        <v>3877</v>
      </c>
      <c r="O1338" t="s">
        <v>239</v>
      </c>
      <c r="P1338" t="s">
        <v>74</v>
      </c>
      <c r="Q1338">
        <v>500</v>
      </c>
      <c r="R1338" t="s">
        <v>2291</v>
      </c>
    </row>
    <row r="1339" spans="2:18" x14ac:dyDescent="0.25">
      <c r="B1339" t="s">
        <v>2288</v>
      </c>
      <c r="C1339" t="s">
        <v>2289</v>
      </c>
      <c r="D1339" t="s">
        <v>2290</v>
      </c>
      <c r="E1339">
        <v>10270</v>
      </c>
      <c r="F1339" t="s">
        <v>74</v>
      </c>
      <c r="G1339">
        <v>0</v>
      </c>
      <c r="H1339">
        <v>32</v>
      </c>
      <c r="I1339">
        <v>4</v>
      </c>
      <c r="J1339">
        <v>100</v>
      </c>
      <c r="K1339">
        <v>80</v>
      </c>
      <c r="L1339" t="s">
        <v>77</v>
      </c>
      <c r="M1339" t="s">
        <v>2292</v>
      </c>
      <c r="N1339" t="s">
        <v>3947</v>
      </c>
      <c r="O1339" t="s">
        <v>239</v>
      </c>
      <c r="P1339" t="s">
        <v>74</v>
      </c>
      <c r="Q1339">
        <v>1000</v>
      </c>
      <c r="R1339" t="s">
        <v>2291</v>
      </c>
    </row>
    <row r="1340" spans="2:18" x14ac:dyDescent="0.25">
      <c r="B1340" t="s">
        <v>2293</v>
      </c>
      <c r="C1340" t="s">
        <v>2294</v>
      </c>
      <c r="D1340" t="s">
        <v>2295</v>
      </c>
      <c r="E1340">
        <v>12280</v>
      </c>
      <c r="F1340" t="s">
        <v>74</v>
      </c>
      <c r="G1340">
        <v>51</v>
      </c>
      <c r="H1340">
        <v>35</v>
      </c>
      <c r="I1340">
        <v>5</v>
      </c>
      <c r="J1340">
        <v>96</v>
      </c>
      <c r="K1340">
        <v>70</v>
      </c>
      <c r="L1340" t="s">
        <v>71</v>
      </c>
      <c r="M1340" t="s">
        <v>2296</v>
      </c>
      <c r="N1340" t="s">
        <v>3948</v>
      </c>
      <c r="O1340" t="s">
        <v>83</v>
      </c>
      <c r="P1340" t="s">
        <v>73</v>
      </c>
      <c r="Q1340">
        <v>2000</v>
      </c>
      <c r="R1340" t="s">
        <v>2297</v>
      </c>
    </row>
    <row r="1341" spans="2:18" x14ac:dyDescent="0.25">
      <c r="B1341" t="s">
        <v>2293</v>
      </c>
      <c r="C1341" t="s">
        <v>2294</v>
      </c>
      <c r="D1341" t="s">
        <v>2295</v>
      </c>
      <c r="E1341">
        <v>12280</v>
      </c>
      <c r="F1341" t="s">
        <v>74</v>
      </c>
      <c r="G1341">
        <v>51</v>
      </c>
      <c r="H1341">
        <v>35</v>
      </c>
      <c r="I1341">
        <v>5</v>
      </c>
      <c r="J1341">
        <v>96</v>
      </c>
      <c r="K1341">
        <v>70</v>
      </c>
      <c r="L1341" t="s">
        <v>77</v>
      </c>
      <c r="M1341" t="s">
        <v>2296</v>
      </c>
      <c r="N1341" t="s">
        <v>3948</v>
      </c>
      <c r="O1341" t="s">
        <v>83</v>
      </c>
      <c r="P1341" t="s">
        <v>73</v>
      </c>
      <c r="Q1341">
        <v>2000</v>
      </c>
      <c r="R1341" t="s">
        <v>2297</v>
      </c>
    </row>
    <row r="1342" spans="2:18" x14ac:dyDescent="0.25">
      <c r="B1342" t="s">
        <v>2298</v>
      </c>
      <c r="C1342" t="s">
        <v>2299</v>
      </c>
      <c r="D1342" t="s">
        <v>2300</v>
      </c>
      <c r="E1342">
        <v>7870</v>
      </c>
      <c r="F1342" t="s">
        <v>74</v>
      </c>
      <c r="G1342">
        <v>51</v>
      </c>
      <c r="H1342">
        <v>28</v>
      </c>
      <c r="I1342">
        <v>4</v>
      </c>
      <c r="J1342">
        <v>102</v>
      </c>
      <c r="K1342">
        <v>70</v>
      </c>
      <c r="L1342" t="s">
        <v>71</v>
      </c>
      <c r="M1342" t="s">
        <v>132</v>
      </c>
      <c r="N1342" t="s">
        <v>3864</v>
      </c>
      <c r="O1342" t="s">
        <v>83</v>
      </c>
      <c r="P1342" t="s">
        <v>73</v>
      </c>
      <c r="Q1342">
        <v>1600</v>
      </c>
      <c r="R1342" t="s">
        <v>2301</v>
      </c>
    </row>
    <row r="1343" spans="2:18" x14ac:dyDescent="0.25">
      <c r="B1343" t="s">
        <v>2298</v>
      </c>
      <c r="C1343" t="s">
        <v>2299</v>
      </c>
      <c r="D1343" t="s">
        <v>2300</v>
      </c>
      <c r="E1343">
        <v>7870</v>
      </c>
      <c r="F1343" t="s">
        <v>74</v>
      </c>
      <c r="G1343">
        <v>51</v>
      </c>
      <c r="H1343">
        <v>28</v>
      </c>
      <c r="I1343">
        <v>4</v>
      </c>
      <c r="J1343">
        <v>102</v>
      </c>
      <c r="K1343">
        <v>70</v>
      </c>
      <c r="L1343" t="s">
        <v>77</v>
      </c>
      <c r="M1343" t="s">
        <v>132</v>
      </c>
      <c r="N1343" t="s">
        <v>3864</v>
      </c>
      <c r="O1343" t="s">
        <v>83</v>
      </c>
      <c r="P1343" t="s">
        <v>73</v>
      </c>
      <c r="Q1343">
        <v>1600</v>
      </c>
      <c r="R1343" t="s">
        <v>2301</v>
      </c>
    </row>
    <row r="1344" spans="2:18" x14ac:dyDescent="0.25">
      <c r="B1344" t="s">
        <v>2302</v>
      </c>
      <c r="C1344" t="s">
        <v>2303</v>
      </c>
      <c r="D1344" t="s">
        <v>1745</v>
      </c>
      <c r="E1344">
        <v>6750</v>
      </c>
      <c r="F1344" t="s">
        <v>74</v>
      </c>
      <c r="G1344">
        <v>51</v>
      </c>
      <c r="H1344">
        <v>32</v>
      </c>
      <c r="I1344">
        <v>3</v>
      </c>
      <c r="J1344">
        <v>54</v>
      </c>
      <c r="K1344">
        <v>70</v>
      </c>
      <c r="L1344" t="s">
        <v>71</v>
      </c>
      <c r="M1344" t="s">
        <v>2304</v>
      </c>
      <c r="N1344" t="s">
        <v>3949</v>
      </c>
      <c r="O1344" t="s">
        <v>239</v>
      </c>
      <c r="P1344" t="s">
        <v>74</v>
      </c>
      <c r="Q1344">
        <v>250</v>
      </c>
      <c r="R1344" t="s">
        <v>2305</v>
      </c>
    </row>
    <row r="1345" spans="2:18" x14ac:dyDescent="0.25">
      <c r="B1345" t="s">
        <v>2302</v>
      </c>
      <c r="C1345" t="s">
        <v>2303</v>
      </c>
      <c r="D1345" t="s">
        <v>1745</v>
      </c>
      <c r="E1345">
        <v>6750</v>
      </c>
      <c r="F1345" t="s">
        <v>74</v>
      </c>
      <c r="G1345">
        <v>51</v>
      </c>
      <c r="H1345">
        <v>32</v>
      </c>
      <c r="I1345">
        <v>3</v>
      </c>
      <c r="J1345">
        <v>54</v>
      </c>
      <c r="K1345">
        <v>70</v>
      </c>
      <c r="L1345" t="s">
        <v>77</v>
      </c>
      <c r="M1345" t="s">
        <v>2304</v>
      </c>
      <c r="N1345" t="s">
        <v>3949</v>
      </c>
      <c r="O1345" t="s">
        <v>239</v>
      </c>
      <c r="P1345" t="s">
        <v>74</v>
      </c>
      <c r="Q1345">
        <v>250</v>
      </c>
      <c r="R1345" t="s">
        <v>2305</v>
      </c>
    </row>
    <row r="1346" spans="2:18" x14ac:dyDescent="0.25">
      <c r="B1346" t="s">
        <v>2306</v>
      </c>
      <c r="C1346" t="s">
        <v>2307</v>
      </c>
      <c r="D1346" t="s">
        <v>2308</v>
      </c>
      <c r="E1346">
        <v>5470</v>
      </c>
      <c r="F1346" t="s">
        <v>74</v>
      </c>
      <c r="G1346">
        <v>53</v>
      </c>
      <c r="H1346">
        <v>35</v>
      </c>
      <c r="I1346">
        <v>2</v>
      </c>
      <c r="J1346">
        <v>56</v>
      </c>
      <c r="K1346">
        <v>80</v>
      </c>
      <c r="L1346" t="s">
        <v>71</v>
      </c>
      <c r="M1346" t="s">
        <v>2309</v>
      </c>
      <c r="N1346" t="s">
        <v>3881</v>
      </c>
      <c r="O1346" t="s">
        <v>83</v>
      </c>
      <c r="P1346" t="s">
        <v>83</v>
      </c>
      <c r="Q1346">
        <v>0</v>
      </c>
      <c r="R1346" t="s">
        <v>2310</v>
      </c>
    </row>
    <row r="1347" spans="2:18" x14ac:dyDescent="0.25">
      <c r="B1347" t="s">
        <v>2306</v>
      </c>
      <c r="C1347" t="s">
        <v>2307</v>
      </c>
      <c r="D1347" t="s">
        <v>2308</v>
      </c>
      <c r="E1347" s="6">
        <v>5470</v>
      </c>
      <c r="F1347" t="s">
        <v>74</v>
      </c>
      <c r="G1347" s="6">
        <v>53</v>
      </c>
      <c r="H1347">
        <v>35</v>
      </c>
      <c r="I1347">
        <v>2</v>
      </c>
      <c r="J1347">
        <v>56</v>
      </c>
      <c r="K1347">
        <v>80</v>
      </c>
      <c r="L1347" t="s">
        <v>77</v>
      </c>
      <c r="M1347" t="s">
        <v>2311</v>
      </c>
      <c r="N1347" t="s">
        <v>3873</v>
      </c>
      <c r="O1347" t="s">
        <v>83</v>
      </c>
      <c r="P1347" t="s">
        <v>83</v>
      </c>
      <c r="Q1347">
        <v>0</v>
      </c>
      <c r="R1347" t="s">
        <v>2310</v>
      </c>
    </row>
    <row r="1348" spans="2:18" x14ac:dyDescent="0.25">
      <c r="B1348" t="s">
        <v>2306</v>
      </c>
      <c r="C1348" t="s">
        <v>2307</v>
      </c>
      <c r="D1348" t="s">
        <v>2308</v>
      </c>
      <c r="E1348">
        <v>5470</v>
      </c>
      <c r="F1348" t="s">
        <v>74</v>
      </c>
      <c r="G1348">
        <v>53</v>
      </c>
      <c r="H1348">
        <v>35</v>
      </c>
      <c r="I1348">
        <v>2</v>
      </c>
      <c r="J1348">
        <v>56</v>
      </c>
      <c r="K1348">
        <v>80</v>
      </c>
      <c r="L1348" t="s">
        <v>77</v>
      </c>
      <c r="M1348" t="s">
        <v>2309</v>
      </c>
      <c r="N1348" t="s">
        <v>3881</v>
      </c>
      <c r="O1348" t="s">
        <v>83</v>
      </c>
      <c r="P1348" t="s">
        <v>83</v>
      </c>
      <c r="Q1348">
        <v>0</v>
      </c>
      <c r="R1348" t="s">
        <v>2310</v>
      </c>
    </row>
    <row r="1349" spans="2:18" x14ac:dyDescent="0.25">
      <c r="B1349" t="s">
        <v>2312</v>
      </c>
      <c r="C1349" t="s">
        <v>637</v>
      </c>
      <c r="D1349" t="s">
        <v>2313</v>
      </c>
      <c r="E1349">
        <v>6330</v>
      </c>
      <c r="F1349" t="s">
        <v>74</v>
      </c>
      <c r="G1349">
        <v>54</v>
      </c>
      <c r="H1349" s="8">
        <v>42</v>
      </c>
      <c r="I1349" s="8">
        <v>3</v>
      </c>
      <c r="J1349">
        <v>54</v>
      </c>
      <c r="K1349">
        <v>50</v>
      </c>
      <c r="L1349" t="s">
        <v>71</v>
      </c>
      <c r="M1349" t="s">
        <v>199</v>
      </c>
      <c r="N1349" t="s">
        <v>3874</v>
      </c>
      <c r="O1349" t="s">
        <v>73</v>
      </c>
      <c r="P1349" t="s">
        <v>83</v>
      </c>
      <c r="Q1349">
        <v>0</v>
      </c>
      <c r="R1349" t="s">
        <v>2314</v>
      </c>
    </row>
    <row r="1350" spans="2:18" x14ac:dyDescent="0.25">
      <c r="B1350" t="s">
        <v>2312</v>
      </c>
      <c r="C1350" t="s">
        <v>637</v>
      </c>
      <c r="D1350" t="s">
        <v>2313</v>
      </c>
      <c r="E1350">
        <v>6330</v>
      </c>
      <c r="F1350" t="s">
        <v>74</v>
      </c>
      <c r="G1350">
        <v>54</v>
      </c>
      <c r="H1350">
        <v>42</v>
      </c>
      <c r="I1350">
        <v>3</v>
      </c>
      <c r="J1350">
        <v>54</v>
      </c>
      <c r="K1350">
        <v>50</v>
      </c>
      <c r="L1350" t="s">
        <v>77</v>
      </c>
      <c r="M1350" t="s">
        <v>220</v>
      </c>
      <c r="N1350" t="s">
        <v>3876</v>
      </c>
      <c r="O1350" t="s">
        <v>83</v>
      </c>
      <c r="P1350" t="s">
        <v>83</v>
      </c>
      <c r="Q1350">
        <v>0</v>
      </c>
      <c r="R1350" t="s">
        <v>2314</v>
      </c>
    </row>
    <row r="1351" spans="2:18" ht="15" customHeight="1" x14ac:dyDescent="0.25">
      <c r="B1351" t="s">
        <v>2312</v>
      </c>
      <c r="C1351" t="s">
        <v>637</v>
      </c>
      <c r="D1351" t="s">
        <v>2313</v>
      </c>
      <c r="E1351" s="6">
        <v>6330</v>
      </c>
      <c r="F1351" t="s">
        <v>74</v>
      </c>
      <c r="G1351">
        <v>54</v>
      </c>
      <c r="H1351">
        <v>42</v>
      </c>
      <c r="I1351">
        <v>3</v>
      </c>
      <c r="J1351">
        <v>54</v>
      </c>
      <c r="K1351">
        <v>50</v>
      </c>
      <c r="L1351" t="s">
        <v>77</v>
      </c>
      <c r="M1351" t="s">
        <v>158</v>
      </c>
      <c r="N1351" t="s">
        <v>3866</v>
      </c>
      <c r="O1351" t="s">
        <v>83</v>
      </c>
      <c r="P1351" t="s">
        <v>73</v>
      </c>
      <c r="Q1351">
        <v>1500</v>
      </c>
      <c r="R1351" t="s">
        <v>2314</v>
      </c>
    </row>
    <row r="1352" spans="2:18" x14ac:dyDescent="0.25">
      <c r="B1352" t="s">
        <v>2315</v>
      </c>
      <c r="C1352" t="s">
        <v>92</v>
      </c>
      <c r="D1352" t="s">
        <v>2316</v>
      </c>
      <c r="E1352">
        <v>7306</v>
      </c>
      <c r="F1352" t="s">
        <v>74</v>
      </c>
      <c r="G1352">
        <v>55</v>
      </c>
      <c r="H1352">
        <v>35</v>
      </c>
      <c r="I1352">
        <v>3</v>
      </c>
      <c r="J1352">
        <v>72</v>
      </c>
      <c r="K1352">
        <v>70</v>
      </c>
      <c r="L1352" t="s">
        <v>71</v>
      </c>
      <c r="M1352" t="s">
        <v>94</v>
      </c>
      <c r="N1352" t="s">
        <v>3861</v>
      </c>
      <c r="O1352" t="s">
        <v>83</v>
      </c>
      <c r="P1352" t="s">
        <v>83</v>
      </c>
      <c r="Q1352">
        <v>0</v>
      </c>
      <c r="R1352" t="s">
        <v>2317</v>
      </c>
    </row>
    <row r="1353" spans="2:18" x14ac:dyDescent="0.25">
      <c r="B1353" t="s">
        <v>2315</v>
      </c>
      <c r="C1353" t="s">
        <v>92</v>
      </c>
      <c r="D1353" t="s">
        <v>2316</v>
      </c>
      <c r="E1353">
        <v>7306</v>
      </c>
      <c r="F1353" t="s">
        <v>74</v>
      </c>
      <c r="G1353">
        <v>55</v>
      </c>
      <c r="H1353">
        <v>35</v>
      </c>
      <c r="I1353">
        <v>3</v>
      </c>
      <c r="J1353">
        <v>72</v>
      </c>
      <c r="K1353">
        <v>70</v>
      </c>
      <c r="L1353" t="s">
        <v>77</v>
      </c>
      <c r="M1353" t="s">
        <v>94</v>
      </c>
      <c r="N1353" t="s">
        <v>3861</v>
      </c>
      <c r="O1353" t="s">
        <v>83</v>
      </c>
      <c r="P1353" t="s">
        <v>83</v>
      </c>
      <c r="Q1353">
        <v>0</v>
      </c>
      <c r="R1353" t="s">
        <v>2317</v>
      </c>
    </row>
    <row r="1354" spans="2:18" x14ac:dyDescent="0.25">
      <c r="B1354" t="s">
        <v>2318</v>
      </c>
      <c r="C1354" t="s">
        <v>254</v>
      </c>
      <c r="D1354" t="s">
        <v>2319</v>
      </c>
      <c r="E1354">
        <v>9270</v>
      </c>
      <c r="F1354" t="s">
        <v>74</v>
      </c>
      <c r="G1354">
        <v>56</v>
      </c>
      <c r="H1354">
        <v>35</v>
      </c>
      <c r="I1354">
        <v>4</v>
      </c>
      <c r="J1354">
        <v>64</v>
      </c>
      <c r="K1354">
        <v>66</v>
      </c>
      <c r="L1354" t="s">
        <v>71</v>
      </c>
      <c r="M1354" t="s">
        <v>1657</v>
      </c>
      <c r="N1354" t="s">
        <v>3877</v>
      </c>
      <c r="O1354" t="s">
        <v>239</v>
      </c>
      <c r="P1354" t="s">
        <v>74</v>
      </c>
      <c r="Q1354">
        <v>0</v>
      </c>
      <c r="R1354" t="s">
        <v>2320</v>
      </c>
    </row>
    <row r="1355" spans="2:18" x14ac:dyDescent="0.25">
      <c r="B1355" t="s">
        <v>2318</v>
      </c>
      <c r="C1355" t="s">
        <v>254</v>
      </c>
      <c r="D1355" t="s">
        <v>2319</v>
      </c>
      <c r="E1355">
        <v>9270</v>
      </c>
      <c r="F1355" t="s">
        <v>74</v>
      </c>
      <c r="G1355">
        <v>56</v>
      </c>
      <c r="H1355">
        <v>35</v>
      </c>
      <c r="I1355">
        <v>4</v>
      </c>
      <c r="J1355">
        <v>64</v>
      </c>
      <c r="K1355">
        <v>66</v>
      </c>
      <c r="L1355" t="s">
        <v>77</v>
      </c>
      <c r="M1355" t="s">
        <v>144</v>
      </c>
      <c r="N1355" t="s">
        <v>3862</v>
      </c>
      <c r="O1355" t="s">
        <v>239</v>
      </c>
      <c r="P1355" t="s">
        <v>74</v>
      </c>
      <c r="Q1355">
        <v>0</v>
      </c>
      <c r="R1355" t="s">
        <v>2320</v>
      </c>
    </row>
    <row r="1356" spans="2:18" x14ac:dyDescent="0.25">
      <c r="B1356" t="s">
        <v>2321</v>
      </c>
      <c r="C1356" t="s">
        <v>2322</v>
      </c>
      <c r="D1356" t="s">
        <v>2323</v>
      </c>
      <c r="E1356">
        <v>6750</v>
      </c>
      <c r="F1356" t="s">
        <v>74</v>
      </c>
      <c r="G1356">
        <v>57</v>
      </c>
      <c r="H1356">
        <v>32</v>
      </c>
      <c r="I1356">
        <v>3</v>
      </c>
      <c r="J1356">
        <v>71</v>
      </c>
      <c r="K1356">
        <v>70</v>
      </c>
      <c r="L1356" t="s">
        <v>71</v>
      </c>
      <c r="M1356" t="s">
        <v>193</v>
      </c>
      <c r="N1356" t="s">
        <v>3872</v>
      </c>
      <c r="O1356" t="s">
        <v>624</v>
      </c>
      <c r="P1356" t="s">
        <v>74</v>
      </c>
      <c r="Q1356">
        <v>0</v>
      </c>
      <c r="R1356" t="s">
        <v>2324</v>
      </c>
    </row>
    <row r="1357" spans="2:18" x14ac:dyDescent="0.25">
      <c r="B1357" t="s">
        <v>2321</v>
      </c>
      <c r="C1357" t="s">
        <v>2322</v>
      </c>
      <c r="D1357" t="s">
        <v>2323</v>
      </c>
      <c r="E1357">
        <v>6750</v>
      </c>
      <c r="F1357" t="s">
        <v>74</v>
      </c>
      <c r="G1357">
        <v>57</v>
      </c>
      <c r="H1357">
        <v>32</v>
      </c>
      <c r="I1357">
        <v>3</v>
      </c>
      <c r="J1357">
        <v>71</v>
      </c>
      <c r="K1357">
        <v>70</v>
      </c>
      <c r="L1357" t="s">
        <v>77</v>
      </c>
      <c r="M1357" t="s">
        <v>193</v>
      </c>
      <c r="N1357" t="s">
        <v>3872</v>
      </c>
      <c r="O1357" t="s">
        <v>627</v>
      </c>
      <c r="P1357" t="s">
        <v>74</v>
      </c>
      <c r="Q1357">
        <v>0</v>
      </c>
      <c r="R1357" t="s">
        <v>2324</v>
      </c>
    </row>
    <row r="1358" spans="2:18" x14ac:dyDescent="0.25">
      <c r="B1358" t="s">
        <v>2325</v>
      </c>
      <c r="C1358" t="s">
        <v>2326</v>
      </c>
      <c r="D1358" t="s">
        <v>2327</v>
      </c>
      <c r="E1358">
        <v>8990</v>
      </c>
      <c r="F1358" t="s">
        <v>74</v>
      </c>
      <c r="G1358">
        <v>58</v>
      </c>
      <c r="H1358">
        <v>32</v>
      </c>
      <c r="I1358">
        <v>4</v>
      </c>
      <c r="J1358">
        <v>65</v>
      </c>
      <c r="K1358">
        <v>70</v>
      </c>
      <c r="L1358" t="s">
        <v>71</v>
      </c>
      <c r="M1358" t="s">
        <v>132</v>
      </c>
      <c r="N1358" t="s">
        <v>3864</v>
      </c>
      <c r="O1358" t="s">
        <v>83</v>
      </c>
      <c r="P1358" t="s">
        <v>73</v>
      </c>
      <c r="Q1358">
        <v>1600</v>
      </c>
      <c r="R1358" t="s">
        <v>2328</v>
      </c>
    </row>
    <row r="1359" spans="2:18" x14ac:dyDescent="0.25">
      <c r="B1359" t="s">
        <v>2325</v>
      </c>
      <c r="C1359" t="s">
        <v>2326</v>
      </c>
      <c r="D1359" t="s">
        <v>2327</v>
      </c>
      <c r="E1359">
        <v>8990</v>
      </c>
      <c r="F1359" t="s">
        <v>74</v>
      </c>
      <c r="G1359">
        <v>58</v>
      </c>
      <c r="H1359">
        <v>32</v>
      </c>
      <c r="I1359">
        <v>4</v>
      </c>
      <c r="J1359">
        <v>65</v>
      </c>
      <c r="K1359">
        <v>70</v>
      </c>
      <c r="L1359" t="s">
        <v>77</v>
      </c>
      <c r="M1359" t="s">
        <v>132</v>
      </c>
      <c r="N1359" t="s">
        <v>3864</v>
      </c>
      <c r="O1359" t="s">
        <v>83</v>
      </c>
      <c r="P1359" t="s">
        <v>73</v>
      </c>
      <c r="Q1359">
        <v>1600</v>
      </c>
      <c r="R1359" t="s">
        <v>2328</v>
      </c>
    </row>
    <row r="1360" spans="2:18" x14ac:dyDescent="0.25">
      <c r="B1360" t="s">
        <v>2329</v>
      </c>
      <c r="C1360" t="s">
        <v>2330</v>
      </c>
      <c r="D1360" t="s">
        <v>2331</v>
      </c>
      <c r="E1360">
        <v>9095</v>
      </c>
      <c r="F1360" t="s">
        <v>74</v>
      </c>
      <c r="G1360">
        <v>58</v>
      </c>
      <c r="H1360">
        <v>45.4</v>
      </c>
      <c r="I1360">
        <v>4.2</v>
      </c>
      <c r="J1360">
        <v>70</v>
      </c>
      <c r="K1360">
        <v>70</v>
      </c>
      <c r="L1360" t="s">
        <v>71</v>
      </c>
      <c r="M1360" t="s">
        <v>509</v>
      </c>
      <c r="N1360" t="s">
        <v>3874</v>
      </c>
      <c r="O1360" t="s">
        <v>73</v>
      </c>
      <c r="P1360" t="s">
        <v>74</v>
      </c>
      <c r="Q1360">
        <v>0</v>
      </c>
      <c r="R1360" t="s">
        <v>2332</v>
      </c>
    </row>
    <row r="1361" spans="2:25" x14ac:dyDescent="0.25">
      <c r="B1361" t="s">
        <v>2329</v>
      </c>
      <c r="C1361" t="s">
        <v>2330</v>
      </c>
      <c r="D1361" t="s">
        <v>2331</v>
      </c>
      <c r="E1361">
        <v>9095</v>
      </c>
      <c r="F1361" t="s">
        <v>74</v>
      </c>
      <c r="G1361">
        <v>58</v>
      </c>
      <c r="H1361">
        <v>45.4</v>
      </c>
      <c r="I1361">
        <v>4.2</v>
      </c>
      <c r="J1361">
        <v>70</v>
      </c>
      <c r="K1361">
        <v>70</v>
      </c>
      <c r="L1361" t="s">
        <v>77</v>
      </c>
      <c r="M1361" t="s">
        <v>144</v>
      </c>
      <c r="N1361" t="s">
        <v>3862</v>
      </c>
      <c r="O1361" t="s">
        <v>73</v>
      </c>
      <c r="P1361" t="s">
        <v>74</v>
      </c>
      <c r="Q1361">
        <v>2100</v>
      </c>
      <c r="R1361" t="s">
        <v>2332</v>
      </c>
    </row>
    <row r="1362" spans="2:25" x14ac:dyDescent="0.25">
      <c r="B1362" t="s">
        <v>2329</v>
      </c>
      <c r="C1362" t="s">
        <v>2330</v>
      </c>
      <c r="D1362" t="s">
        <v>2331</v>
      </c>
      <c r="E1362">
        <v>9095</v>
      </c>
      <c r="F1362" t="s">
        <v>74</v>
      </c>
      <c r="G1362">
        <v>58</v>
      </c>
      <c r="H1362">
        <v>45.4</v>
      </c>
      <c r="I1362">
        <v>4.2</v>
      </c>
      <c r="J1362">
        <v>70</v>
      </c>
      <c r="K1362">
        <v>70</v>
      </c>
      <c r="L1362" t="s">
        <v>77</v>
      </c>
      <c r="M1362" t="s">
        <v>509</v>
      </c>
      <c r="N1362" t="s">
        <v>3874</v>
      </c>
      <c r="O1362" t="s">
        <v>73</v>
      </c>
      <c r="P1362" t="s">
        <v>74</v>
      </c>
      <c r="Q1362">
        <v>0</v>
      </c>
      <c r="R1362" t="s">
        <v>2332</v>
      </c>
    </row>
    <row r="1363" spans="2:25" ht="15" customHeight="1" x14ac:dyDescent="0.25">
      <c r="B1363" t="s">
        <v>2333</v>
      </c>
      <c r="C1363" t="s">
        <v>2334</v>
      </c>
      <c r="D1363" t="s">
        <v>2335</v>
      </c>
      <c r="E1363" s="6">
        <v>9095</v>
      </c>
      <c r="F1363" t="s">
        <v>74</v>
      </c>
      <c r="G1363">
        <v>12</v>
      </c>
      <c r="H1363">
        <v>45.4</v>
      </c>
      <c r="I1363">
        <v>4.2</v>
      </c>
      <c r="J1363">
        <v>70</v>
      </c>
      <c r="K1363">
        <v>70</v>
      </c>
      <c r="L1363" t="s">
        <v>71</v>
      </c>
      <c r="M1363" t="s">
        <v>225</v>
      </c>
      <c r="N1363" t="s">
        <v>3874</v>
      </c>
      <c r="O1363" t="s">
        <v>271</v>
      </c>
      <c r="P1363" t="s">
        <v>74</v>
      </c>
      <c r="Q1363">
        <v>0</v>
      </c>
      <c r="R1363" t="s">
        <v>2336</v>
      </c>
    </row>
    <row r="1364" spans="2:25" x14ac:dyDescent="0.25">
      <c r="B1364" t="s">
        <v>2333</v>
      </c>
      <c r="C1364" t="s">
        <v>2334</v>
      </c>
      <c r="D1364" t="s">
        <v>2335</v>
      </c>
      <c r="E1364">
        <v>9095</v>
      </c>
      <c r="F1364" t="s">
        <v>74</v>
      </c>
      <c r="G1364">
        <v>12</v>
      </c>
      <c r="H1364">
        <v>45.4</v>
      </c>
      <c r="I1364">
        <v>4.2</v>
      </c>
      <c r="J1364">
        <v>70</v>
      </c>
      <c r="K1364">
        <v>70</v>
      </c>
      <c r="L1364" t="s">
        <v>77</v>
      </c>
      <c r="M1364" t="s">
        <v>225</v>
      </c>
      <c r="N1364" t="s">
        <v>3874</v>
      </c>
      <c r="O1364" t="s">
        <v>627</v>
      </c>
      <c r="P1364" t="s">
        <v>74</v>
      </c>
      <c r="Q1364">
        <v>0</v>
      </c>
      <c r="R1364" t="s">
        <v>2336</v>
      </c>
    </row>
    <row r="1365" spans="2:25" x14ac:dyDescent="0.25">
      <c r="B1365" t="s">
        <v>2333</v>
      </c>
      <c r="C1365" t="s">
        <v>2334</v>
      </c>
      <c r="D1365" t="s">
        <v>2335</v>
      </c>
      <c r="E1365" s="6">
        <v>9095</v>
      </c>
      <c r="F1365" t="s">
        <v>74</v>
      </c>
      <c r="G1365">
        <v>12</v>
      </c>
      <c r="H1365" s="6">
        <v>45.4</v>
      </c>
      <c r="I1365">
        <v>4.2</v>
      </c>
      <c r="J1365">
        <v>70</v>
      </c>
      <c r="K1365" s="6">
        <v>70</v>
      </c>
      <c r="L1365" t="s">
        <v>77</v>
      </c>
      <c r="M1365" t="s">
        <v>201</v>
      </c>
      <c r="N1365" t="s">
        <v>3872</v>
      </c>
      <c r="O1365" s="6" t="s">
        <v>239</v>
      </c>
      <c r="P1365" t="s">
        <v>74</v>
      </c>
      <c r="Q1365">
        <v>2300</v>
      </c>
      <c r="R1365" t="s">
        <v>2336</v>
      </c>
      <c r="S1365" t="s">
        <v>72</v>
      </c>
      <c r="T1365" t="s">
        <v>47</v>
      </c>
      <c r="U1365" t="s">
        <v>47</v>
      </c>
      <c r="V1365" t="s">
        <v>83</v>
      </c>
      <c r="W1365" t="s">
        <v>83</v>
      </c>
      <c r="X1365">
        <v>0</v>
      </c>
      <c r="Y1365" t="s">
        <v>2483</v>
      </c>
    </row>
    <row r="1366" spans="2:25" x14ac:dyDescent="0.25">
      <c r="B1366" t="s">
        <v>2337</v>
      </c>
      <c r="C1366" t="s">
        <v>2338</v>
      </c>
      <c r="D1366" t="s">
        <v>2339</v>
      </c>
      <c r="E1366">
        <v>10280</v>
      </c>
      <c r="F1366">
        <v>10280</v>
      </c>
      <c r="G1366">
        <v>59</v>
      </c>
      <c r="H1366">
        <v>40</v>
      </c>
      <c r="I1366">
        <v>4</v>
      </c>
      <c r="J1366">
        <v>80</v>
      </c>
      <c r="K1366">
        <v>64</v>
      </c>
      <c r="L1366" t="s">
        <v>71</v>
      </c>
      <c r="M1366" t="s">
        <v>199</v>
      </c>
      <c r="N1366" t="s">
        <v>3874</v>
      </c>
      <c r="O1366" t="s">
        <v>73</v>
      </c>
      <c r="P1366" t="s">
        <v>83</v>
      </c>
      <c r="Q1366">
        <v>0</v>
      </c>
      <c r="R1366" t="s">
        <v>2340</v>
      </c>
    </row>
    <row r="1367" spans="2:25" x14ac:dyDescent="0.25">
      <c r="B1367" t="s">
        <v>2337</v>
      </c>
      <c r="C1367" t="s">
        <v>2338</v>
      </c>
      <c r="D1367" t="s">
        <v>2339</v>
      </c>
      <c r="E1367">
        <v>10280</v>
      </c>
      <c r="F1367">
        <v>10280</v>
      </c>
      <c r="G1367">
        <v>59</v>
      </c>
      <c r="H1367">
        <v>40</v>
      </c>
      <c r="I1367">
        <v>4</v>
      </c>
      <c r="J1367">
        <v>80</v>
      </c>
      <c r="K1367">
        <v>64</v>
      </c>
      <c r="L1367" t="s">
        <v>77</v>
      </c>
      <c r="M1367" t="s">
        <v>1499</v>
      </c>
      <c r="N1367" t="s">
        <v>3873</v>
      </c>
      <c r="O1367" t="s">
        <v>83</v>
      </c>
      <c r="P1367" t="s">
        <v>73</v>
      </c>
      <c r="Q1367">
        <v>0</v>
      </c>
      <c r="R1367" t="s">
        <v>2340</v>
      </c>
    </row>
    <row r="1368" spans="2:25" x14ac:dyDescent="0.25">
      <c r="B1368" t="s">
        <v>2341</v>
      </c>
      <c r="C1368" t="s">
        <v>2342</v>
      </c>
      <c r="D1368" t="s">
        <v>2016</v>
      </c>
      <c r="E1368">
        <v>9130</v>
      </c>
      <c r="F1368" t="s">
        <v>74</v>
      </c>
      <c r="G1368">
        <v>61</v>
      </c>
      <c r="H1368">
        <v>35</v>
      </c>
      <c r="I1368">
        <v>4</v>
      </c>
      <c r="J1368">
        <v>44</v>
      </c>
      <c r="K1368">
        <v>65</v>
      </c>
      <c r="L1368" t="s">
        <v>71</v>
      </c>
      <c r="M1368" t="s">
        <v>2344</v>
      </c>
      <c r="N1368" t="s">
        <v>3950</v>
      </c>
      <c r="O1368" t="s">
        <v>239</v>
      </c>
      <c r="P1368" t="s">
        <v>74</v>
      </c>
      <c r="Q1368">
        <v>1000</v>
      </c>
      <c r="R1368" t="s">
        <v>2343</v>
      </c>
    </row>
    <row r="1369" spans="2:25" x14ac:dyDescent="0.25">
      <c r="B1369" t="s">
        <v>2341</v>
      </c>
      <c r="C1369" t="s">
        <v>2342</v>
      </c>
      <c r="D1369" t="s">
        <v>2016</v>
      </c>
      <c r="E1369">
        <v>9130</v>
      </c>
      <c r="F1369" t="s">
        <v>74</v>
      </c>
      <c r="G1369">
        <v>61</v>
      </c>
      <c r="H1369">
        <v>35</v>
      </c>
      <c r="I1369">
        <v>4</v>
      </c>
      <c r="J1369">
        <v>44</v>
      </c>
      <c r="K1369">
        <v>65</v>
      </c>
      <c r="L1369" t="s">
        <v>71</v>
      </c>
      <c r="M1369" t="s">
        <v>144</v>
      </c>
      <c r="N1369" t="s">
        <v>3862</v>
      </c>
      <c r="O1369" t="s">
        <v>239</v>
      </c>
      <c r="P1369" t="s">
        <v>74</v>
      </c>
      <c r="Q1369">
        <v>1200</v>
      </c>
      <c r="R1369" t="s">
        <v>2343</v>
      </c>
    </row>
    <row r="1370" spans="2:25" x14ac:dyDescent="0.25">
      <c r="B1370" t="s">
        <v>2341</v>
      </c>
      <c r="C1370" t="s">
        <v>2342</v>
      </c>
      <c r="D1370" t="s">
        <v>2016</v>
      </c>
      <c r="E1370">
        <v>9130</v>
      </c>
      <c r="F1370" t="s">
        <v>74</v>
      </c>
      <c r="G1370">
        <v>61</v>
      </c>
      <c r="H1370">
        <v>35</v>
      </c>
      <c r="I1370">
        <v>4</v>
      </c>
      <c r="J1370">
        <v>44</v>
      </c>
      <c r="K1370">
        <v>65</v>
      </c>
      <c r="L1370" t="s">
        <v>77</v>
      </c>
      <c r="M1370" t="s">
        <v>929</v>
      </c>
      <c r="N1370" t="s">
        <v>3873</v>
      </c>
      <c r="O1370" t="s">
        <v>239</v>
      </c>
      <c r="P1370" t="s">
        <v>74</v>
      </c>
      <c r="Q1370">
        <v>500</v>
      </c>
      <c r="R1370" t="s">
        <v>2343</v>
      </c>
    </row>
    <row r="1371" spans="2:25" x14ac:dyDescent="0.25">
      <c r="B1371" t="s">
        <v>2345</v>
      </c>
      <c r="C1371" t="s">
        <v>2346</v>
      </c>
      <c r="D1371" t="s">
        <v>237</v>
      </c>
      <c r="E1371">
        <v>12830</v>
      </c>
      <c r="F1371" t="s">
        <v>74</v>
      </c>
      <c r="G1371">
        <v>0</v>
      </c>
      <c r="H1371">
        <v>40</v>
      </c>
      <c r="I1371">
        <v>4</v>
      </c>
      <c r="J1371">
        <v>102</v>
      </c>
      <c r="K1371">
        <v>80</v>
      </c>
      <c r="L1371" t="s">
        <v>71</v>
      </c>
      <c r="M1371" t="s">
        <v>2292</v>
      </c>
      <c r="N1371" t="s">
        <v>3947</v>
      </c>
      <c r="O1371" t="s">
        <v>239</v>
      </c>
      <c r="P1371" t="s">
        <v>74</v>
      </c>
      <c r="Q1371">
        <v>1000</v>
      </c>
      <c r="R1371" t="s">
        <v>3794</v>
      </c>
    </row>
    <row r="1372" spans="2:25" x14ac:dyDescent="0.25">
      <c r="B1372" t="s">
        <v>2345</v>
      </c>
      <c r="C1372" t="s">
        <v>2346</v>
      </c>
      <c r="D1372" t="s">
        <v>237</v>
      </c>
      <c r="E1372">
        <v>12830</v>
      </c>
      <c r="F1372" t="s">
        <v>74</v>
      </c>
      <c r="G1372">
        <v>0</v>
      </c>
      <c r="H1372">
        <v>40</v>
      </c>
      <c r="I1372">
        <v>4</v>
      </c>
      <c r="J1372">
        <v>102</v>
      </c>
      <c r="K1372">
        <v>80</v>
      </c>
      <c r="L1372" t="s">
        <v>71</v>
      </c>
      <c r="M1372" t="s">
        <v>3143</v>
      </c>
      <c r="N1372" t="s">
        <v>3144</v>
      </c>
      <c r="O1372" t="s">
        <v>239</v>
      </c>
      <c r="P1372" t="s">
        <v>74</v>
      </c>
      <c r="Q1372">
        <v>2000</v>
      </c>
      <c r="R1372" t="s">
        <v>3794</v>
      </c>
    </row>
    <row r="1373" spans="2:25" x14ac:dyDescent="0.25">
      <c r="B1373" t="s">
        <v>2345</v>
      </c>
      <c r="C1373" t="s">
        <v>2346</v>
      </c>
      <c r="D1373" t="s">
        <v>237</v>
      </c>
      <c r="E1373">
        <v>12830</v>
      </c>
      <c r="F1373" t="s">
        <v>74</v>
      </c>
      <c r="G1373">
        <v>0</v>
      </c>
      <c r="H1373">
        <v>40</v>
      </c>
      <c r="I1373">
        <v>4</v>
      </c>
      <c r="J1373">
        <v>102</v>
      </c>
      <c r="K1373">
        <v>80</v>
      </c>
      <c r="L1373" t="s">
        <v>77</v>
      </c>
      <c r="M1373" t="s">
        <v>2292</v>
      </c>
      <c r="N1373" t="s">
        <v>3947</v>
      </c>
      <c r="O1373" t="s">
        <v>239</v>
      </c>
      <c r="P1373" t="s">
        <v>74</v>
      </c>
      <c r="Q1373">
        <v>1000</v>
      </c>
      <c r="R1373" t="s">
        <v>3794</v>
      </c>
    </row>
    <row r="1374" spans="2:25" x14ac:dyDescent="0.25">
      <c r="B1374" t="s">
        <v>2348</v>
      </c>
      <c r="C1374" t="s">
        <v>2349</v>
      </c>
      <c r="D1374" t="s">
        <v>910</v>
      </c>
      <c r="E1374">
        <v>8613</v>
      </c>
      <c r="F1374" t="s">
        <v>74</v>
      </c>
      <c r="G1374">
        <v>63</v>
      </c>
      <c r="H1374">
        <v>30.87</v>
      </c>
      <c r="I1374">
        <v>-4.5599999999999996</v>
      </c>
      <c r="J1374">
        <v>56</v>
      </c>
      <c r="K1374">
        <v>68.900000000000006</v>
      </c>
      <c r="L1374" t="s">
        <v>71</v>
      </c>
      <c r="M1374" t="s">
        <v>144</v>
      </c>
      <c r="N1374" t="s">
        <v>3862</v>
      </c>
      <c r="O1374" t="s">
        <v>73</v>
      </c>
      <c r="P1374" t="s">
        <v>74</v>
      </c>
      <c r="Q1374">
        <v>0</v>
      </c>
      <c r="R1374" t="s">
        <v>2347</v>
      </c>
    </row>
    <row r="1375" spans="2:25" x14ac:dyDescent="0.25">
      <c r="B1375" t="s">
        <v>2348</v>
      </c>
      <c r="C1375" t="s">
        <v>2349</v>
      </c>
      <c r="D1375" t="s">
        <v>910</v>
      </c>
      <c r="E1375">
        <v>8613</v>
      </c>
      <c r="F1375" t="s">
        <v>74</v>
      </c>
      <c r="G1375">
        <v>63</v>
      </c>
      <c r="H1375">
        <v>30.87</v>
      </c>
      <c r="I1375">
        <v>-4.5599999999999996</v>
      </c>
      <c r="J1375">
        <v>56</v>
      </c>
      <c r="K1375">
        <v>68.900000000000006</v>
      </c>
      <c r="L1375" t="s">
        <v>77</v>
      </c>
      <c r="M1375" t="s">
        <v>929</v>
      </c>
      <c r="N1375" t="s">
        <v>3873</v>
      </c>
      <c r="O1375" t="s">
        <v>73</v>
      </c>
      <c r="P1375" t="s">
        <v>74</v>
      </c>
      <c r="Q1375">
        <v>0</v>
      </c>
      <c r="R1375" t="s">
        <v>2347</v>
      </c>
    </row>
    <row r="1376" spans="2:25" x14ac:dyDescent="0.25">
      <c r="B1376" t="s">
        <v>2350</v>
      </c>
      <c r="C1376" t="s">
        <v>2351</v>
      </c>
      <c r="D1376" t="s">
        <v>237</v>
      </c>
      <c r="E1376">
        <v>11580</v>
      </c>
      <c r="F1376" t="s">
        <v>74</v>
      </c>
      <c r="G1376">
        <v>0</v>
      </c>
      <c r="H1376">
        <v>35</v>
      </c>
      <c r="I1376">
        <v>5</v>
      </c>
      <c r="J1376">
        <v>80</v>
      </c>
      <c r="K1376">
        <v>66</v>
      </c>
      <c r="L1376" t="s">
        <v>71</v>
      </c>
      <c r="M1376" t="s">
        <v>2352</v>
      </c>
      <c r="N1376" t="s">
        <v>3951</v>
      </c>
      <c r="O1376" t="s">
        <v>239</v>
      </c>
      <c r="P1376" t="s">
        <v>74</v>
      </c>
      <c r="Q1376">
        <v>1500</v>
      </c>
      <c r="R1376" t="s">
        <v>2353</v>
      </c>
    </row>
    <row r="1377" spans="2:18" x14ac:dyDescent="0.25">
      <c r="B1377" t="s">
        <v>2350</v>
      </c>
      <c r="C1377" t="s">
        <v>2351</v>
      </c>
      <c r="D1377" t="s">
        <v>237</v>
      </c>
      <c r="E1377">
        <v>11580</v>
      </c>
      <c r="F1377" t="s">
        <v>74</v>
      </c>
      <c r="G1377">
        <v>0</v>
      </c>
      <c r="H1377">
        <v>35</v>
      </c>
      <c r="I1377">
        <v>5</v>
      </c>
      <c r="J1377">
        <v>80</v>
      </c>
      <c r="K1377">
        <v>66</v>
      </c>
      <c r="L1377" t="s">
        <v>77</v>
      </c>
      <c r="M1377" t="s">
        <v>144</v>
      </c>
      <c r="N1377" t="s">
        <v>3862</v>
      </c>
      <c r="O1377" t="s">
        <v>239</v>
      </c>
      <c r="P1377" t="s">
        <v>74</v>
      </c>
      <c r="Q1377">
        <v>1500</v>
      </c>
      <c r="R1377" t="s">
        <v>2353</v>
      </c>
    </row>
    <row r="1378" spans="2:18" ht="15" customHeight="1" x14ac:dyDescent="0.25">
      <c r="B1378" t="s">
        <v>2354</v>
      </c>
      <c r="C1378" t="s">
        <v>2355</v>
      </c>
      <c r="D1378" t="s">
        <v>2356</v>
      </c>
      <c r="E1378" s="6">
        <v>7840</v>
      </c>
      <c r="F1378" t="s">
        <v>74</v>
      </c>
      <c r="G1378">
        <v>65</v>
      </c>
      <c r="H1378">
        <v>28</v>
      </c>
      <c r="I1378">
        <v>4</v>
      </c>
      <c r="J1378">
        <v>76</v>
      </c>
      <c r="K1378">
        <v>70</v>
      </c>
      <c r="L1378" t="s">
        <v>71</v>
      </c>
      <c r="M1378" t="s">
        <v>1538</v>
      </c>
      <c r="N1378" t="s">
        <v>3872</v>
      </c>
      <c r="O1378" t="s">
        <v>83</v>
      </c>
      <c r="P1378" t="s">
        <v>83</v>
      </c>
      <c r="Q1378">
        <v>0</v>
      </c>
      <c r="R1378" t="s">
        <v>2357</v>
      </c>
    </row>
    <row r="1379" spans="2:18" x14ac:dyDescent="0.25">
      <c r="B1379" t="s">
        <v>2354</v>
      </c>
      <c r="C1379" t="s">
        <v>2355</v>
      </c>
      <c r="D1379" t="s">
        <v>2356</v>
      </c>
      <c r="E1379">
        <v>7840</v>
      </c>
      <c r="F1379" t="s">
        <v>74</v>
      </c>
      <c r="G1379">
        <v>65</v>
      </c>
      <c r="H1379">
        <v>28</v>
      </c>
      <c r="I1379">
        <v>4</v>
      </c>
      <c r="J1379">
        <v>76</v>
      </c>
      <c r="K1379">
        <v>70</v>
      </c>
      <c r="L1379" t="s">
        <v>77</v>
      </c>
      <c r="M1379" t="s">
        <v>1538</v>
      </c>
      <c r="N1379" t="s">
        <v>3872</v>
      </c>
      <c r="O1379" t="s">
        <v>83</v>
      </c>
      <c r="P1379" t="s">
        <v>83</v>
      </c>
      <c r="Q1379">
        <v>0</v>
      </c>
      <c r="R1379" t="s">
        <v>2357</v>
      </c>
    </row>
    <row r="1380" spans="2:18" x14ac:dyDescent="0.25">
      <c r="B1380" t="s">
        <v>2358</v>
      </c>
      <c r="C1380" t="s">
        <v>2359</v>
      </c>
      <c r="D1380" t="s">
        <v>2360</v>
      </c>
      <c r="E1380">
        <v>7728</v>
      </c>
      <c r="F1380" t="s">
        <v>74</v>
      </c>
      <c r="G1380">
        <v>65</v>
      </c>
      <c r="H1380">
        <v>28</v>
      </c>
      <c r="I1380">
        <v>4</v>
      </c>
      <c r="J1380">
        <v>76</v>
      </c>
      <c r="K1380">
        <v>70</v>
      </c>
      <c r="L1380" t="s">
        <v>71</v>
      </c>
      <c r="M1380" t="s">
        <v>1538</v>
      </c>
      <c r="N1380" t="s">
        <v>3872</v>
      </c>
      <c r="O1380" t="s">
        <v>83</v>
      </c>
      <c r="P1380" t="s">
        <v>83</v>
      </c>
      <c r="Q1380">
        <v>0</v>
      </c>
      <c r="R1380" t="s">
        <v>2361</v>
      </c>
    </row>
    <row r="1381" spans="2:18" x14ac:dyDescent="0.25">
      <c r="B1381" t="s">
        <v>2358</v>
      </c>
      <c r="C1381" t="s">
        <v>2359</v>
      </c>
      <c r="D1381" t="s">
        <v>2360</v>
      </c>
      <c r="E1381">
        <v>7728</v>
      </c>
      <c r="F1381" t="s">
        <v>74</v>
      </c>
      <c r="G1381">
        <v>65</v>
      </c>
      <c r="H1381">
        <v>28</v>
      </c>
      <c r="I1381">
        <v>4</v>
      </c>
      <c r="J1381">
        <v>76</v>
      </c>
      <c r="K1381">
        <v>70</v>
      </c>
      <c r="L1381" t="s">
        <v>77</v>
      </c>
      <c r="M1381" t="s">
        <v>1538</v>
      </c>
      <c r="N1381" t="s">
        <v>3872</v>
      </c>
      <c r="O1381" t="s">
        <v>83</v>
      </c>
      <c r="P1381" t="s">
        <v>83</v>
      </c>
      <c r="Q1381">
        <v>0</v>
      </c>
      <c r="R1381" t="s">
        <v>2361</v>
      </c>
    </row>
    <row r="1382" spans="2:18" x14ac:dyDescent="0.25">
      <c r="B1382" t="s">
        <v>2362</v>
      </c>
      <c r="C1382" t="s">
        <v>2363</v>
      </c>
      <c r="D1382" t="s">
        <v>2364</v>
      </c>
      <c r="E1382">
        <v>7870</v>
      </c>
      <c r="F1382" t="s">
        <v>74</v>
      </c>
      <c r="G1382">
        <v>78</v>
      </c>
      <c r="H1382">
        <v>28</v>
      </c>
      <c r="I1382">
        <v>4</v>
      </c>
      <c r="J1382">
        <v>76</v>
      </c>
      <c r="K1382">
        <v>70</v>
      </c>
      <c r="L1382" t="s">
        <v>71</v>
      </c>
      <c r="M1382" t="s">
        <v>2208</v>
      </c>
      <c r="N1382" t="s">
        <v>3941</v>
      </c>
      <c r="O1382" t="s">
        <v>83</v>
      </c>
      <c r="P1382" t="s">
        <v>83</v>
      </c>
      <c r="Q1382">
        <v>0</v>
      </c>
      <c r="R1382" t="s">
        <v>2365</v>
      </c>
    </row>
    <row r="1383" spans="2:18" x14ac:dyDescent="0.25">
      <c r="B1383" t="s">
        <v>2362</v>
      </c>
      <c r="C1383" t="s">
        <v>2363</v>
      </c>
      <c r="D1383" t="s">
        <v>2364</v>
      </c>
      <c r="E1383">
        <v>7870</v>
      </c>
      <c r="F1383" t="s">
        <v>74</v>
      </c>
      <c r="G1383">
        <v>78</v>
      </c>
      <c r="H1383">
        <v>28</v>
      </c>
      <c r="I1383">
        <v>4</v>
      </c>
      <c r="J1383">
        <v>76</v>
      </c>
      <c r="K1383">
        <v>70</v>
      </c>
      <c r="L1383" t="s">
        <v>77</v>
      </c>
      <c r="M1383" t="s">
        <v>2208</v>
      </c>
      <c r="N1383" t="s">
        <v>3941</v>
      </c>
      <c r="O1383" t="s">
        <v>83</v>
      </c>
      <c r="P1383" t="s">
        <v>83</v>
      </c>
      <c r="Q1383">
        <v>0</v>
      </c>
      <c r="R1383" t="s">
        <v>2365</v>
      </c>
    </row>
    <row r="1384" spans="2:18" x14ac:dyDescent="0.25">
      <c r="B1384" t="s">
        <v>2366</v>
      </c>
      <c r="C1384" t="s">
        <v>2363</v>
      </c>
      <c r="D1384" t="s">
        <v>2367</v>
      </c>
      <c r="E1384">
        <v>7870</v>
      </c>
      <c r="F1384">
        <v>7870</v>
      </c>
      <c r="G1384">
        <v>65</v>
      </c>
      <c r="H1384">
        <v>28</v>
      </c>
      <c r="I1384">
        <v>4</v>
      </c>
      <c r="J1384">
        <v>76</v>
      </c>
      <c r="K1384">
        <v>70</v>
      </c>
      <c r="L1384" t="s">
        <v>71</v>
      </c>
      <c r="M1384" t="s">
        <v>1538</v>
      </c>
      <c r="N1384" t="s">
        <v>3872</v>
      </c>
      <c r="O1384" t="s">
        <v>83</v>
      </c>
      <c r="P1384" t="s">
        <v>83</v>
      </c>
      <c r="Q1384">
        <v>0</v>
      </c>
      <c r="R1384" t="s">
        <v>2368</v>
      </c>
    </row>
    <row r="1385" spans="2:18" x14ac:dyDescent="0.25">
      <c r="B1385" t="s">
        <v>2366</v>
      </c>
      <c r="C1385" t="s">
        <v>2363</v>
      </c>
      <c r="D1385" t="s">
        <v>2367</v>
      </c>
      <c r="E1385">
        <v>7870</v>
      </c>
      <c r="F1385">
        <v>7870</v>
      </c>
      <c r="G1385">
        <v>65</v>
      </c>
      <c r="H1385">
        <v>28</v>
      </c>
      <c r="I1385">
        <v>4</v>
      </c>
      <c r="J1385">
        <v>76</v>
      </c>
      <c r="K1385">
        <v>70</v>
      </c>
      <c r="L1385" t="s">
        <v>77</v>
      </c>
      <c r="M1385" t="s">
        <v>1538</v>
      </c>
      <c r="N1385" t="s">
        <v>3872</v>
      </c>
      <c r="O1385" t="s">
        <v>83</v>
      </c>
      <c r="P1385" t="s">
        <v>83</v>
      </c>
      <c r="Q1385">
        <v>0</v>
      </c>
      <c r="R1385" t="s">
        <v>2368</v>
      </c>
    </row>
    <row r="1386" spans="2:18" x14ac:dyDescent="0.25">
      <c r="B1386" t="s">
        <v>2369</v>
      </c>
      <c r="C1386" t="s">
        <v>2359</v>
      </c>
      <c r="D1386" t="s">
        <v>2370</v>
      </c>
      <c r="E1386">
        <v>7728</v>
      </c>
      <c r="F1386" t="s">
        <v>74</v>
      </c>
      <c r="G1386">
        <v>78</v>
      </c>
      <c r="H1386">
        <v>28</v>
      </c>
      <c r="I1386">
        <v>4</v>
      </c>
      <c r="J1386">
        <v>76</v>
      </c>
      <c r="K1386">
        <v>70</v>
      </c>
      <c r="L1386" t="s">
        <v>71</v>
      </c>
      <c r="M1386" t="s">
        <v>2208</v>
      </c>
      <c r="N1386" t="s">
        <v>3941</v>
      </c>
      <c r="O1386" t="s">
        <v>83</v>
      </c>
      <c r="P1386" t="s">
        <v>83</v>
      </c>
      <c r="Q1386">
        <v>0</v>
      </c>
      <c r="R1386" t="s">
        <v>2371</v>
      </c>
    </row>
    <row r="1387" spans="2:18" x14ac:dyDescent="0.25">
      <c r="B1387" t="s">
        <v>2369</v>
      </c>
      <c r="C1387" t="s">
        <v>2359</v>
      </c>
      <c r="D1387" t="s">
        <v>2370</v>
      </c>
      <c r="E1387">
        <v>7728</v>
      </c>
      <c r="F1387" t="s">
        <v>74</v>
      </c>
      <c r="G1387">
        <v>78</v>
      </c>
      <c r="H1387">
        <v>28</v>
      </c>
      <c r="I1387">
        <v>4</v>
      </c>
      <c r="J1387">
        <v>76</v>
      </c>
      <c r="K1387">
        <v>70</v>
      </c>
      <c r="L1387" t="s">
        <v>77</v>
      </c>
      <c r="M1387" t="s">
        <v>2208</v>
      </c>
      <c r="N1387" t="s">
        <v>3941</v>
      </c>
      <c r="O1387" t="s">
        <v>83</v>
      </c>
      <c r="P1387" t="s">
        <v>83</v>
      </c>
      <c r="Q1387">
        <v>0</v>
      </c>
      <c r="R1387" t="s">
        <v>2371</v>
      </c>
    </row>
    <row r="1388" spans="2:18" x14ac:dyDescent="0.25">
      <c r="B1388" t="s">
        <v>2372</v>
      </c>
      <c r="C1388" t="s">
        <v>2373</v>
      </c>
      <c r="D1388" t="s">
        <v>2374</v>
      </c>
      <c r="E1388">
        <v>4900</v>
      </c>
      <c r="F1388" t="s">
        <v>74</v>
      </c>
      <c r="G1388">
        <v>65</v>
      </c>
      <c r="H1388">
        <v>35</v>
      </c>
      <c r="I1388">
        <v>2</v>
      </c>
      <c r="J1388">
        <v>45</v>
      </c>
      <c r="K1388">
        <v>70</v>
      </c>
      <c r="L1388" t="s">
        <v>71</v>
      </c>
      <c r="M1388" t="s">
        <v>144</v>
      </c>
      <c r="N1388" t="s">
        <v>3862</v>
      </c>
      <c r="O1388" t="s">
        <v>239</v>
      </c>
      <c r="P1388" t="s">
        <v>74</v>
      </c>
      <c r="Q1388">
        <v>0</v>
      </c>
      <c r="R1388" t="s">
        <v>2375</v>
      </c>
    </row>
    <row r="1389" spans="2:18" x14ac:dyDescent="0.25">
      <c r="B1389" t="s">
        <v>2372</v>
      </c>
      <c r="C1389" t="s">
        <v>2373</v>
      </c>
      <c r="D1389" t="s">
        <v>2374</v>
      </c>
      <c r="E1389">
        <v>4900</v>
      </c>
      <c r="F1389" t="s">
        <v>74</v>
      </c>
      <c r="G1389">
        <v>65</v>
      </c>
      <c r="H1389">
        <v>35</v>
      </c>
      <c r="I1389">
        <v>2</v>
      </c>
      <c r="J1389">
        <v>45</v>
      </c>
      <c r="K1389">
        <v>70</v>
      </c>
      <c r="L1389" t="s">
        <v>77</v>
      </c>
      <c r="M1389" t="s">
        <v>1045</v>
      </c>
      <c r="N1389" t="s">
        <v>3873</v>
      </c>
      <c r="O1389" t="s">
        <v>627</v>
      </c>
      <c r="P1389" t="s">
        <v>74</v>
      </c>
      <c r="Q1389">
        <v>0</v>
      </c>
      <c r="R1389" t="s">
        <v>2375</v>
      </c>
    </row>
    <row r="1390" spans="2:18" x14ac:dyDescent="0.25">
      <c r="B1390" t="s">
        <v>2372</v>
      </c>
      <c r="C1390" t="s">
        <v>2373</v>
      </c>
      <c r="D1390" t="s">
        <v>2374</v>
      </c>
      <c r="E1390">
        <v>4900</v>
      </c>
      <c r="F1390" t="s">
        <v>74</v>
      </c>
      <c r="G1390">
        <v>65</v>
      </c>
      <c r="H1390">
        <v>35</v>
      </c>
      <c r="I1390">
        <v>2</v>
      </c>
      <c r="J1390">
        <v>45</v>
      </c>
      <c r="K1390">
        <v>70</v>
      </c>
      <c r="L1390" t="s">
        <v>77</v>
      </c>
      <c r="M1390" t="s">
        <v>2376</v>
      </c>
      <c r="N1390" t="s">
        <v>3952</v>
      </c>
      <c r="O1390" t="s">
        <v>239</v>
      </c>
      <c r="P1390" t="s">
        <v>74</v>
      </c>
      <c r="Q1390">
        <v>0</v>
      </c>
      <c r="R1390" t="s">
        <v>2375</v>
      </c>
    </row>
    <row r="1391" spans="2:18" x14ac:dyDescent="0.25">
      <c r="B1391" t="s">
        <v>2377</v>
      </c>
      <c r="C1391" t="s">
        <v>2378</v>
      </c>
      <c r="D1391" t="s">
        <v>2379</v>
      </c>
      <c r="E1391">
        <v>8478</v>
      </c>
      <c r="F1391" t="s">
        <v>74</v>
      </c>
      <c r="G1391">
        <v>66</v>
      </c>
      <c r="H1391">
        <v>32</v>
      </c>
      <c r="I1391">
        <v>4</v>
      </c>
      <c r="J1391">
        <v>54</v>
      </c>
      <c r="K1391">
        <v>66</v>
      </c>
      <c r="L1391" t="s">
        <v>71</v>
      </c>
      <c r="M1391" t="s">
        <v>132</v>
      </c>
      <c r="N1391" t="s">
        <v>3864</v>
      </c>
      <c r="O1391" t="s">
        <v>239</v>
      </c>
      <c r="P1391" t="s">
        <v>74</v>
      </c>
      <c r="Q1391">
        <v>0</v>
      </c>
      <c r="R1391" t="s">
        <v>2380</v>
      </c>
    </row>
    <row r="1392" spans="2:18" x14ac:dyDescent="0.25">
      <c r="B1392" t="s">
        <v>2377</v>
      </c>
      <c r="C1392" t="s">
        <v>2378</v>
      </c>
      <c r="D1392" t="s">
        <v>2379</v>
      </c>
      <c r="E1392">
        <v>8478</v>
      </c>
      <c r="F1392" t="s">
        <v>74</v>
      </c>
      <c r="G1392">
        <v>66</v>
      </c>
      <c r="H1392">
        <v>32</v>
      </c>
      <c r="I1392">
        <v>4</v>
      </c>
      <c r="J1392">
        <v>54</v>
      </c>
      <c r="K1392">
        <v>66</v>
      </c>
      <c r="L1392" t="s">
        <v>77</v>
      </c>
      <c r="M1392" t="s">
        <v>132</v>
      </c>
      <c r="N1392" t="s">
        <v>3864</v>
      </c>
      <c r="O1392" t="s">
        <v>239</v>
      </c>
      <c r="P1392" t="s">
        <v>74</v>
      </c>
      <c r="Q1392">
        <v>0</v>
      </c>
      <c r="R1392" t="s">
        <v>2380</v>
      </c>
    </row>
    <row r="1393" spans="2:18" x14ac:dyDescent="0.25">
      <c r="B1393" t="s">
        <v>2381</v>
      </c>
      <c r="C1393" t="s">
        <v>2382</v>
      </c>
      <c r="D1393" t="s">
        <v>2383</v>
      </c>
      <c r="E1393">
        <v>10670</v>
      </c>
      <c r="F1393">
        <v>10670</v>
      </c>
      <c r="G1393">
        <v>67</v>
      </c>
      <c r="H1393">
        <v>38</v>
      </c>
      <c r="I1393">
        <v>4</v>
      </c>
      <c r="J1393">
        <v>78</v>
      </c>
      <c r="K1393">
        <v>70</v>
      </c>
      <c r="L1393" t="s">
        <v>71</v>
      </c>
      <c r="M1393" t="s">
        <v>425</v>
      </c>
      <c r="N1393" t="s">
        <v>3889</v>
      </c>
      <c r="O1393" t="s">
        <v>83</v>
      </c>
      <c r="P1393" t="s">
        <v>73</v>
      </c>
      <c r="Q1393" t="s">
        <v>74</v>
      </c>
      <c r="R1393" t="s">
        <v>2384</v>
      </c>
    </row>
    <row r="1394" spans="2:18" x14ac:dyDescent="0.25">
      <c r="B1394" t="s">
        <v>2381</v>
      </c>
      <c r="C1394" t="s">
        <v>2382</v>
      </c>
      <c r="D1394" t="s">
        <v>2383</v>
      </c>
      <c r="E1394">
        <v>10670</v>
      </c>
      <c r="F1394">
        <v>10670</v>
      </c>
      <c r="G1394">
        <v>67</v>
      </c>
      <c r="H1394">
        <v>38</v>
      </c>
      <c r="I1394">
        <v>4</v>
      </c>
      <c r="J1394">
        <v>78</v>
      </c>
      <c r="K1394">
        <v>70</v>
      </c>
      <c r="L1394" t="s">
        <v>77</v>
      </c>
      <c r="M1394" t="s">
        <v>425</v>
      </c>
      <c r="N1394" t="s">
        <v>3889</v>
      </c>
      <c r="O1394" t="s">
        <v>83</v>
      </c>
      <c r="P1394" t="s">
        <v>73</v>
      </c>
      <c r="Q1394" t="s">
        <v>74</v>
      </c>
      <c r="R1394" t="s">
        <v>2384</v>
      </c>
    </row>
    <row r="1395" spans="2:18" x14ac:dyDescent="0.25">
      <c r="B1395" t="s">
        <v>2385</v>
      </c>
      <c r="C1395" t="s">
        <v>2386</v>
      </c>
      <c r="D1395" t="s">
        <v>2082</v>
      </c>
      <c r="E1395">
        <v>7380</v>
      </c>
      <c r="F1395" t="s">
        <v>74</v>
      </c>
      <c r="G1395">
        <v>68</v>
      </c>
      <c r="H1395">
        <v>35</v>
      </c>
      <c r="I1395">
        <v>3</v>
      </c>
      <c r="J1395">
        <v>84</v>
      </c>
      <c r="K1395">
        <v>70</v>
      </c>
      <c r="L1395" t="s">
        <v>71</v>
      </c>
      <c r="M1395" t="s">
        <v>2387</v>
      </c>
      <c r="N1395" t="s">
        <v>3953</v>
      </c>
      <c r="O1395" t="s">
        <v>239</v>
      </c>
      <c r="P1395" t="s">
        <v>74</v>
      </c>
      <c r="Q1395">
        <v>0</v>
      </c>
      <c r="R1395" t="s">
        <v>2388</v>
      </c>
    </row>
    <row r="1396" spans="2:18" x14ac:dyDescent="0.25">
      <c r="B1396" t="s">
        <v>2385</v>
      </c>
      <c r="C1396" t="s">
        <v>2386</v>
      </c>
      <c r="D1396" t="s">
        <v>2082</v>
      </c>
      <c r="E1396">
        <v>7380</v>
      </c>
      <c r="F1396" t="s">
        <v>74</v>
      </c>
      <c r="G1396">
        <v>68</v>
      </c>
      <c r="H1396">
        <v>35</v>
      </c>
      <c r="I1396">
        <v>3</v>
      </c>
      <c r="J1396">
        <v>84</v>
      </c>
      <c r="K1396">
        <v>70</v>
      </c>
      <c r="L1396" t="s">
        <v>77</v>
      </c>
      <c r="M1396" t="s">
        <v>2208</v>
      </c>
      <c r="N1396" t="s">
        <v>3941</v>
      </c>
      <c r="O1396" t="s">
        <v>239</v>
      </c>
      <c r="P1396" t="s">
        <v>74</v>
      </c>
      <c r="Q1396">
        <v>0</v>
      </c>
      <c r="R1396" t="s">
        <v>2388</v>
      </c>
    </row>
    <row r="1397" spans="2:18" x14ac:dyDescent="0.25">
      <c r="B1397" t="s">
        <v>2389</v>
      </c>
      <c r="C1397" t="s">
        <v>2390</v>
      </c>
      <c r="D1397" t="s">
        <v>2161</v>
      </c>
      <c r="E1397">
        <v>9028</v>
      </c>
      <c r="F1397" t="s">
        <v>74</v>
      </c>
      <c r="G1397">
        <v>2012</v>
      </c>
      <c r="H1397">
        <v>35</v>
      </c>
      <c r="I1397">
        <v>4</v>
      </c>
      <c r="J1397">
        <v>54</v>
      </c>
      <c r="K1397">
        <v>65</v>
      </c>
      <c r="L1397" t="s">
        <v>71</v>
      </c>
      <c r="M1397" t="s">
        <v>144</v>
      </c>
      <c r="N1397" t="s">
        <v>3862</v>
      </c>
      <c r="O1397" t="s">
        <v>73</v>
      </c>
      <c r="P1397" t="s">
        <v>74</v>
      </c>
      <c r="Q1397">
        <v>1200</v>
      </c>
      <c r="R1397" t="s">
        <v>3795</v>
      </c>
    </row>
    <row r="1398" spans="2:18" x14ac:dyDescent="0.25">
      <c r="B1398" t="s">
        <v>2389</v>
      </c>
      <c r="C1398" t="s">
        <v>2390</v>
      </c>
      <c r="D1398" t="s">
        <v>2161</v>
      </c>
      <c r="E1398">
        <v>9028</v>
      </c>
      <c r="F1398" t="s">
        <v>74</v>
      </c>
      <c r="G1398">
        <v>2012</v>
      </c>
      <c r="H1398">
        <v>35</v>
      </c>
      <c r="I1398">
        <v>4</v>
      </c>
      <c r="J1398">
        <v>54</v>
      </c>
      <c r="K1398">
        <v>65</v>
      </c>
      <c r="L1398" t="s">
        <v>71</v>
      </c>
      <c r="M1398" s="7" t="s">
        <v>140</v>
      </c>
      <c r="N1398" s="7" t="s">
        <v>3865</v>
      </c>
      <c r="O1398" t="s">
        <v>73</v>
      </c>
      <c r="P1398" t="s">
        <v>74</v>
      </c>
      <c r="Q1398">
        <v>1200</v>
      </c>
      <c r="R1398" t="s">
        <v>3795</v>
      </c>
    </row>
    <row r="1399" spans="2:18" x14ac:dyDescent="0.25">
      <c r="B1399" t="s">
        <v>2389</v>
      </c>
      <c r="C1399" t="s">
        <v>2390</v>
      </c>
      <c r="D1399" t="s">
        <v>2161</v>
      </c>
      <c r="E1399">
        <v>9028</v>
      </c>
      <c r="F1399" t="s">
        <v>74</v>
      </c>
      <c r="G1399">
        <v>2012</v>
      </c>
      <c r="H1399">
        <v>35</v>
      </c>
      <c r="I1399">
        <v>4</v>
      </c>
      <c r="J1399">
        <v>54</v>
      </c>
      <c r="K1399">
        <v>65</v>
      </c>
      <c r="L1399" t="s">
        <v>77</v>
      </c>
      <c r="M1399" s="7" t="s">
        <v>929</v>
      </c>
      <c r="N1399" s="7" t="s">
        <v>3873</v>
      </c>
      <c r="O1399" t="s">
        <v>73</v>
      </c>
      <c r="P1399" t="s">
        <v>74</v>
      </c>
      <c r="Q1399">
        <v>500</v>
      </c>
      <c r="R1399" t="s">
        <v>3795</v>
      </c>
    </row>
    <row r="1400" spans="2:18" x14ac:dyDescent="0.25">
      <c r="B1400" t="s">
        <v>2394</v>
      </c>
      <c r="C1400" t="s">
        <v>2391</v>
      </c>
      <c r="D1400" t="s">
        <v>2392</v>
      </c>
      <c r="E1400">
        <v>9028</v>
      </c>
      <c r="F1400" t="s">
        <v>74</v>
      </c>
      <c r="G1400">
        <v>0</v>
      </c>
      <c r="H1400">
        <v>35</v>
      </c>
      <c r="I1400">
        <v>4</v>
      </c>
      <c r="J1400">
        <v>54</v>
      </c>
      <c r="K1400">
        <v>65</v>
      </c>
      <c r="L1400" t="s">
        <v>71</v>
      </c>
      <c r="M1400" s="7" t="s">
        <v>144</v>
      </c>
      <c r="N1400" s="7" t="s">
        <v>3862</v>
      </c>
      <c r="O1400" t="s">
        <v>73</v>
      </c>
      <c r="P1400" t="s">
        <v>74</v>
      </c>
      <c r="Q1400">
        <v>1200</v>
      </c>
      <c r="R1400" s="7" t="s">
        <v>2393</v>
      </c>
    </row>
    <row r="1401" spans="2:18" x14ac:dyDescent="0.25">
      <c r="B1401" t="s">
        <v>2394</v>
      </c>
      <c r="C1401" t="s">
        <v>2391</v>
      </c>
      <c r="D1401" t="s">
        <v>2392</v>
      </c>
      <c r="E1401">
        <v>9028</v>
      </c>
      <c r="F1401" t="s">
        <v>74</v>
      </c>
      <c r="G1401">
        <v>0</v>
      </c>
      <c r="H1401">
        <v>35</v>
      </c>
      <c r="I1401">
        <v>4</v>
      </c>
      <c r="J1401">
        <v>54</v>
      </c>
      <c r="K1401">
        <v>65</v>
      </c>
      <c r="L1401" t="s">
        <v>71</v>
      </c>
      <c r="M1401" t="s">
        <v>140</v>
      </c>
      <c r="N1401" t="s">
        <v>3865</v>
      </c>
      <c r="O1401" t="s">
        <v>73</v>
      </c>
      <c r="P1401" t="s">
        <v>74</v>
      </c>
      <c r="Q1401">
        <v>1200</v>
      </c>
      <c r="R1401" s="7" t="s">
        <v>2393</v>
      </c>
    </row>
    <row r="1402" spans="2:18" x14ac:dyDescent="0.25">
      <c r="B1402" t="s">
        <v>2394</v>
      </c>
      <c r="C1402" t="s">
        <v>2391</v>
      </c>
      <c r="D1402" t="s">
        <v>2392</v>
      </c>
      <c r="E1402">
        <v>9028</v>
      </c>
      <c r="F1402" t="s">
        <v>74</v>
      </c>
      <c r="G1402">
        <v>0</v>
      </c>
      <c r="H1402">
        <v>35</v>
      </c>
      <c r="I1402">
        <v>4</v>
      </c>
      <c r="J1402">
        <v>54</v>
      </c>
      <c r="K1402">
        <v>65</v>
      </c>
      <c r="L1402" t="s">
        <v>77</v>
      </c>
      <c r="M1402" t="s">
        <v>929</v>
      </c>
      <c r="N1402" t="s">
        <v>3873</v>
      </c>
      <c r="O1402" t="s">
        <v>73</v>
      </c>
      <c r="P1402" t="s">
        <v>74</v>
      </c>
      <c r="Q1402">
        <v>500</v>
      </c>
      <c r="R1402" s="7" t="s">
        <v>2393</v>
      </c>
    </row>
    <row r="1403" spans="2:18" x14ac:dyDescent="0.25">
      <c r="B1403" t="s">
        <v>2395</v>
      </c>
      <c r="C1403" t="s">
        <v>2396</v>
      </c>
      <c r="D1403" t="s">
        <v>2397</v>
      </c>
      <c r="E1403">
        <v>9028</v>
      </c>
      <c r="F1403" t="s">
        <v>74</v>
      </c>
      <c r="G1403">
        <v>68</v>
      </c>
      <c r="H1403">
        <v>35</v>
      </c>
      <c r="I1403">
        <v>4</v>
      </c>
      <c r="J1403">
        <v>54</v>
      </c>
      <c r="K1403">
        <v>65</v>
      </c>
      <c r="L1403" t="s">
        <v>71</v>
      </c>
      <c r="M1403" t="s">
        <v>140</v>
      </c>
      <c r="N1403" t="s">
        <v>3865</v>
      </c>
      <c r="O1403" t="s">
        <v>73</v>
      </c>
      <c r="P1403" t="s">
        <v>74</v>
      </c>
      <c r="Q1403">
        <v>1200</v>
      </c>
      <c r="R1403" t="s">
        <v>2398</v>
      </c>
    </row>
    <row r="1404" spans="2:18" x14ac:dyDescent="0.25">
      <c r="B1404" t="s">
        <v>2395</v>
      </c>
      <c r="C1404" t="s">
        <v>2396</v>
      </c>
      <c r="D1404" t="s">
        <v>2397</v>
      </c>
      <c r="E1404">
        <v>9028</v>
      </c>
      <c r="F1404" t="s">
        <v>74</v>
      </c>
      <c r="G1404">
        <v>68</v>
      </c>
      <c r="H1404">
        <v>35</v>
      </c>
      <c r="I1404">
        <v>4</v>
      </c>
      <c r="J1404">
        <v>54</v>
      </c>
      <c r="K1404">
        <v>65</v>
      </c>
      <c r="L1404" t="s">
        <v>71</v>
      </c>
      <c r="M1404" t="s">
        <v>144</v>
      </c>
      <c r="N1404" t="s">
        <v>3862</v>
      </c>
      <c r="O1404" t="s">
        <v>73</v>
      </c>
      <c r="P1404" t="s">
        <v>74</v>
      </c>
      <c r="Q1404">
        <v>1200</v>
      </c>
      <c r="R1404" t="s">
        <v>2398</v>
      </c>
    </row>
    <row r="1405" spans="2:18" x14ac:dyDescent="0.25">
      <c r="B1405" t="s">
        <v>2395</v>
      </c>
      <c r="C1405" t="s">
        <v>2396</v>
      </c>
      <c r="D1405" t="s">
        <v>2397</v>
      </c>
      <c r="E1405">
        <v>9028</v>
      </c>
      <c r="F1405" t="s">
        <v>74</v>
      </c>
      <c r="G1405">
        <v>68</v>
      </c>
      <c r="H1405">
        <v>35</v>
      </c>
      <c r="I1405">
        <v>4</v>
      </c>
      <c r="J1405">
        <v>54</v>
      </c>
      <c r="K1405">
        <v>65</v>
      </c>
      <c r="L1405" t="s">
        <v>77</v>
      </c>
      <c r="M1405" t="s">
        <v>929</v>
      </c>
      <c r="N1405" t="s">
        <v>3873</v>
      </c>
      <c r="O1405" t="s">
        <v>73</v>
      </c>
      <c r="P1405" t="s">
        <v>74</v>
      </c>
      <c r="Q1405">
        <v>500</v>
      </c>
      <c r="R1405" t="s">
        <v>2398</v>
      </c>
    </row>
    <row r="1406" spans="2:18" x14ac:dyDescent="0.25">
      <c r="B1406" t="s">
        <v>2399</v>
      </c>
      <c r="C1406" t="s">
        <v>2396</v>
      </c>
      <c r="D1406" t="s">
        <v>2161</v>
      </c>
      <c r="E1406">
        <v>9028</v>
      </c>
      <c r="F1406" t="s">
        <v>74</v>
      </c>
      <c r="G1406">
        <v>0</v>
      </c>
      <c r="H1406">
        <v>35</v>
      </c>
      <c r="I1406">
        <v>4</v>
      </c>
      <c r="J1406">
        <v>54</v>
      </c>
      <c r="K1406">
        <v>65</v>
      </c>
      <c r="L1406" t="s">
        <v>71</v>
      </c>
      <c r="M1406" t="s">
        <v>140</v>
      </c>
      <c r="N1406" t="s">
        <v>3865</v>
      </c>
      <c r="O1406" t="s">
        <v>73</v>
      </c>
      <c r="P1406" t="s">
        <v>74</v>
      </c>
      <c r="Q1406">
        <v>1200</v>
      </c>
      <c r="R1406" t="s">
        <v>2400</v>
      </c>
    </row>
    <row r="1407" spans="2:18" x14ac:dyDescent="0.25">
      <c r="B1407" t="s">
        <v>2399</v>
      </c>
      <c r="C1407" t="s">
        <v>2396</v>
      </c>
      <c r="D1407" t="s">
        <v>2161</v>
      </c>
      <c r="E1407">
        <v>9028</v>
      </c>
      <c r="F1407" t="s">
        <v>74</v>
      </c>
      <c r="G1407">
        <v>0</v>
      </c>
      <c r="H1407">
        <v>35</v>
      </c>
      <c r="I1407">
        <v>4</v>
      </c>
      <c r="J1407">
        <v>54</v>
      </c>
      <c r="K1407">
        <v>65</v>
      </c>
      <c r="L1407" t="s">
        <v>71</v>
      </c>
      <c r="M1407" t="s">
        <v>144</v>
      </c>
      <c r="N1407" t="s">
        <v>3862</v>
      </c>
      <c r="O1407" t="s">
        <v>73</v>
      </c>
      <c r="P1407" t="s">
        <v>74</v>
      </c>
      <c r="Q1407">
        <v>1200</v>
      </c>
      <c r="R1407" t="s">
        <v>2400</v>
      </c>
    </row>
    <row r="1408" spans="2:18" x14ac:dyDescent="0.25">
      <c r="B1408" t="s">
        <v>2399</v>
      </c>
      <c r="C1408" t="s">
        <v>2396</v>
      </c>
      <c r="D1408" t="s">
        <v>2161</v>
      </c>
      <c r="E1408">
        <v>9028</v>
      </c>
      <c r="F1408" t="s">
        <v>74</v>
      </c>
      <c r="G1408">
        <v>0</v>
      </c>
      <c r="H1408">
        <v>35</v>
      </c>
      <c r="I1408">
        <v>4</v>
      </c>
      <c r="J1408">
        <v>54</v>
      </c>
      <c r="K1408">
        <v>65</v>
      </c>
      <c r="L1408" t="s">
        <v>77</v>
      </c>
      <c r="M1408" t="s">
        <v>929</v>
      </c>
      <c r="N1408" t="s">
        <v>3873</v>
      </c>
      <c r="O1408" t="s">
        <v>73</v>
      </c>
      <c r="P1408" t="s">
        <v>74</v>
      </c>
      <c r="Q1408">
        <v>500</v>
      </c>
      <c r="R1408" t="s">
        <v>2400</v>
      </c>
    </row>
    <row r="1409" spans="2:18" x14ac:dyDescent="0.25">
      <c r="B1409" t="s">
        <v>2401</v>
      </c>
      <c r="C1409" t="s">
        <v>1955</v>
      </c>
      <c r="D1409" t="s">
        <v>2405</v>
      </c>
      <c r="E1409">
        <v>7380</v>
      </c>
      <c r="F1409">
        <v>7380</v>
      </c>
      <c r="G1409">
        <v>71</v>
      </c>
      <c r="H1409">
        <v>35</v>
      </c>
      <c r="I1409">
        <v>3</v>
      </c>
      <c r="J1409">
        <v>70</v>
      </c>
      <c r="K1409">
        <v>70</v>
      </c>
      <c r="L1409" t="s">
        <v>71</v>
      </c>
      <c r="M1409" t="s">
        <v>94</v>
      </c>
      <c r="N1409" t="s">
        <v>3861</v>
      </c>
      <c r="O1409" t="s">
        <v>83</v>
      </c>
      <c r="P1409" t="s">
        <v>83</v>
      </c>
      <c r="Q1409" t="s">
        <v>74</v>
      </c>
      <c r="R1409" t="s">
        <v>2406</v>
      </c>
    </row>
    <row r="1410" spans="2:18" ht="15" customHeight="1" x14ac:dyDescent="0.25">
      <c r="B1410" t="s">
        <v>2401</v>
      </c>
      <c r="C1410" t="s">
        <v>2402</v>
      </c>
      <c r="D1410" t="s">
        <v>2403</v>
      </c>
      <c r="E1410" s="6">
        <v>7306</v>
      </c>
      <c r="F1410" t="s">
        <v>74</v>
      </c>
      <c r="G1410">
        <v>71</v>
      </c>
      <c r="H1410">
        <v>35</v>
      </c>
      <c r="I1410">
        <v>3</v>
      </c>
      <c r="J1410">
        <v>73</v>
      </c>
      <c r="K1410">
        <v>70</v>
      </c>
      <c r="L1410" t="s">
        <v>71</v>
      </c>
      <c r="M1410" t="s">
        <v>94</v>
      </c>
      <c r="N1410" t="s">
        <v>3861</v>
      </c>
      <c r="O1410" t="s">
        <v>83</v>
      </c>
      <c r="P1410" t="s">
        <v>83</v>
      </c>
      <c r="Q1410">
        <v>0</v>
      </c>
      <c r="R1410" t="s">
        <v>2404</v>
      </c>
    </row>
    <row r="1411" spans="2:18" ht="15" customHeight="1" x14ac:dyDescent="0.25">
      <c r="B1411" t="s">
        <v>2401</v>
      </c>
      <c r="C1411" t="s">
        <v>2402</v>
      </c>
      <c r="D1411" t="s">
        <v>2403</v>
      </c>
      <c r="E1411" s="6">
        <v>7306</v>
      </c>
      <c r="F1411" t="s">
        <v>74</v>
      </c>
      <c r="G1411">
        <v>71</v>
      </c>
      <c r="H1411">
        <v>35</v>
      </c>
      <c r="I1411">
        <v>3</v>
      </c>
      <c r="J1411">
        <v>73</v>
      </c>
      <c r="K1411">
        <v>70</v>
      </c>
      <c r="L1411" t="s">
        <v>77</v>
      </c>
      <c r="M1411" t="s">
        <v>94</v>
      </c>
      <c r="N1411" t="s">
        <v>3861</v>
      </c>
      <c r="O1411" t="s">
        <v>83</v>
      </c>
      <c r="P1411" t="s">
        <v>83</v>
      </c>
      <c r="Q1411">
        <v>0</v>
      </c>
      <c r="R1411" t="s">
        <v>2404</v>
      </c>
    </row>
    <row r="1412" spans="2:18" ht="15" customHeight="1" x14ac:dyDescent="0.25">
      <c r="B1412" t="s">
        <v>2401</v>
      </c>
      <c r="C1412" t="s">
        <v>1955</v>
      </c>
      <c r="D1412" t="s">
        <v>2405</v>
      </c>
      <c r="E1412" s="6">
        <v>7380</v>
      </c>
      <c r="F1412">
        <v>7380</v>
      </c>
      <c r="G1412">
        <v>71</v>
      </c>
      <c r="H1412" s="8">
        <v>35</v>
      </c>
      <c r="I1412" s="8">
        <v>3</v>
      </c>
      <c r="J1412">
        <v>70</v>
      </c>
      <c r="K1412">
        <v>70</v>
      </c>
      <c r="L1412" t="s">
        <v>77</v>
      </c>
      <c r="M1412" t="s">
        <v>94</v>
      </c>
      <c r="N1412" t="s">
        <v>3861</v>
      </c>
      <c r="O1412" t="s">
        <v>73</v>
      </c>
      <c r="P1412" t="s">
        <v>83</v>
      </c>
      <c r="Q1412" t="s">
        <v>74</v>
      </c>
      <c r="R1412" t="s">
        <v>2406</v>
      </c>
    </row>
    <row r="1413" spans="2:18" ht="15" customHeight="1" x14ac:dyDescent="0.25">
      <c r="B1413" t="s">
        <v>2407</v>
      </c>
      <c r="C1413" t="s">
        <v>1971</v>
      </c>
      <c r="D1413" t="s">
        <v>2408</v>
      </c>
      <c r="E1413" s="6">
        <v>7306</v>
      </c>
      <c r="F1413" t="s">
        <v>74</v>
      </c>
      <c r="G1413">
        <v>162</v>
      </c>
      <c r="H1413">
        <v>35</v>
      </c>
      <c r="I1413">
        <v>3</v>
      </c>
      <c r="J1413">
        <v>74</v>
      </c>
      <c r="K1413">
        <v>70</v>
      </c>
      <c r="L1413" t="s">
        <v>71</v>
      </c>
      <c r="M1413" t="s">
        <v>81</v>
      </c>
      <c r="N1413" t="s">
        <v>3863</v>
      </c>
      <c r="O1413" t="s">
        <v>83</v>
      </c>
      <c r="P1413" t="s">
        <v>83</v>
      </c>
      <c r="Q1413">
        <v>0</v>
      </c>
      <c r="R1413" t="s">
        <v>2409</v>
      </c>
    </row>
    <row r="1414" spans="2:18" x14ac:dyDescent="0.25">
      <c r="B1414" t="s">
        <v>2407</v>
      </c>
      <c r="C1414" t="s">
        <v>1971</v>
      </c>
      <c r="D1414" t="s">
        <v>2408</v>
      </c>
      <c r="E1414">
        <v>7306</v>
      </c>
      <c r="F1414" t="s">
        <v>74</v>
      </c>
      <c r="G1414">
        <v>162</v>
      </c>
      <c r="H1414">
        <v>35</v>
      </c>
      <c r="I1414">
        <v>3</v>
      </c>
      <c r="J1414">
        <v>74</v>
      </c>
      <c r="K1414">
        <v>70</v>
      </c>
      <c r="L1414" t="s">
        <v>77</v>
      </c>
      <c r="M1414" t="s">
        <v>81</v>
      </c>
      <c r="N1414" t="s">
        <v>3863</v>
      </c>
      <c r="O1414" t="s">
        <v>83</v>
      </c>
      <c r="P1414" t="s">
        <v>83</v>
      </c>
      <c r="Q1414">
        <v>0</v>
      </c>
      <c r="R1414" t="s">
        <v>2409</v>
      </c>
    </row>
    <row r="1415" spans="2:18" x14ac:dyDescent="0.25">
      <c r="B1415" t="s">
        <v>2410</v>
      </c>
      <c r="C1415" t="s">
        <v>2411</v>
      </c>
      <c r="D1415" t="s">
        <v>2412</v>
      </c>
      <c r="E1415">
        <v>12570</v>
      </c>
      <c r="F1415" t="s">
        <v>74</v>
      </c>
      <c r="G1415">
        <v>72</v>
      </c>
      <c r="H1415">
        <v>38</v>
      </c>
      <c r="I1415">
        <v>5</v>
      </c>
      <c r="J1415">
        <v>54</v>
      </c>
      <c r="K1415">
        <v>66</v>
      </c>
      <c r="L1415" t="s">
        <v>71</v>
      </c>
      <c r="M1415" t="s">
        <v>2413</v>
      </c>
      <c r="N1415" t="s">
        <v>3872</v>
      </c>
      <c r="O1415" t="s">
        <v>83</v>
      </c>
      <c r="P1415" t="s">
        <v>73</v>
      </c>
      <c r="Q1415">
        <v>1000</v>
      </c>
      <c r="R1415" t="s">
        <v>2414</v>
      </c>
    </row>
    <row r="1416" spans="2:18" x14ac:dyDescent="0.25">
      <c r="B1416" t="s">
        <v>2410</v>
      </c>
      <c r="C1416" t="s">
        <v>2411</v>
      </c>
      <c r="D1416" t="s">
        <v>2412</v>
      </c>
      <c r="E1416">
        <v>12570</v>
      </c>
      <c r="F1416" t="s">
        <v>74</v>
      </c>
      <c r="G1416">
        <v>72</v>
      </c>
      <c r="H1416">
        <v>38</v>
      </c>
      <c r="I1416">
        <v>5</v>
      </c>
      <c r="J1416">
        <v>54</v>
      </c>
      <c r="K1416">
        <v>66</v>
      </c>
      <c r="L1416" t="s">
        <v>77</v>
      </c>
      <c r="M1416" t="s">
        <v>195</v>
      </c>
      <c r="N1416" t="s">
        <v>3873</v>
      </c>
      <c r="O1416" t="s">
        <v>83</v>
      </c>
      <c r="P1416" t="s">
        <v>73</v>
      </c>
      <c r="Q1416">
        <v>1200</v>
      </c>
      <c r="R1416" t="s">
        <v>2414</v>
      </c>
    </row>
    <row r="1417" spans="2:18" x14ac:dyDescent="0.25">
      <c r="B1417" t="s">
        <v>2415</v>
      </c>
      <c r="C1417" t="s">
        <v>1563</v>
      </c>
      <c r="D1417" t="s">
        <v>2416</v>
      </c>
      <c r="E1417">
        <v>3530</v>
      </c>
      <c r="F1417" t="s">
        <v>74</v>
      </c>
      <c r="G1417">
        <v>73</v>
      </c>
      <c r="H1417">
        <v>25</v>
      </c>
      <c r="I1417">
        <v>2</v>
      </c>
      <c r="J1417">
        <v>48</v>
      </c>
      <c r="K1417">
        <v>70</v>
      </c>
      <c r="L1417" t="s">
        <v>71</v>
      </c>
      <c r="M1417" t="s">
        <v>2418</v>
      </c>
      <c r="N1417" t="s">
        <v>3873</v>
      </c>
      <c r="O1417" t="s">
        <v>83</v>
      </c>
      <c r="P1417" t="s">
        <v>83</v>
      </c>
      <c r="Q1417">
        <v>0</v>
      </c>
      <c r="R1417" t="s">
        <v>2417</v>
      </c>
    </row>
    <row r="1418" spans="2:18" x14ac:dyDescent="0.25">
      <c r="B1418" t="s">
        <v>2415</v>
      </c>
      <c r="C1418" t="s">
        <v>1563</v>
      </c>
      <c r="D1418" t="s">
        <v>2416</v>
      </c>
      <c r="E1418">
        <v>3530</v>
      </c>
      <c r="F1418" t="s">
        <v>74</v>
      </c>
      <c r="G1418">
        <v>73</v>
      </c>
      <c r="H1418">
        <v>25</v>
      </c>
      <c r="I1418">
        <v>2</v>
      </c>
      <c r="J1418">
        <v>48</v>
      </c>
      <c r="K1418">
        <v>70</v>
      </c>
      <c r="L1418" t="s">
        <v>71</v>
      </c>
      <c r="M1418" t="s">
        <v>195</v>
      </c>
      <c r="N1418" t="s">
        <v>3873</v>
      </c>
      <c r="O1418" t="s">
        <v>83</v>
      </c>
      <c r="P1418" t="s">
        <v>83</v>
      </c>
      <c r="Q1418">
        <v>0</v>
      </c>
      <c r="R1418" t="s">
        <v>2417</v>
      </c>
    </row>
    <row r="1419" spans="2:18" x14ac:dyDescent="0.25">
      <c r="B1419" t="s">
        <v>2415</v>
      </c>
      <c r="C1419" t="s">
        <v>1563</v>
      </c>
      <c r="D1419" t="s">
        <v>2416</v>
      </c>
      <c r="E1419">
        <v>3530</v>
      </c>
      <c r="F1419" t="s">
        <v>74</v>
      </c>
      <c r="G1419">
        <v>73</v>
      </c>
      <c r="H1419">
        <v>25</v>
      </c>
      <c r="I1419">
        <v>2</v>
      </c>
      <c r="J1419">
        <v>48</v>
      </c>
      <c r="K1419">
        <v>70</v>
      </c>
      <c r="L1419" t="s">
        <v>77</v>
      </c>
      <c r="M1419" t="s">
        <v>2418</v>
      </c>
      <c r="N1419" t="s">
        <v>3873</v>
      </c>
      <c r="O1419" t="s">
        <v>83</v>
      </c>
      <c r="P1419" t="s">
        <v>83</v>
      </c>
      <c r="Q1419">
        <v>0</v>
      </c>
      <c r="R1419" t="s">
        <v>2417</v>
      </c>
    </row>
    <row r="1420" spans="2:18" x14ac:dyDescent="0.25">
      <c r="B1420" t="s">
        <v>2419</v>
      </c>
      <c r="C1420" t="s">
        <v>2420</v>
      </c>
      <c r="D1420" t="s">
        <v>2421</v>
      </c>
      <c r="E1420">
        <v>8010</v>
      </c>
      <c r="F1420" t="s">
        <v>74</v>
      </c>
      <c r="G1420">
        <v>73</v>
      </c>
      <c r="H1420">
        <v>38</v>
      </c>
      <c r="I1420">
        <v>3</v>
      </c>
      <c r="J1420">
        <v>58</v>
      </c>
      <c r="K1420">
        <v>70</v>
      </c>
      <c r="L1420" t="s">
        <v>71</v>
      </c>
      <c r="M1420" t="s">
        <v>158</v>
      </c>
      <c r="N1420" t="s">
        <v>3866</v>
      </c>
      <c r="O1420" t="s">
        <v>73</v>
      </c>
      <c r="P1420" t="s">
        <v>83</v>
      </c>
      <c r="Q1420">
        <v>0</v>
      </c>
      <c r="R1420" t="s">
        <v>2422</v>
      </c>
    </row>
    <row r="1421" spans="2:18" x14ac:dyDescent="0.25">
      <c r="B1421" t="s">
        <v>2419</v>
      </c>
      <c r="C1421" t="s">
        <v>2420</v>
      </c>
      <c r="D1421" t="s">
        <v>2421</v>
      </c>
      <c r="E1421">
        <v>8010</v>
      </c>
      <c r="F1421" t="s">
        <v>74</v>
      </c>
      <c r="G1421">
        <v>73</v>
      </c>
      <c r="H1421">
        <v>38</v>
      </c>
      <c r="I1421">
        <v>3</v>
      </c>
      <c r="J1421">
        <v>58</v>
      </c>
      <c r="K1421">
        <v>70</v>
      </c>
      <c r="L1421" t="s">
        <v>77</v>
      </c>
      <c r="M1421" t="s">
        <v>170</v>
      </c>
      <c r="N1421" t="s">
        <v>3869</v>
      </c>
      <c r="O1421" t="s">
        <v>83</v>
      </c>
      <c r="P1421" t="s">
        <v>73</v>
      </c>
      <c r="Q1421">
        <v>1500</v>
      </c>
      <c r="R1421" t="s">
        <v>2422</v>
      </c>
    </row>
    <row r="1422" spans="2:18" ht="15" customHeight="1" x14ac:dyDescent="0.25">
      <c r="B1422" t="s">
        <v>2423</v>
      </c>
      <c r="C1422" t="s">
        <v>2424</v>
      </c>
      <c r="D1422" t="s">
        <v>2425</v>
      </c>
      <c r="E1422" s="6">
        <v>7950</v>
      </c>
      <c r="F1422" t="s">
        <v>74</v>
      </c>
      <c r="G1422">
        <v>75</v>
      </c>
      <c r="H1422">
        <v>40</v>
      </c>
      <c r="I1422">
        <v>3</v>
      </c>
      <c r="J1422">
        <v>58</v>
      </c>
      <c r="K1422">
        <v>66</v>
      </c>
      <c r="L1422" t="s">
        <v>71</v>
      </c>
      <c r="M1422" t="s">
        <v>144</v>
      </c>
      <c r="N1422" t="s">
        <v>3862</v>
      </c>
      <c r="O1422" t="s">
        <v>83</v>
      </c>
      <c r="P1422" t="s">
        <v>73</v>
      </c>
      <c r="Q1422">
        <v>500</v>
      </c>
      <c r="R1422" t="s">
        <v>2426</v>
      </c>
    </row>
    <row r="1423" spans="2:18" x14ac:dyDescent="0.25">
      <c r="B1423" t="s">
        <v>2423</v>
      </c>
      <c r="C1423" t="s">
        <v>2424</v>
      </c>
      <c r="D1423" t="s">
        <v>2425</v>
      </c>
      <c r="E1423">
        <v>7950</v>
      </c>
      <c r="F1423" t="s">
        <v>74</v>
      </c>
      <c r="G1423">
        <v>75</v>
      </c>
      <c r="H1423">
        <v>40</v>
      </c>
      <c r="I1423">
        <v>3</v>
      </c>
      <c r="J1423">
        <v>58</v>
      </c>
      <c r="K1423">
        <v>66</v>
      </c>
      <c r="L1423" t="s">
        <v>71</v>
      </c>
      <c r="M1423" t="s">
        <v>140</v>
      </c>
      <c r="N1423" t="s">
        <v>3865</v>
      </c>
      <c r="O1423" t="s">
        <v>83</v>
      </c>
      <c r="P1423" t="s">
        <v>73</v>
      </c>
      <c r="Q1423">
        <v>1200</v>
      </c>
      <c r="R1423" t="s">
        <v>2426</v>
      </c>
    </row>
    <row r="1424" spans="2:18" x14ac:dyDescent="0.25">
      <c r="B1424" t="s">
        <v>2423</v>
      </c>
      <c r="C1424" t="s">
        <v>2424</v>
      </c>
      <c r="D1424" t="s">
        <v>2425</v>
      </c>
      <c r="E1424">
        <v>7950</v>
      </c>
      <c r="F1424" t="s">
        <v>74</v>
      </c>
      <c r="G1424">
        <v>75</v>
      </c>
      <c r="H1424">
        <v>40</v>
      </c>
      <c r="I1424">
        <v>3</v>
      </c>
      <c r="J1424">
        <v>58</v>
      </c>
      <c r="K1424">
        <v>66</v>
      </c>
      <c r="L1424" t="s">
        <v>77</v>
      </c>
      <c r="M1424" t="s">
        <v>195</v>
      </c>
      <c r="N1424" t="s">
        <v>3873</v>
      </c>
      <c r="O1424" t="s">
        <v>83</v>
      </c>
      <c r="P1424" t="s">
        <v>83</v>
      </c>
      <c r="Q1424">
        <v>0</v>
      </c>
      <c r="R1424" t="s">
        <v>2426</v>
      </c>
    </row>
    <row r="1425" spans="2:18" x14ac:dyDescent="0.25">
      <c r="B1425" t="s">
        <v>2427</v>
      </c>
      <c r="C1425" t="s">
        <v>2428</v>
      </c>
      <c r="D1425" t="s">
        <v>275</v>
      </c>
      <c r="E1425">
        <v>9150</v>
      </c>
      <c r="F1425" t="s">
        <v>74</v>
      </c>
      <c r="G1425">
        <v>0</v>
      </c>
      <c r="H1425">
        <v>30</v>
      </c>
      <c r="I1425">
        <v>4</v>
      </c>
      <c r="J1425">
        <v>80</v>
      </c>
      <c r="K1425">
        <v>76</v>
      </c>
      <c r="L1425" t="s">
        <v>71</v>
      </c>
      <c r="M1425" t="s">
        <v>509</v>
      </c>
      <c r="N1425" t="s">
        <v>3874</v>
      </c>
      <c r="O1425" t="s">
        <v>239</v>
      </c>
      <c r="P1425" t="s">
        <v>74</v>
      </c>
      <c r="Q1425">
        <v>500</v>
      </c>
      <c r="R1425" t="s">
        <v>2429</v>
      </c>
    </row>
    <row r="1426" spans="2:18" x14ac:dyDescent="0.25">
      <c r="B1426" t="s">
        <v>2427</v>
      </c>
      <c r="C1426" t="s">
        <v>2428</v>
      </c>
      <c r="D1426" t="s">
        <v>275</v>
      </c>
      <c r="E1426">
        <v>9150</v>
      </c>
      <c r="F1426" t="s">
        <v>74</v>
      </c>
      <c r="G1426">
        <v>0</v>
      </c>
      <c r="H1426">
        <v>30</v>
      </c>
      <c r="I1426">
        <v>4</v>
      </c>
      <c r="J1426">
        <v>80</v>
      </c>
      <c r="K1426">
        <v>76</v>
      </c>
      <c r="L1426" t="s">
        <v>77</v>
      </c>
      <c r="M1426" t="s">
        <v>509</v>
      </c>
      <c r="N1426" t="s">
        <v>3874</v>
      </c>
      <c r="O1426" t="s">
        <v>239</v>
      </c>
      <c r="P1426" t="s">
        <v>74</v>
      </c>
      <c r="Q1426">
        <v>0</v>
      </c>
      <c r="R1426" t="s">
        <v>2429</v>
      </c>
    </row>
    <row r="1427" spans="2:18" x14ac:dyDescent="0.25">
      <c r="B1427" t="s">
        <v>2427</v>
      </c>
      <c r="C1427" t="s">
        <v>2428</v>
      </c>
      <c r="D1427" t="s">
        <v>275</v>
      </c>
      <c r="E1427">
        <v>9150</v>
      </c>
      <c r="F1427" t="s">
        <v>74</v>
      </c>
      <c r="G1427">
        <v>0</v>
      </c>
      <c r="H1427">
        <v>30</v>
      </c>
      <c r="I1427">
        <v>4</v>
      </c>
      <c r="J1427">
        <v>80</v>
      </c>
      <c r="K1427">
        <v>76</v>
      </c>
      <c r="L1427" t="s">
        <v>77</v>
      </c>
      <c r="M1427" t="s">
        <v>2304</v>
      </c>
      <c r="N1427" t="s">
        <v>3949</v>
      </c>
      <c r="O1427" t="s">
        <v>239</v>
      </c>
      <c r="P1427" t="s">
        <v>74</v>
      </c>
      <c r="Q1427">
        <v>200</v>
      </c>
      <c r="R1427" t="s">
        <v>2429</v>
      </c>
    </row>
    <row r="1428" spans="2:18" x14ac:dyDescent="0.25">
      <c r="B1428" t="s">
        <v>2430</v>
      </c>
      <c r="C1428" t="s">
        <v>2431</v>
      </c>
      <c r="D1428" t="s">
        <v>93</v>
      </c>
      <c r="E1428">
        <v>10062</v>
      </c>
      <c r="F1428" t="s">
        <v>74</v>
      </c>
      <c r="G1428">
        <v>76</v>
      </c>
      <c r="H1428">
        <v>38</v>
      </c>
      <c r="I1428">
        <v>4</v>
      </c>
      <c r="J1428">
        <v>80</v>
      </c>
      <c r="K1428">
        <v>66</v>
      </c>
      <c r="L1428" t="s">
        <v>71</v>
      </c>
      <c r="M1428" t="s">
        <v>2432</v>
      </c>
      <c r="N1428" t="s">
        <v>3954</v>
      </c>
      <c r="O1428" t="s">
        <v>73</v>
      </c>
      <c r="P1428" t="s">
        <v>74</v>
      </c>
      <c r="Q1428">
        <v>1200</v>
      </c>
      <c r="R1428" t="s">
        <v>2433</v>
      </c>
    </row>
    <row r="1429" spans="2:18" x14ac:dyDescent="0.25">
      <c r="B1429" t="s">
        <v>2430</v>
      </c>
      <c r="C1429" t="s">
        <v>2431</v>
      </c>
      <c r="D1429" t="s">
        <v>93</v>
      </c>
      <c r="E1429">
        <v>10062</v>
      </c>
      <c r="F1429" t="s">
        <v>74</v>
      </c>
      <c r="G1429">
        <v>76</v>
      </c>
      <c r="H1429">
        <v>38</v>
      </c>
      <c r="I1429">
        <v>4</v>
      </c>
      <c r="J1429">
        <v>80</v>
      </c>
      <c r="K1429">
        <v>66</v>
      </c>
      <c r="L1429" t="s">
        <v>77</v>
      </c>
      <c r="M1429" t="s">
        <v>144</v>
      </c>
      <c r="N1429" t="s">
        <v>3862</v>
      </c>
      <c r="O1429" t="s">
        <v>73</v>
      </c>
      <c r="P1429" t="s">
        <v>74</v>
      </c>
      <c r="Q1429">
        <v>1500</v>
      </c>
      <c r="R1429" t="s">
        <v>2433</v>
      </c>
    </row>
    <row r="1430" spans="2:18" x14ac:dyDescent="0.25">
      <c r="B1430" t="s">
        <v>2434</v>
      </c>
      <c r="C1430" t="s">
        <v>2435</v>
      </c>
      <c r="D1430" t="s">
        <v>93</v>
      </c>
      <c r="E1430">
        <v>10180</v>
      </c>
      <c r="F1430" t="s">
        <v>74</v>
      </c>
      <c r="G1430">
        <v>76</v>
      </c>
      <c r="H1430">
        <v>29</v>
      </c>
      <c r="I1430">
        <v>5</v>
      </c>
      <c r="J1430">
        <v>65</v>
      </c>
      <c r="K1430">
        <v>70</v>
      </c>
      <c r="L1430" t="s">
        <v>71</v>
      </c>
      <c r="M1430" t="s">
        <v>2436</v>
      </c>
      <c r="N1430" t="s">
        <v>3955</v>
      </c>
      <c r="O1430" t="s">
        <v>73</v>
      </c>
      <c r="P1430" t="s">
        <v>74</v>
      </c>
      <c r="Q1430">
        <v>1200</v>
      </c>
      <c r="R1430" t="s">
        <v>2437</v>
      </c>
    </row>
    <row r="1431" spans="2:18" x14ac:dyDescent="0.25">
      <c r="B1431" t="s">
        <v>2434</v>
      </c>
      <c r="C1431" t="s">
        <v>2435</v>
      </c>
      <c r="D1431" t="s">
        <v>93</v>
      </c>
      <c r="E1431">
        <v>10180</v>
      </c>
      <c r="F1431" t="s">
        <v>74</v>
      </c>
      <c r="G1431">
        <v>76</v>
      </c>
      <c r="H1431">
        <v>29</v>
      </c>
      <c r="I1431">
        <v>5</v>
      </c>
      <c r="J1431">
        <v>65</v>
      </c>
      <c r="K1431">
        <v>70</v>
      </c>
      <c r="L1431" t="s">
        <v>77</v>
      </c>
      <c r="M1431" t="s">
        <v>2436</v>
      </c>
      <c r="N1431" t="s">
        <v>3955</v>
      </c>
      <c r="O1431" t="s">
        <v>73</v>
      </c>
      <c r="P1431" t="s">
        <v>74</v>
      </c>
      <c r="Q1431">
        <v>1200</v>
      </c>
      <c r="R1431" t="s">
        <v>2437</v>
      </c>
    </row>
    <row r="1432" spans="2:18" x14ac:dyDescent="0.25">
      <c r="B1432" t="s">
        <v>2438</v>
      </c>
      <c r="C1432" t="s">
        <v>2431</v>
      </c>
      <c r="D1432" t="s">
        <v>1612</v>
      </c>
      <c r="E1432">
        <v>10062</v>
      </c>
      <c r="F1432" t="s">
        <v>74</v>
      </c>
      <c r="G1432">
        <v>76</v>
      </c>
      <c r="H1432">
        <v>38</v>
      </c>
      <c r="I1432">
        <v>4</v>
      </c>
      <c r="J1432">
        <v>80</v>
      </c>
      <c r="K1432">
        <v>66</v>
      </c>
      <c r="L1432" t="s">
        <v>71</v>
      </c>
      <c r="M1432" t="s">
        <v>2439</v>
      </c>
      <c r="N1432" t="s">
        <v>3865</v>
      </c>
      <c r="O1432" t="s">
        <v>73</v>
      </c>
      <c r="P1432" t="s">
        <v>74</v>
      </c>
      <c r="Q1432">
        <v>1200</v>
      </c>
      <c r="R1432" t="s">
        <v>2440</v>
      </c>
    </row>
    <row r="1433" spans="2:18" x14ac:dyDescent="0.25">
      <c r="B1433" t="s">
        <v>2438</v>
      </c>
      <c r="C1433" t="s">
        <v>2431</v>
      </c>
      <c r="D1433" t="s">
        <v>1612</v>
      </c>
      <c r="E1433">
        <v>10062</v>
      </c>
      <c r="F1433" t="s">
        <v>74</v>
      </c>
      <c r="G1433">
        <v>76</v>
      </c>
      <c r="H1433">
        <v>38</v>
      </c>
      <c r="I1433">
        <v>4</v>
      </c>
      <c r="J1433">
        <v>80</v>
      </c>
      <c r="K1433">
        <v>66</v>
      </c>
      <c r="L1433" t="s">
        <v>77</v>
      </c>
      <c r="M1433" t="s">
        <v>144</v>
      </c>
      <c r="N1433" t="s">
        <v>3862</v>
      </c>
      <c r="O1433" t="s">
        <v>73</v>
      </c>
      <c r="P1433" t="s">
        <v>74</v>
      </c>
      <c r="Q1433">
        <v>1500</v>
      </c>
      <c r="R1433" t="s">
        <v>2440</v>
      </c>
    </row>
    <row r="1434" spans="2:18" x14ac:dyDescent="0.25">
      <c r="B1434" t="s">
        <v>2441</v>
      </c>
      <c r="C1434" t="s">
        <v>2442</v>
      </c>
      <c r="D1434" t="s">
        <v>2443</v>
      </c>
      <c r="E1434">
        <v>3530</v>
      </c>
      <c r="F1434" t="s">
        <v>74</v>
      </c>
      <c r="G1434">
        <v>77</v>
      </c>
      <c r="H1434">
        <v>25</v>
      </c>
      <c r="I1434">
        <v>2</v>
      </c>
      <c r="J1434">
        <v>45</v>
      </c>
      <c r="K1434">
        <v>70</v>
      </c>
      <c r="L1434" t="s">
        <v>71</v>
      </c>
      <c r="M1434" t="s">
        <v>2418</v>
      </c>
      <c r="N1434" t="s">
        <v>3873</v>
      </c>
      <c r="O1434" t="s">
        <v>83</v>
      </c>
      <c r="P1434" t="s">
        <v>83</v>
      </c>
      <c r="Q1434">
        <v>0</v>
      </c>
      <c r="R1434" t="s">
        <v>2444</v>
      </c>
    </row>
    <row r="1435" spans="2:18" x14ac:dyDescent="0.25">
      <c r="B1435" t="s">
        <v>2441</v>
      </c>
      <c r="C1435" t="s">
        <v>2442</v>
      </c>
      <c r="D1435" t="s">
        <v>2443</v>
      </c>
      <c r="E1435">
        <v>3530</v>
      </c>
      <c r="F1435" t="s">
        <v>74</v>
      </c>
      <c r="G1435">
        <v>77</v>
      </c>
      <c r="H1435">
        <v>25</v>
      </c>
      <c r="I1435">
        <v>2</v>
      </c>
      <c r="J1435">
        <v>45</v>
      </c>
      <c r="K1435">
        <v>70</v>
      </c>
      <c r="L1435" t="s">
        <v>71</v>
      </c>
      <c r="M1435" t="s">
        <v>195</v>
      </c>
      <c r="N1435" t="s">
        <v>3873</v>
      </c>
      <c r="O1435" t="s">
        <v>83</v>
      </c>
      <c r="P1435" t="s">
        <v>83</v>
      </c>
      <c r="Q1435">
        <v>0</v>
      </c>
      <c r="R1435" t="s">
        <v>2444</v>
      </c>
    </row>
    <row r="1436" spans="2:18" x14ac:dyDescent="0.25">
      <c r="B1436" t="s">
        <v>2441</v>
      </c>
      <c r="C1436" t="s">
        <v>2442</v>
      </c>
      <c r="D1436" t="s">
        <v>2443</v>
      </c>
      <c r="E1436">
        <v>3530</v>
      </c>
      <c r="F1436" t="s">
        <v>74</v>
      </c>
      <c r="G1436">
        <v>77</v>
      </c>
      <c r="H1436">
        <v>25</v>
      </c>
      <c r="I1436">
        <v>2</v>
      </c>
      <c r="J1436">
        <v>45</v>
      </c>
      <c r="K1436">
        <v>70</v>
      </c>
      <c r="L1436" t="s">
        <v>77</v>
      </c>
      <c r="M1436" t="s">
        <v>2418</v>
      </c>
      <c r="N1436" t="s">
        <v>3873</v>
      </c>
      <c r="O1436" t="s">
        <v>83</v>
      </c>
      <c r="P1436" t="s">
        <v>83</v>
      </c>
      <c r="Q1436">
        <v>0</v>
      </c>
      <c r="R1436" t="s">
        <v>2444</v>
      </c>
    </row>
    <row r="1437" spans="2:18" x14ac:dyDescent="0.25">
      <c r="B1437" t="s">
        <v>2445</v>
      </c>
      <c r="C1437" t="s">
        <v>2446</v>
      </c>
      <c r="D1437" t="s">
        <v>2447</v>
      </c>
      <c r="E1437">
        <v>11410</v>
      </c>
      <c r="F1437" t="s">
        <v>74</v>
      </c>
      <c r="G1437">
        <v>77</v>
      </c>
      <c r="H1437">
        <v>35</v>
      </c>
      <c r="I1437">
        <v>5</v>
      </c>
      <c r="J1437">
        <v>66</v>
      </c>
      <c r="K1437">
        <v>66</v>
      </c>
      <c r="L1437" t="s">
        <v>71</v>
      </c>
      <c r="M1437" t="s">
        <v>2448</v>
      </c>
      <c r="N1437" t="s">
        <v>3862</v>
      </c>
      <c r="O1437" t="s">
        <v>73</v>
      </c>
      <c r="P1437" t="s">
        <v>74</v>
      </c>
      <c r="Q1437">
        <v>1200</v>
      </c>
      <c r="R1437" t="s">
        <v>2449</v>
      </c>
    </row>
    <row r="1438" spans="2:18" x14ac:dyDescent="0.25">
      <c r="B1438" t="s">
        <v>2445</v>
      </c>
      <c r="C1438" t="s">
        <v>2446</v>
      </c>
      <c r="D1438" t="s">
        <v>2447</v>
      </c>
      <c r="E1438">
        <v>11410</v>
      </c>
      <c r="F1438" t="s">
        <v>74</v>
      </c>
      <c r="G1438">
        <v>77</v>
      </c>
      <c r="H1438">
        <v>35</v>
      </c>
      <c r="I1438">
        <v>5</v>
      </c>
      <c r="J1438">
        <v>66</v>
      </c>
      <c r="K1438">
        <v>66</v>
      </c>
      <c r="L1438" t="s">
        <v>71</v>
      </c>
      <c r="M1438" t="s">
        <v>132</v>
      </c>
      <c r="N1438" t="s">
        <v>3864</v>
      </c>
      <c r="O1438" t="s">
        <v>73</v>
      </c>
      <c r="P1438" t="s">
        <v>74</v>
      </c>
      <c r="Q1438">
        <v>1200</v>
      </c>
      <c r="R1438" t="s">
        <v>2449</v>
      </c>
    </row>
    <row r="1439" spans="2:18" x14ac:dyDescent="0.25">
      <c r="B1439" t="s">
        <v>2445</v>
      </c>
      <c r="C1439" t="s">
        <v>2446</v>
      </c>
      <c r="D1439" t="s">
        <v>2447</v>
      </c>
      <c r="E1439">
        <v>11410</v>
      </c>
      <c r="F1439" t="s">
        <v>74</v>
      </c>
      <c r="G1439">
        <v>77</v>
      </c>
      <c r="H1439">
        <v>35</v>
      </c>
      <c r="I1439">
        <v>5</v>
      </c>
      <c r="J1439">
        <v>66</v>
      </c>
      <c r="K1439">
        <v>66</v>
      </c>
      <c r="L1439" t="s">
        <v>77</v>
      </c>
      <c r="M1439" t="s">
        <v>2448</v>
      </c>
      <c r="N1439" t="s">
        <v>3862</v>
      </c>
      <c r="O1439" t="s">
        <v>73</v>
      </c>
      <c r="P1439" t="s">
        <v>74</v>
      </c>
      <c r="Q1439">
        <v>1200</v>
      </c>
      <c r="R1439" t="s">
        <v>2449</v>
      </c>
    </row>
    <row r="1440" spans="2:18" x14ac:dyDescent="0.25">
      <c r="B1440" t="s">
        <v>2450</v>
      </c>
      <c r="C1440" t="s">
        <v>2451</v>
      </c>
      <c r="D1440" t="s">
        <v>2452</v>
      </c>
      <c r="E1440">
        <v>5046</v>
      </c>
      <c r="F1440" t="s">
        <v>74</v>
      </c>
      <c r="G1440">
        <v>80</v>
      </c>
      <c r="H1440">
        <v>38</v>
      </c>
      <c r="I1440">
        <v>2</v>
      </c>
      <c r="J1440">
        <v>54</v>
      </c>
      <c r="K1440">
        <v>66</v>
      </c>
      <c r="L1440" t="s">
        <v>71</v>
      </c>
      <c r="M1440" t="s">
        <v>132</v>
      </c>
      <c r="N1440" t="s">
        <v>3864</v>
      </c>
      <c r="O1440" t="s">
        <v>239</v>
      </c>
      <c r="P1440" t="s">
        <v>74</v>
      </c>
      <c r="Q1440">
        <v>0</v>
      </c>
      <c r="R1440" t="s">
        <v>2453</v>
      </c>
    </row>
    <row r="1441" spans="2:18" x14ac:dyDescent="0.25">
      <c r="B1441" t="s">
        <v>2450</v>
      </c>
      <c r="C1441" t="s">
        <v>2451</v>
      </c>
      <c r="D1441" t="s">
        <v>2452</v>
      </c>
      <c r="E1441">
        <v>5046</v>
      </c>
      <c r="F1441" t="s">
        <v>74</v>
      </c>
      <c r="G1441">
        <v>80</v>
      </c>
      <c r="H1441">
        <v>38</v>
      </c>
      <c r="I1441">
        <v>2</v>
      </c>
      <c r="J1441">
        <v>54</v>
      </c>
      <c r="K1441">
        <v>66</v>
      </c>
      <c r="L1441" t="s">
        <v>77</v>
      </c>
      <c r="M1441" t="s">
        <v>132</v>
      </c>
      <c r="N1441" t="s">
        <v>3864</v>
      </c>
      <c r="O1441" t="s">
        <v>239</v>
      </c>
      <c r="P1441" t="s">
        <v>74</v>
      </c>
      <c r="Q1441">
        <v>0</v>
      </c>
      <c r="R1441" t="s">
        <v>2453</v>
      </c>
    </row>
    <row r="1442" spans="2:18" x14ac:dyDescent="0.25">
      <c r="B1442" t="s">
        <v>2454</v>
      </c>
      <c r="C1442" t="s">
        <v>2210</v>
      </c>
      <c r="D1442" t="s">
        <v>2335</v>
      </c>
      <c r="E1442">
        <v>11558</v>
      </c>
      <c r="F1442" t="s">
        <v>74</v>
      </c>
      <c r="G1442">
        <v>81</v>
      </c>
      <c r="H1442">
        <v>44</v>
      </c>
      <c r="I1442">
        <v>4</v>
      </c>
      <c r="J1442">
        <v>75</v>
      </c>
      <c r="K1442">
        <v>65.5</v>
      </c>
      <c r="L1442" t="s">
        <v>71</v>
      </c>
      <c r="M1442" t="s">
        <v>509</v>
      </c>
      <c r="N1442" t="s">
        <v>3874</v>
      </c>
      <c r="O1442" t="s">
        <v>271</v>
      </c>
      <c r="P1442" t="s">
        <v>74</v>
      </c>
      <c r="Q1442">
        <v>0</v>
      </c>
      <c r="R1442" t="s">
        <v>2455</v>
      </c>
    </row>
    <row r="1443" spans="2:18" x14ac:dyDescent="0.25">
      <c r="B1443" t="s">
        <v>2454</v>
      </c>
      <c r="C1443" t="s">
        <v>2210</v>
      </c>
      <c r="D1443" t="s">
        <v>2335</v>
      </c>
      <c r="E1443">
        <v>11558</v>
      </c>
      <c r="F1443" t="s">
        <v>74</v>
      </c>
      <c r="G1443">
        <v>81</v>
      </c>
      <c r="H1443">
        <v>44</v>
      </c>
      <c r="I1443">
        <v>4</v>
      </c>
      <c r="J1443">
        <v>75</v>
      </c>
      <c r="K1443">
        <v>65.5</v>
      </c>
      <c r="L1443" t="s">
        <v>77</v>
      </c>
      <c r="M1443" t="s">
        <v>201</v>
      </c>
      <c r="N1443" t="s">
        <v>3872</v>
      </c>
      <c r="O1443" t="s">
        <v>239</v>
      </c>
      <c r="P1443" t="s">
        <v>74</v>
      </c>
      <c r="Q1443">
        <v>0</v>
      </c>
      <c r="R1443" t="s">
        <v>2455</v>
      </c>
    </row>
    <row r="1444" spans="2:18" x14ac:dyDescent="0.25">
      <c r="B1444" t="s">
        <v>2456</v>
      </c>
      <c r="C1444" t="s">
        <v>2457</v>
      </c>
      <c r="D1444" t="s">
        <v>2458</v>
      </c>
      <c r="E1444">
        <v>7380</v>
      </c>
      <c r="F1444" t="s">
        <v>74</v>
      </c>
      <c r="G1444">
        <v>81</v>
      </c>
      <c r="H1444">
        <v>35</v>
      </c>
      <c r="I1444">
        <v>3</v>
      </c>
      <c r="J1444">
        <v>70</v>
      </c>
      <c r="K1444">
        <v>70</v>
      </c>
      <c r="L1444" t="s">
        <v>71</v>
      </c>
      <c r="M1444" t="s">
        <v>193</v>
      </c>
      <c r="N1444" t="s">
        <v>3872</v>
      </c>
      <c r="O1444" t="s">
        <v>624</v>
      </c>
      <c r="P1444" t="s">
        <v>74</v>
      </c>
      <c r="Q1444">
        <v>0</v>
      </c>
      <c r="R1444" t="s">
        <v>3796</v>
      </c>
    </row>
    <row r="1445" spans="2:18" x14ac:dyDescent="0.25">
      <c r="B1445" t="s">
        <v>2456</v>
      </c>
      <c r="C1445" t="s">
        <v>2457</v>
      </c>
      <c r="D1445" t="s">
        <v>2458</v>
      </c>
      <c r="E1445">
        <v>7380</v>
      </c>
      <c r="F1445" t="s">
        <v>74</v>
      </c>
      <c r="G1445">
        <v>81</v>
      </c>
      <c r="H1445">
        <v>35</v>
      </c>
      <c r="I1445">
        <v>3</v>
      </c>
      <c r="J1445">
        <v>70</v>
      </c>
      <c r="K1445">
        <v>70</v>
      </c>
      <c r="L1445" t="s">
        <v>77</v>
      </c>
      <c r="M1445" t="s">
        <v>193</v>
      </c>
      <c r="N1445" t="s">
        <v>3872</v>
      </c>
      <c r="O1445" t="s">
        <v>627</v>
      </c>
      <c r="P1445" t="s">
        <v>74</v>
      </c>
      <c r="Q1445">
        <v>0</v>
      </c>
      <c r="R1445" t="s">
        <v>3796</v>
      </c>
    </row>
    <row r="1446" spans="2:18" x14ac:dyDescent="0.25">
      <c r="B1446" t="s">
        <v>2460</v>
      </c>
      <c r="C1446" t="s">
        <v>274</v>
      </c>
      <c r="D1446" t="s">
        <v>2135</v>
      </c>
      <c r="E1446">
        <v>9270</v>
      </c>
      <c r="F1446" t="s">
        <v>74</v>
      </c>
      <c r="G1446">
        <v>81</v>
      </c>
      <c r="H1446">
        <v>35</v>
      </c>
      <c r="I1446">
        <v>4</v>
      </c>
      <c r="J1446">
        <v>72</v>
      </c>
      <c r="K1446">
        <v>66</v>
      </c>
      <c r="L1446" t="s">
        <v>71</v>
      </c>
      <c r="M1446" t="s">
        <v>713</v>
      </c>
      <c r="N1446" t="s">
        <v>3895</v>
      </c>
      <c r="O1446" t="s">
        <v>239</v>
      </c>
      <c r="P1446" t="s">
        <v>74</v>
      </c>
      <c r="Q1446">
        <v>0</v>
      </c>
      <c r="R1446" t="s">
        <v>2459</v>
      </c>
    </row>
    <row r="1447" spans="2:18" x14ac:dyDescent="0.25">
      <c r="B1447" t="s">
        <v>2460</v>
      </c>
      <c r="C1447" t="s">
        <v>274</v>
      </c>
      <c r="D1447" t="s">
        <v>2135</v>
      </c>
      <c r="E1447">
        <v>9270</v>
      </c>
      <c r="F1447" t="s">
        <v>74</v>
      </c>
      <c r="G1447">
        <v>81</v>
      </c>
      <c r="H1447">
        <v>35</v>
      </c>
      <c r="I1447">
        <v>4</v>
      </c>
      <c r="J1447">
        <v>72</v>
      </c>
      <c r="K1447">
        <v>66</v>
      </c>
      <c r="L1447" t="s">
        <v>77</v>
      </c>
      <c r="M1447" t="s">
        <v>713</v>
      </c>
      <c r="N1447" t="s">
        <v>3895</v>
      </c>
      <c r="O1447" t="s">
        <v>239</v>
      </c>
      <c r="P1447" t="s">
        <v>74</v>
      </c>
      <c r="Q1447">
        <v>0</v>
      </c>
      <c r="R1447" t="s">
        <v>2459</v>
      </c>
    </row>
    <row r="1448" spans="2:18" x14ac:dyDescent="0.25">
      <c r="B1448" t="s">
        <v>2461</v>
      </c>
      <c r="C1448" t="s">
        <v>2210</v>
      </c>
      <c r="D1448" t="s">
        <v>2462</v>
      </c>
      <c r="E1448">
        <v>11558</v>
      </c>
      <c r="F1448">
        <v>11558</v>
      </c>
      <c r="G1448">
        <v>82</v>
      </c>
      <c r="H1448">
        <v>44</v>
      </c>
      <c r="I1448">
        <v>4</v>
      </c>
      <c r="J1448">
        <v>75</v>
      </c>
      <c r="K1448">
        <v>65.5</v>
      </c>
      <c r="L1448" t="s">
        <v>71</v>
      </c>
      <c r="M1448" t="s">
        <v>199</v>
      </c>
      <c r="N1448" t="s">
        <v>3874</v>
      </c>
      <c r="O1448" t="s">
        <v>73</v>
      </c>
      <c r="P1448" t="s">
        <v>83</v>
      </c>
      <c r="Q1448">
        <v>0</v>
      </c>
      <c r="R1448" t="s">
        <v>2463</v>
      </c>
    </row>
    <row r="1449" spans="2:18" x14ac:dyDescent="0.25">
      <c r="B1449" t="s">
        <v>2461</v>
      </c>
      <c r="C1449" t="s">
        <v>2210</v>
      </c>
      <c r="D1449" t="s">
        <v>2462</v>
      </c>
      <c r="E1449">
        <v>11558</v>
      </c>
      <c r="F1449">
        <v>11558</v>
      </c>
      <c r="G1449">
        <v>82</v>
      </c>
      <c r="H1449">
        <v>44</v>
      </c>
      <c r="I1449">
        <v>4</v>
      </c>
      <c r="J1449">
        <v>75</v>
      </c>
      <c r="K1449">
        <v>65.5</v>
      </c>
      <c r="L1449" t="s">
        <v>77</v>
      </c>
      <c r="M1449" t="s">
        <v>201</v>
      </c>
      <c r="N1449" t="s">
        <v>3872</v>
      </c>
      <c r="O1449" t="s">
        <v>83</v>
      </c>
      <c r="P1449" t="s">
        <v>73</v>
      </c>
      <c r="Q1449">
        <v>1600</v>
      </c>
      <c r="R1449" t="s">
        <v>2463</v>
      </c>
    </row>
    <row r="1450" spans="2:18" x14ac:dyDescent="0.25">
      <c r="B1450" t="s">
        <v>2464</v>
      </c>
      <c r="C1450" t="s">
        <v>1986</v>
      </c>
      <c r="D1450" t="s">
        <v>2465</v>
      </c>
      <c r="E1450">
        <v>5910</v>
      </c>
      <c r="F1450" t="s">
        <v>74</v>
      </c>
      <c r="G1450">
        <v>82</v>
      </c>
      <c r="H1450">
        <v>28</v>
      </c>
      <c r="I1450">
        <v>3</v>
      </c>
      <c r="J1450">
        <v>70</v>
      </c>
      <c r="K1450">
        <v>70</v>
      </c>
      <c r="L1450" t="s">
        <v>71</v>
      </c>
      <c r="M1450" t="s">
        <v>2468</v>
      </c>
      <c r="N1450" t="s">
        <v>3873</v>
      </c>
      <c r="O1450" t="s">
        <v>83</v>
      </c>
      <c r="P1450" t="s">
        <v>83</v>
      </c>
      <c r="Q1450">
        <v>0</v>
      </c>
      <c r="R1450" t="s">
        <v>2467</v>
      </c>
    </row>
    <row r="1451" spans="2:18" x14ac:dyDescent="0.25">
      <c r="B1451" t="s">
        <v>2464</v>
      </c>
      <c r="C1451" t="s">
        <v>1986</v>
      </c>
      <c r="D1451" t="s">
        <v>2465</v>
      </c>
      <c r="E1451">
        <v>5910</v>
      </c>
      <c r="F1451" t="s">
        <v>74</v>
      </c>
      <c r="G1451">
        <v>82</v>
      </c>
      <c r="H1451">
        <v>28</v>
      </c>
      <c r="I1451">
        <v>3</v>
      </c>
      <c r="J1451">
        <v>70</v>
      </c>
      <c r="K1451">
        <v>70</v>
      </c>
      <c r="L1451" t="s">
        <v>71</v>
      </c>
      <c r="M1451" t="s">
        <v>2466</v>
      </c>
      <c r="N1451" t="s">
        <v>3916</v>
      </c>
      <c r="O1451" t="s">
        <v>83</v>
      </c>
      <c r="P1451" t="s">
        <v>83</v>
      </c>
      <c r="Q1451">
        <v>0</v>
      </c>
      <c r="R1451" t="s">
        <v>2467</v>
      </c>
    </row>
    <row r="1452" spans="2:18" x14ac:dyDescent="0.25">
      <c r="B1452" t="s">
        <v>2464</v>
      </c>
      <c r="C1452" t="s">
        <v>1986</v>
      </c>
      <c r="D1452" t="s">
        <v>2465</v>
      </c>
      <c r="E1452">
        <v>5910</v>
      </c>
      <c r="F1452" t="s">
        <v>74</v>
      </c>
      <c r="G1452">
        <v>82</v>
      </c>
      <c r="H1452">
        <v>28</v>
      </c>
      <c r="I1452">
        <v>3</v>
      </c>
      <c r="J1452">
        <v>70</v>
      </c>
      <c r="K1452">
        <v>70</v>
      </c>
      <c r="L1452" t="s">
        <v>77</v>
      </c>
      <c r="M1452" t="s">
        <v>2466</v>
      </c>
      <c r="N1452" t="s">
        <v>3916</v>
      </c>
      <c r="O1452" t="s">
        <v>83</v>
      </c>
      <c r="P1452" t="s">
        <v>83</v>
      </c>
      <c r="Q1452">
        <v>0</v>
      </c>
      <c r="R1452" t="s">
        <v>2467</v>
      </c>
    </row>
    <row r="1453" spans="2:18" x14ac:dyDescent="0.25">
      <c r="B1453" t="s">
        <v>2464</v>
      </c>
      <c r="C1453" t="s">
        <v>1986</v>
      </c>
      <c r="D1453" t="s">
        <v>2465</v>
      </c>
      <c r="E1453">
        <v>5910</v>
      </c>
      <c r="F1453" t="s">
        <v>74</v>
      </c>
      <c r="G1453">
        <v>82</v>
      </c>
      <c r="H1453">
        <v>28</v>
      </c>
      <c r="I1453">
        <v>3</v>
      </c>
      <c r="J1453">
        <v>70</v>
      </c>
      <c r="K1453">
        <v>70</v>
      </c>
      <c r="L1453" t="s">
        <v>77</v>
      </c>
      <c r="M1453" t="s">
        <v>2468</v>
      </c>
      <c r="N1453" t="s">
        <v>3873</v>
      </c>
      <c r="O1453" t="s">
        <v>83</v>
      </c>
      <c r="P1453" t="s">
        <v>83</v>
      </c>
      <c r="Q1453">
        <v>0</v>
      </c>
      <c r="R1453" t="s">
        <v>2467</v>
      </c>
    </row>
    <row r="1454" spans="2:18" x14ac:dyDescent="0.25">
      <c r="B1454" t="s">
        <v>2469</v>
      </c>
      <c r="C1454" t="s">
        <v>2470</v>
      </c>
      <c r="D1454" t="s">
        <v>2471</v>
      </c>
      <c r="E1454">
        <v>5910</v>
      </c>
      <c r="F1454" t="s">
        <v>74</v>
      </c>
      <c r="G1454">
        <v>82</v>
      </c>
      <c r="H1454">
        <v>28</v>
      </c>
      <c r="I1454">
        <v>3</v>
      </c>
      <c r="J1454">
        <v>74</v>
      </c>
      <c r="K1454">
        <v>70</v>
      </c>
      <c r="L1454" t="s">
        <v>71</v>
      </c>
      <c r="M1454" t="s">
        <v>2468</v>
      </c>
      <c r="N1454" t="s">
        <v>3873</v>
      </c>
      <c r="O1454" t="s">
        <v>83</v>
      </c>
      <c r="P1454" t="s">
        <v>83</v>
      </c>
      <c r="Q1454">
        <v>0</v>
      </c>
      <c r="R1454" t="s">
        <v>2472</v>
      </c>
    </row>
    <row r="1455" spans="2:18" x14ac:dyDescent="0.25">
      <c r="B1455" t="s">
        <v>2469</v>
      </c>
      <c r="C1455" t="s">
        <v>2470</v>
      </c>
      <c r="D1455" t="s">
        <v>2471</v>
      </c>
      <c r="E1455">
        <v>5910</v>
      </c>
      <c r="F1455" t="s">
        <v>74</v>
      </c>
      <c r="G1455">
        <v>82</v>
      </c>
      <c r="H1455">
        <v>28</v>
      </c>
      <c r="I1455">
        <v>3</v>
      </c>
      <c r="J1455">
        <v>74</v>
      </c>
      <c r="K1455">
        <v>70</v>
      </c>
      <c r="L1455" t="s">
        <v>71</v>
      </c>
      <c r="M1455" t="s">
        <v>2466</v>
      </c>
      <c r="N1455" t="s">
        <v>3916</v>
      </c>
      <c r="O1455" t="s">
        <v>83</v>
      </c>
      <c r="P1455" t="s">
        <v>83</v>
      </c>
      <c r="Q1455">
        <v>0</v>
      </c>
      <c r="R1455" t="s">
        <v>2472</v>
      </c>
    </row>
    <row r="1456" spans="2:18" x14ac:dyDescent="0.25">
      <c r="B1456" t="s">
        <v>2469</v>
      </c>
      <c r="C1456" t="s">
        <v>2470</v>
      </c>
      <c r="D1456" t="s">
        <v>2471</v>
      </c>
      <c r="E1456">
        <v>5910</v>
      </c>
      <c r="F1456" t="s">
        <v>74</v>
      </c>
      <c r="G1456">
        <v>82</v>
      </c>
      <c r="H1456">
        <v>28</v>
      </c>
      <c r="I1456">
        <v>3</v>
      </c>
      <c r="J1456">
        <v>74</v>
      </c>
      <c r="K1456">
        <v>70</v>
      </c>
      <c r="L1456" t="s">
        <v>77</v>
      </c>
      <c r="M1456" t="s">
        <v>2468</v>
      </c>
      <c r="N1456" t="s">
        <v>3873</v>
      </c>
      <c r="O1456" t="s">
        <v>83</v>
      </c>
      <c r="P1456" t="s">
        <v>83</v>
      </c>
      <c r="Q1456">
        <v>0</v>
      </c>
      <c r="R1456" t="s">
        <v>2472</v>
      </c>
    </row>
    <row r="1457" spans="2:18" x14ac:dyDescent="0.25">
      <c r="B1457" t="s">
        <v>2469</v>
      </c>
      <c r="C1457" t="s">
        <v>2470</v>
      </c>
      <c r="D1457" t="s">
        <v>2471</v>
      </c>
      <c r="E1457">
        <v>5910</v>
      </c>
      <c r="F1457" t="s">
        <v>74</v>
      </c>
      <c r="G1457">
        <v>82</v>
      </c>
      <c r="H1457">
        <v>28</v>
      </c>
      <c r="I1457">
        <v>3</v>
      </c>
      <c r="J1457">
        <v>74</v>
      </c>
      <c r="K1457">
        <v>70</v>
      </c>
      <c r="L1457" t="s">
        <v>77</v>
      </c>
      <c r="M1457" t="s">
        <v>2473</v>
      </c>
      <c r="N1457" t="s">
        <v>3934</v>
      </c>
      <c r="O1457" t="s">
        <v>83</v>
      </c>
      <c r="P1457" t="s">
        <v>83</v>
      </c>
      <c r="Q1457">
        <v>0</v>
      </c>
      <c r="R1457" t="s">
        <v>2472</v>
      </c>
    </row>
    <row r="1458" spans="2:18" x14ac:dyDescent="0.25">
      <c r="B1458" t="s">
        <v>2474</v>
      </c>
      <c r="C1458" t="s">
        <v>596</v>
      </c>
      <c r="D1458" t="s">
        <v>2335</v>
      </c>
      <c r="E1458">
        <v>11558</v>
      </c>
      <c r="F1458" t="s">
        <v>74</v>
      </c>
      <c r="G1458">
        <v>84</v>
      </c>
      <c r="H1458">
        <v>44</v>
      </c>
      <c r="I1458">
        <v>4</v>
      </c>
      <c r="J1458">
        <v>84</v>
      </c>
      <c r="K1458">
        <v>65.5</v>
      </c>
      <c r="L1458" t="s">
        <v>71</v>
      </c>
      <c r="M1458" t="s">
        <v>509</v>
      </c>
      <c r="N1458" t="s">
        <v>3874</v>
      </c>
      <c r="O1458" t="s">
        <v>73</v>
      </c>
      <c r="P1458" t="s">
        <v>74</v>
      </c>
      <c r="Q1458">
        <v>0</v>
      </c>
      <c r="R1458" t="s">
        <v>2475</v>
      </c>
    </row>
    <row r="1459" spans="2:18" x14ac:dyDescent="0.25">
      <c r="B1459" t="s">
        <v>2474</v>
      </c>
      <c r="C1459" t="s">
        <v>596</v>
      </c>
      <c r="D1459" t="s">
        <v>2335</v>
      </c>
      <c r="E1459">
        <v>11558</v>
      </c>
      <c r="F1459" t="s">
        <v>74</v>
      </c>
      <c r="G1459">
        <v>84</v>
      </c>
      <c r="H1459">
        <v>44</v>
      </c>
      <c r="I1459">
        <v>4</v>
      </c>
      <c r="J1459">
        <v>84</v>
      </c>
      <c r="K1459">
        <v>65.5</v>
      </c>
      <c r="L1459" t="s">
        <v>77</v>
      </c>
      <c r="M1459" t="s">
        <v>201</v>
      </c>
      <c r="N1459" t="s">
        <v>3872</v>
      </c>
      <c r="O1459" t="s">
        <v>73</v>
      </c>
      <c r="P1459" t="s">
        <v>74</v>
      </c>
      <c r="Q1459">
        <v>1600</v>
      </c>
      <c r="R1459" t="s">
        <v>2475</v>
      </c>
    </row>
    <row r="1460" spans="2:18" x14ac:dyDescent="0.25">
      <c r="B1460" t="s">
        <v>2476</v>
      </c>
      <c r="C1460" t="s">
        <v>2477</v>
      </c>
      <c r="D1460" t="s">
        <v>93</v>
      </c>
      <c r="E1460">
        <v>7306</v>
      </c>
      <c r="F1460" t="s">
        <v>74</v>
      </c>
      <c r="G1460">
        <v>84</v>
      </c>
      <c r="H1460">
        <v>35</v>
      </c>
      <c r="I1460">
        <v>3</v>
      </c>
      <c r="J1460">
        <v>77</v>
      </c>
      <c r="K1460">
        <v>70</v>
      </c>
      <c r="L1460" t="s">
        <v>71</v>
      </c>
      <c r="M1460" t="s">
        <v>72</v>
      </c>
      <c r="N1460" t="s">
        <v>3862</v>
      </c>
      <c r="O1460" t="s">
        <v>73</v>
      </c>
      <c r="P1460" t="s">
        <v>74</v>
      </c>
      <c r="Q1460">
        <v>0</v>
      </c>
      <c r="R1460" t="s">
        <v>2478</v>
      </c>
    </row>
    <row r="1461" spans="2:18" x14ac:dyDescent="0.25">
      <c r="B1461" t="s">
        <v>2476</v>
      </c>
      <c r="C1461" t="s">
        <v>2477</v>
      </c>
      <c r="D1461" t="s">
        <v>93</v>
      </c>
      <c r="E1461">
        <v>7306</v>
      </c>
      <c r="F1461" t="s">
        <v>74</v>
      </c>
      <c r="G1461">
        <v>84</v>
      </c>
      <c r="H1461">
        <v>35</v>
      </c>
      <c r="I1461">
        <v>3</v>
      </c>
      <c r="J1461">
        <v>77</v>
      </c>
      <c r="K1461">
        <v>70</v>
      </c>
      <c r="L1461" t="s">
        <v>71</v>
      </c>
      <c r="M1461" t="s">
        <v>81</v>
      </c>
      <c r="N1461" t="s">
        <v>3863</v>
      </c>
      <c r="O1461" t="s">
        <v>73</v>
      </c>
      <c r="P1461" t="s">
        <v>74</v>
      </c>
      <c r="Q1461">
        <v>0</v>
      </c>
      <c r="R1461" t="s">
        <v>2478</v>
      </c>
    </row>
    <row r="1462" spans="2:18" x14ac:dyDescent="0.25">
      <c r="B1462" t="s">
        <v>2476</v>
      </c>
      <c r="C1462" t="s">
        <v>2477</v>
      </c>
      <c r="D1462" t="s">
        <v>93</v>
      </c>
      <c r="E1462">
        <v>7306</v>
      </c>
      <c r="F1462" t="s">
        <v>74</v>
      </c>
      <c r="G1462">
        <v>84</v>
      </c>
      <c r="H1462">
        <v>35</v>
      </c>
      <c r="I1462">
        <v>3</v>
      </c>
      <c r="J1462">
        <v>77</v>
      </c>
      <c r="K1462">
        <v>70</v>
      </c>
      <c r="L1462" t="s">
        <v>77</v>
      </c>
      <c r="M1462" t="s">
        <v>81</v>
      </c>
      <c r="N1462" t="s">
        <v>3863</v>
      </c>
      <c r="O1462" t="s">
        <v>73</v>
      </c>
      <c r="P1462" t="s">
        <v>74</v>
      </c>
      <c r="Q1462">
        <v>0</v>
      </c>
      <c r="R1462" t="s">
        <v>2478</v>
      </c>
    </row>
    <row r="1463" spans="2:18" x14ac:dyDescent="0.25">
      <c r="B1463" t="s">
        <v>2476</v>
      </c>
      <c r="C1463" t="s">
        <v>2477</v>
      </c>
      <c r="D1463" t="s">
        <v>93</v>
      </c>
      <c r="E1463">
        <v>7306</v>
      </c>
      <c r="F1463" t="s">
        <v>74</v>
      </c>
      <c r="G1463">
        <v>84</v>
      </c>
      <c r="H1463">
        <v>35</v>
      </c>
      <c r="I1463">
        <v>3</v>
      </c>
      <c r="J1463">
        <v>77</v>
      </c>
      <c r="K1463">
        <v>70</v>
      </c>
      <c r="L1463" t="s">
        <v>77</v>
      </c>
      <c r="M1463" t="s">
        <v>72</v>
      </c>
      <c r="N1463" t="s">
        <v>3862</v>
      </c>
      <c r="O1463" t="s">
        <v>73</v>
      </c>
      <c r="P1463" t="s">
        <v>74</v>
      </c>
      <c r="Q1463">
        <v>0</v>
      </c>
      <c r="R1463" t="s">
        <v>2478</v>
      </c>
    </row>
    <row r="1464" spans="2:18" x14ac:dyDescent="0.25">
      <c r="B1464" t="s">
        <v>2479</v>
      </c>
      <c r="C1464" t="s">
        <v>2480</v>
      </c>
      <c r="D1464" t="s">
        <v>2481</v>
      </c>
      <c r="E1464">
        <v>7306</v>
      </c>
      <c r="F1464" t="s">
        <v>74</v>
      </c>
      <c r="G1464">
        <v>0</v>
      </c>
      <c r="H1464">
        <v>35</v>
      </c>
      <c r="I1464">
        <v>3</v>
      </c>
      <c r="J1464">
        <v>77</v>
      </c>
      <c r="K1464">
        <v>70</v>
      </c>
      <c r="L1464" t="s">
        <v>71</v>
      </c>
      <c r="M1464" t="s">
        <v>81</v>
      </c>
      <c r="N1464" t="s">
        <v>3863</v>
      </c>
      <c r="O1464" t="s">
        <v>73</v>
      </c>
      <c r="P1464" t="s">
        <v>74</v>
      </c>
      <c r="Q1464">
        <v>0</v>
      </c>
      <c r="R1464" t="s">
        <v>3797</v>
      </c>
    </row>
    <row r="1465" spans="2:18" x14ac:dyDescent="0.25">
      <c r="B1465" t="s">
        <v>2479</v>
      </c>
      <c r="C1465" t="s">
        <v>2480</v>
      </c>
      <c r="D1465" t="s">
        <v>2481</v>
      </c>
      <c r="E1465">
        <v>7306</v>
      </c>
      <c r="F1465" t="s">
        <v>74</v>
      </c>
      <c r="G1465">
        <v>0</v>
      </c>
      <c r="H1465">
        <v>35</v>
      </c>
      <c r="I1465">
        <v>3</v>
      </c>
      <c r="J1465">
        <v>77</v>
      </c>
      <c r="K1465">
        <v>70</v>
      </c>
      <c r="L1465" t="s">
        <v>71</v>
      </c>
      <c r="M1465" t="s">
        <v>2594</v>
      </c>
      <c r="N1465" t="s">
        <v>3862</v>
      </c>
      <c r="O1465" t="s">
        <v>73</v>
      </c>
      <c r="P1465" t="s">
        <v>74</v>
      </c>
      <c r="Q1465">
        <v>0</v>
      </c>
      <c r="R1465" t="s">
        <v>3797</v>
      </c>
    </row>
    <row r="1466" spans="2:18" x14ac:dyDescent="0.25">
      <c r="B1466" t="s">
        <v>2479</v>
      </c>
      <c r="C1466" t="s">
        <v>2480</v>
      </c>
      <c r="D1466" t="s">
        <v>2481</v>
      </c>
      <c r="E1466">
        <v>7306</v>
      </c>
      <c r="F1466" t="s">
        <v>74</v>
      </c>
      <c r="G1466">
        <v>0</v>
      </c>
      <c r="H1466">
        <v>35</v>
      </c>
      <c r="I1466">
        <v>3</v>
      </c>
      <c r="J1466">
        <v>77</v>
      </c>
      <c r="K1466">
        <v>70</v>
      </c>
      <c r="L1466" t="s">
        <v>77</v>
      </c>
      <c r="M1466" t="s">
        <v>81</v>
      </c>
      <c r="N1466" t="s">
        <v>3863</v>
      </c>
      <c r="O1466" t="s">
        <v>73</v>
      </c>
      <c r="P1466" t="s">
        <v>74</v>
      </c>
      <c r="Q1466">
        <v>0</v>
      </c>
      <c r="R1466" t="s">
        <v>3797</v>
      </c>
    </row>
    <row r="1467" spans="2:18" x14ac:dyDescent="0.25">
      <c r="B1467" t="s">
        <v>2479</v>
      </c>
      <c r="C1467" t="s">
        <v>2480</v>
      </c>
      <c r="D1467" t="s">
        <v>2481</v>
      </c>
      <c r="E1467">
        <v>7306</v>
      </c>
      <c r="F1467" t="s">
        <v>74</v>
      </c>
      <c r="G1467">
        <v>0</v>
      </c>
      <c r="H1467">
        <v>35</v>
      </c>
      <c r="I1467">
        <v>3</v>
      </c>
      <c r="J1467">
        <v>77</v>
      </c>
      <c r="K1467">
        <v>70</v>
      </c>
      <c r="L1467" t="s">
        <v>77</v>
      </c>
      <c r="M1467" t="s">
        <v>2594</v>
      </c>
      <c r="N1467" t="s">
        <v>3862</v>
      </c>
      <c r="O1467" t="s">
        <v>73</v>
      </c>
      <c r="P1467" t="s">
        <v>74</v>
      </c>
      <c r="Q1467">
        <v>0</v>
      </c>
      <c r="R1467" t="s">
        <v>3797</v>
      </c>
    </row>
    <row r="1468" spans="2:18" x14ac:dyDescent="0.25">
      <c r="B1468" t="s">
        <v>2484</v>
      </c>
      <c r="C1468" t="s">
        <v>2485</v>
      </c>
      <c r="D1468" t="s">
        <v>2482</v>
      </c>
      <c r="E1468">
        <v>7380</v>
      </c>
      <c r="F1468" t="s">
        <v>74</v>
      </c>
      <c r="G1468">
        <v>84</v>
      </c>
      <c r="H1468">
        <v>35</v>
      </c>
      <c r="I1468">
        <v>3</v>
      </c>
      <c r="J1468">
        <v>75</v>
      </c>
      <c r="K1468">
        <v>70</v>
      </c>
      <c r="L1468" t="s">
        <v>71</v>
      </c>
      <c r="M1468" t="s">
        <v>94</v>
      </c>
      <c r="N1468" t="s">
        <v>3861</v>
      </c>
      <c r="O1468" t="s">
        <v>83</v>
      </c>
      <c r="P1468" t="s">
        <v>83</v>
      </c>
      <c r="Q1468">
        <v>0</v>
      </c>
      <c r="R1468" t="s">
        <v>2483</v>
      </c>
    </row>
    <row r="1469" spans="2:18" x14ac:dyDescent="0.25">
      <c r="B1469" t="s">
        <v>2484</v>
      </c>
      <c r="C1469" t="s">
        <v>2485</v>
      </c>
      <c r="D1469" t="s">
        <v>2482</v>
      </c>
      <c r="E1469">
        <v>7380</v>
      </c>
      <c r="F1469" t="s">
        <v>74</v>
      </c>
      <c r="G1469">
        <v>84</v>
      </c>
      <c r="H1469">
        <v>35</v>
      </c>
      <c r="I1469">
        <v>3</v>
      </c>
      <c r="J1469">
        <v>75</v>
      </c>
      <c r="K1469">
        <v>70</v>
      </c>
      <c r="L1469" t="s">
        <v>71</v>
      </c>
      <c r="M1469" t="s">
        <v>72</v>
      </c>
      <c r="N1469" t="s">
        <v>3862</v>
      </c>
      <c r="O1469" t="s">
        <v>83</v>
      </c>
      <c r="P1469" t="s">
        <v>83</v>
      </c>
      <c r="Q1469">
        <v>0</v>
      </c>
      <c r="R1469" t="s">
        <v>2483</v>
      </c>
    </row>
    <row r="1470" spans="2:18" x14ac:dyDescent="0.25">
      <c r="B1470" t="s">
        <v>2484</v>
      </c>
      <c r="C1470" t="s">
        <v>2485</v>
      </c>
      <c r="D1470" t="s">
        <v>2482</v>
      </c>
      <c r="E1470">
        <v>7380</v>
      </c>
      <c r="F1470" t="s">
        <v>74</v>
      </c>
      <c r="G1470">
        <v>84</v>
      </c>
      <c r="H1470">
        <v>35</v>
      </c>
      <c r="I1470">
        <v>3</v>
      </c>
      <c r="J1470">
        <v>75</v>
      </c>
      <c r="K1470">
        <v>70</v>
      </c>
      <c r="L1470" t="s">
        <v>77</v>
      </c>
      <c r="M1470" t="s">
        <v>72</v>
      </c>
      <c r="N1470" t="s">
        <v>3862</v>
      </c>
      <c r="O1470" t="s">
        <v>83</v>
      </c>
      <c r="P1470" t="s">
        <v>83</v>
      </c>
      <c r="Q1470">
        <v>0</v>
      </c>
      <c r="R1470" t="s">
        <v>2483</v>
      </c>
    </row>
    <row r="1471" spans="2:18" x14ac:dyDescent="0.25">
      <c r="B1471" t="s">
        <v>2484</v>
      </c>
      <c r="C1471" t="s">
        <v>2485</v>
      </c>
      <c r="D1471" t="s">
        <v>2482</v>
      </c>
      <c r="E1471">
        <v>7380</v>
      </c>
      <c r="F1471" t="s">
        <v>74</v>
      </c>
      <c r="G1471">
        <v>84</v>
      </c>
      <c r="H1471">
        <v>35</v>
      </c>
      <c r="I1471">
        <v>3</v>
      </c>
      <c r="J1471">
        <v>75</v>
      </c>
      <c r="K1471">
        <v>70</v>
      </c>
      <c r="L1471" t="s">
        <v>77</v>
      </c>
      <c r="M1471" t="s">
        <v>94</v>
      </c>
      <c r="N1471" t="s">
        <v>3861</v>
      </c>
      <c r="O1471" t="s">
        <v>83</v>
      </c>
      <c r="P1471" t="s">
        <v>83</v>
      </c>
      <c r="Q1471">
        <v>0</v>
      </c>
      <c r="R1471" t="s">
        <v>2483</v>
      </c>
    </row>
    <row r="1472" spans="2:18" x14ac:dyDescent="0.25">
      <c r="B1472" t="s">
        <v>2486</v>
      </c>
      <c r="C1472" t="s">
        <v>2487</v>
      </c>
      <c r="D1472" t="s">
        <v>2488</v>
      </c>
      <c r="E1472">
        <v>7306</v>
      </c>
      <c r="F1472" t="s">
        <v>74</v>
      </c>
      <c r="G1472">
        <v>82</v>
      </c>
      <c r="H1472">
        <v>35</v>
      </c>
      <c r="I1472">
        <v>3</v>
      </c>
      <c r="J1472">
        <v>77</v>
      </c>
      <c r="K1472">
        <v>70</v>
      </c>
      <c r="L1472" t="s">
        <v>71</v>
      </c>
      <c r="M1472" t="s">
        <v>81</v>
      </c>
      <c r="N1472" t="s">
        <v>3863</v>
      </c>
      <c r="O1472" t="s">
        <v>83</v>
      </c>
      <c r="P1472" t="s">
        <v>83</v>
      </c>
      <c r="Q1472">
        <v>0</v>
      </c>
      <c r="R1472" t="s">
        <v>2489</v>
      </c>
    </row>
    <row r="1473" spans="2:25" x14ac:dyDescent="0.25">
      <c r="B1473" t="s">
        <v>2486</v>
      </c>
      <c r="C1473" t="s">
        <v>2487</v>
      </c>
      <c r="D1473" t="s">
        <v>2488</v>
      </c>
      <c r="E1473">
        <v>7306</v>
      </c>
      <c r="F1473" t="s">
        <v>74</v>
      </c>
      <c r="G1473">
        <v>82</v>
      </c>
      <c r="H1473">
        <v>35</v>
      </c>
      <c r="I1473">
        <v>3</v>
      </c>
      <c r="J1473">
        <v>77</v>
      </c>
      <c r="K1473">
        <v>70</v>
      </c>
      <c r="L1473" t="s">
        <v>71</v>
      </c>
      <c r="M1473" t="s">
        <v>72</v>
      </c>
      <c r="N1473" t="s">
        <v>3862</v>
      </c>
      <c r="O1473" t="s">
        <v>83</v>
      </c>
      <c r="P1473" t="s">
        <v>83</v>
      </c>
      <c r="Q1473">
        <v>0</v>
      </c>
      <c r="R1473" t="s">
        <v>2489</v>
      </c>
    </row>
    <row r="1474" spans="2:25" x14ac:dyDescent="0.25">
      <c r="B1474" t="s">
        <v>2486</v>
      </c>
      <c r="C1474" t="s">
        <v>2487</v>
      </c>
      <c r="D1474" t="s">
        <v>2488</v>
      </c>
      <c r="E1474">
        <v>7306</v>
      </c>
      <c r="F1474" t="s">
        <v>74</v>
      </c>
      <c r="G1474">
        <v>82</v>
      </c>
      <c r="H1474">
        <v>35</v>
      </c>
      <c r="I1474">
        <v>3</v>
      </c>
      <c r="J1474">
        <v>77</v>
      </c>
      <c r="K1474">
        <v>70</v>
      </c>
      <c r="L1474" t="s">
        <v>77</v>
      </c>
      <c r="M1474" t="s">
        <v>81</v>
      </c>
      <c r="N1474" t="s">
        <v>3863</v>
      </c>
      <c r="O1474" t="s">
        <v>83</v>
      </c>
      <c r="P1474" t="s">
        <v>83</v>
      </c>
      <c r="Q1474">
        <v>0</v>
      </c>
      <c r="R1474" t="s">
        <v>2489</v>
      </c>
    </row>
    <row r="1475" spans="2:25" x14ac:dyDescent="0.25">
      <c r="B1475" t="s">
        <v>2486</v>
      </c>
      <c r="C1475" t="s">
        <v>2487</v>
      </c>
      <c r="D1475" t="s">
        <v>2488</v>
      </c>
      <c r="E1475">
        <v>7306</v>
      </c>
      <c r="F1475" t="s">
        <v>74</v>
      </c>
      <c r="G1475">
        <v>82</v>
      </c>
      <c r="H1475">
        <v>35</v>
      </c>
      <c r="I1475">
        <v>3</v>
      </c>
      <c r="J1475">
        <v>77</v>
      </c>
      <c r="K1475">
        <v>70</v>
      </c>
      <c r="L1475" t="s">
        <v>77</v>
      </c>
      <c r="M1475" t="s">
        <v>72</v>
      </c>
      <c r="N1475" t="s">
        <v>3862</v>
      </c>
      <c r="O1475" t="s">
        <v>83</v>
      </c>
      <c r="P1475" t="s">
        <v>83</v>
      </c>
      <c r="Q1475">
        <v>0</v>
      </c>
      <c r="R1475" t="s">
        <v>2489</v>
      </c>
    </row>
    <row r="1476" spans="2:25" x14ac:dyDescent="0.25">
      <c r="B1476" t="s">
        <v>2490</v>
      </c>
      <c r="C1476" t="s">
        <v>592</v>
      </c>
      <c r="D1476" t="s">
        <v>2491</v>
      </c>
      <c r="E1476">
        <v>11558</v>
      </c>
      <c r="F1476" t="s">
        <v>74</v>
      </c>
      <c r="G1476">
        <v>85</v>
      </c>
      <c r="H1476">
        <v>44</v>
      </c>
      <c r="I1476">
        <v>4</v>
      </c>
      <c r="J1476">
        <v>75</v>
      </c>
      <c r="K1476">
        <v>65.5</v>
      </c>
      <c r="L1476" t="s">
        <v>71</v>
      </c>
      <c r="M1476" t="s">
        <v>199</v>
      </c>
      <c r="N1476" t="s">
        <v>3874</v>
      </c>
      <c r="O1476" t="s">
        <v>73</v>
      </c>
      <c r="P1476" t="s">
        <v>83</v>
      </c>
      <c r="Q1476">
        <v>0</v>
      </c>
      <c r="R1476" t="s">
        <v>2492</v>
      </c>
    </row>
    <row r="1477" spans="2:25" x14ac:dyDescent="0.25">
      <c r="B1477" t="s">
        <v>2490</v>
      </c>
      <c r="C1477" t="s">
        <v>592</v>
      </c>
      <c r="D1477" t="s">
        <v>2491</v>
      </c>
      <c r="E1477">
        <v>11558</v>
      </c>
      <c r="F1477" t="s">
        <v>74</v>
      </c>
      <c r="G1477">
        <v>85</v>
      </c>
      <c r="H1477">
        <v>44</v>
      </c>
      <c r="I1477">
        <v>4</v>
      </c>
      <c r="J1477">
        <v>75</v>
      </c>
      <c r="K1477">
        <v>65.5</v>
      </c>
      <c r="L1477" t="s">
        <v>77</v>
      </c>
      <c r="M1477" t="s">
        <v>201</v>
      </c>
      <c r="N1477" t="s">
        <v>3872</v>
      </c>
      <c r="O1477" t="s">
        <v>83</v>
      </c>
      <c r="P1477" t="s">
        <v>73</v>
      </c>
      <c r="Q1477">
        <v>1600</v>
      </c>
      <c r="R1477" t="s">
        <v>2492</v>
      </c>
    </row>
    <row r="1478" spans="2:25" x14ac:dyDescent="0.25">
      <c r="B1478" t="s">
        <v>2493</v>
      </c>
      <c r="C1478" t="s">
        <v>2494</v>
      </c>
      <c r="D1478" t="s">
        <v>237</v>
      </c>
      <c r="E1478">
        <v>7774</v>
      </c>
      <c r="F1478" t="s">
        <v>74</v>
      </c>
      <c r="G1478">
        <v>0</v>
      </c>
      <c r="H1478">
        <v>28</v>
      </c>
      <c r="I1478">
        <v>4</v>
      </c>
      <c r="J1478">
        <v>74</v>
      </c>
      <c r="K1478">
        <v>70</v>
      </c>
      <c r="L1478" t="s">
        <v>71</v>
      </c>
      <c r="M1478" t="s">
        <v>175</v>
      </c>
      <c r="N1478" t="s">
        <v>3862</v>
      </c>
      <c r="O1478" t="s">
        <v>73</v>
      </c>
      <c r="P1478" t="s">
        <v>74</v>
      </c>
      <c r="Q1478">
        <v>0</v>
      </c>
      <c r="R1478" t="s">
        <v>2495</v>
      </c>
    </row>
    <row r="1479" spans="2:25" ht="15" customHeight="1" x14ac:dyDescent="0.25">
      <c r="B1479" t="s">
        <v>2493</v>
      </c>
      <c r="C1479" t="s">
        <v>2494</v>
      </c>
      <c r="D1479" t="s">
        <v>237</v>
      </c>
      <c r="E1479" s="6">
        <v>7774</v>
      </c>
      <c r="F1479" t="s">
        <v>74</v>
      </c>
      <c r="G1479">
        <v>0</v>
      </c>
      <c r="H1479">
        <v>28</v>
      </c>
      <c r="I1479">
        <v>4</v>
      </c>
      <c r="J1479">
        <v>74</v>
      </c>
      <c r="K1479">
        <v>70</v>
      </c>
      <c r="L1479" t="s">
        <v>71</v>
      </c>
      <c r="M1479" t="s">
        <v>1952</v>
      </c>
      <c r="N1479" t="s">
        <v>3861</v>
      </c>
      <c r="O1479" t="s">
        <v>73</v>
      </c>
      <c r="P1479" t="s">
        <v>74</v>
      </c>
      <c r="Q1479">
        <v>0</v>
      </c>
      <c r="R1479" t="s">
        <v>2495</v>
      </c>
    </row>
    <row r="1480" spans="2:25" ht="15" customHeight="1" x14ac:dyDescent="0.25">
      <c r="B1480" t="s">
        <v>2493</v>
      </c>
      <c r="C1480" t="s">
        <v>2494</v>
      </c>
      <c r="D1480" t="s">
        <v>237</v>
      </c>
      <c r="E1480" s="6">
        <v>7774</v>
      </c>
      <c r="F1480" t="s">
        <v>74</v>
      </c>
      <c r="G1480">
        <v>0</v>
      </c>
      <c r="H1480">
        <v>28</v>
      </c>
      <c r="I1480">
        <v>4</v>
      </c>
      <c r="J1480">
        <v>74</v>
      </c>
      <c r="K1480">
        <v>70</v>
      </c>
      <c r="L1480" t="s">
        <v>77</v>
      </c>
      <c r="M1480" t="s">
        <v>1952</v>
      </c>
      <c r="N1480" t="s">
        <v>3861</v>
      </c>
      <c r="O1480" t="s">
        <v>73</v>
      </c>
      <c r="P1480" t="s">
        <v>74</v>
      </c>
      <c r="Q1480">
        <v>0</v>
      </c>
      <c r="R1480" t="s">
        <v>2495</v>
      </c>
    </row>
    <row r="1481" spans="2:25" ht="15" customHeight="1" x14ac:dyDescent="0.25">
      <c r="B1481" t="s">
        <v>2493</v>
      </c>
      <c r="C1481" t="s">
        <v>2494</v>
      </c>
      <c r="D1481" t="s">
        <v>237</v>
      </c>
      <c r="E1481" s="6">
        <v>7774</v>
      </c>
      <c r="F1481" t="s">
        <v>74</v>
      </c>
      <c r="G1481">
        <v>0</v>
      </c>
      <c r="H1481">
        <v>28</v>
      </c>
      <c r="I1481">
        <v>4</v>
      </c>
      <c r="J1481">
        <v>74</v>
      </c>
      <c r="K1481">
        <v>70</v>
      </c>
      <c r="L1481" t="s">
        <v>77</v>
      </c>
      <c r="M1481" t="s">
        <v>175</v>
      </c>
      <c r="N1481" t="s">
        <v>3862</v>
      </c>
      <c r="O1481" t="s">
        <v>73</v>
      </c>
      <c r="P1481" t="s">
        <v>74</v>
      </c>
      <c r="Q1481">
        <v>0</v>
      </c>
      <c r="R1481" t="s">
        <v>2495</v>
      </c>
    </row>
    <row r="1482" spans="2:25" x14ac:dyDescent="0.25">
      <c r="B1482" t="s">
        <v>2496</v>
      </c>
      <c r="C1482" t="s">
        <v>2494</v>
      </c>
      <c r="D1482" t="s">
        <v>2497</v>
      </c>
      <c r="E1482">
        <v>7774</v>
      </c>
      <c r="F1482" t="s">
        <v>74</v>
      </c>
      <c r="G1482">
        <v>0</v>
      </c>
      <c r="H1482">
        <v>28</v>
      </c>
      <c r="I1482">
        <v>4</v>
      </c>
      <c r="J1482">
        <v>74</v>
      </c>
      <c r="K1482">
        <v>70</v>
      </c>
      <c r="L1482" t="s">
        <v>71</v>
      </c>
      <c r="M1482" t="s">
        <v>1952</v>
      </c>
      <c r="N1482" t="s">
        <v>3861</v>
      </c>
      <c r="O1482" t="s">
        <v>73</v>
      </c>
      <c r="P1482" t="s">
        <v>74</v>
      </c>
      <c r="Q1482">
        <v>0</v>
      </c>
      <c r="R1482" t="s">
        <v>2498</v>
      </c>
    </row>
    <row r="1483" spans="2:25" x14ac:dyDescent="0.25">
      <c r="B1483" t="s">
        <v>2496</v>
      </c>
      <c r="C1483" t="s">
        <v>2494</v>
      </c>
      <c r="D1483" t="s">
        <v>2497</v>
      </c>
      <c r="E1483">
        <v>7774</v>
      </c>
      <c r="F1483" t="s">
        <v>74</v>
      </c>
      <c r="G1483">
        <v>0</v>
      </c>
      <c r="H1483">
        <v>28</v>
      </c>
      <c r="I1483">
        <v>4</v>
      </c>
      <c r="J1483">
        <v>74</v>
      </c>
      <c r="K1483">
        <v>70</v>
      </c>
      <c r="L1483" t="s">
        <v>71</v>
      </c>
      <c r="M1483" t="s">
        <v>144</v>
      </c>
      <c r="N1483" t="s">
        <v>3862</v>
      </c>
      <c r="O1483" t="s">
        <v>73</v>
      </c>
      <c r="P1483" t="s">
        <v>74</v>
      </c>
      <c r="Q1483">
        <v>0</v>
      </c>
      <c r="R1483" t="s">
        <v>2498</v>
      </c>
    </row>
    <row r="1484" spans="2:25" x14ac:dyDescent="0.25">
      <c r="B1484" t="s">
        <v>2496</v>
      </c>
      <c r="C1484" t="s">
        <v>2494</v>
      </c>
      <c r="D1484" t="s">
        <v>2497</v>
      </c>
      <c r="E1484">
        <v>7774</v>
      </c>
      <c r="F1484" t="s">
        <v>74</v>
      </c>
      <c r="G1484">
        <v>0</v>
      </c>
      <c r="H1484">
        <v>28</v>
      </c>
      <c r="I1484">
        <v>4</v>
      </c>
      <c r="J1484">
        <v>74</v>
      </c>
      <c r="K1484">
        <v>70</v>
      </c>
      <c r="L1484" t="s">
        <v>77</v>
      </c>
      <c r="M1484" t="s">
        <v>1952</v>
      </c>
      <c r="N1484" t="s">
        <v>3861</v>
      </c>
      <c r="O1484" t="s">
        <v>73</v>
      </c>
      <c r="P1484" t="s">
        <v>74</v>
      </c>
      <c r="Q1484">
        <v>0</v>
      </c>
      <c r="R1484" t="s">
        <v>2498</v>
      </c>
    </row>
    <row r="1485" spans="2:25" x14ac:dyDescent="0.25">
      <c r="B1485" t="s">
        <v>2496</v>
      </c>
      <c r="C1485" t="s">
        <v>2494</v>
      </c>
      <c r="D1485" t="s">
        <v>2497</v>
      </c>
      <c r="E1485" s="6">
        <v>7774</v>
      </c>
      <c r="F1485" t="s">
        <v>74</v>
      </c>
      <c r="G1485">
        <v>0</v>
      </c>
      <c r="H1485" s="6">
        <v>28</v>
      </c>
      <c r="I1485">
        <v>4</v>
      </c>
      <c r="J1485">
        <v>74</v>
      </c>
      <c r="K1485" s="6">
        <v>70</v>
      </c>
      <c r="L1485" t="s">
        <v>77</v>
      </c>
      <c r="M1485" t="s">
        <v>144</v>
      </c>
      <c r="N1485" t="s">
        <v>3862</v>
      </c>
      <c r="O1485" s="6" t="s">
        <v>73</v>
      </c>
      <c r="P1485" t="s">
        <v>74</v>
      </c>
      <c r="Q1485">
        <v>0</v>
      </c>
      <c r="R1485" t="s">
        <v>2498</v>
      </c>
      <c r="S1485" t="s">
        <v>220</v>
      </c>
      <c r="T1485" s="8">
        <v>46054</v>
      </c>
      <c r="U1485" s="8">
        <v>46054</v>
      </c>
      <c r="V1485" t="s">
        <v>73</v>
      </c>
      <c r="W1485" t="s">
        <v>74</v>
      </c>
      <c r="X1485">
        <v>0</v>
      </c>
      <c r="Y1485" t="s">
        <v>2608</v>
      </c>
    </row>
    <row r="1486" spans="2:25" x14ac:dyDescent="0.25">
      <c r="B1486" t="s">
        <v>2499</v>
      </c>
      <c r="C1486" t="s">
        <v>2494</v>
      </c>
      <c r="D1486" t="s">
        <v>2500</v>
      </c>
      <c r="E1486">
        <v>7774</v>
      </c>
      <c r="F1486" t="s">
        <v>74</v>
      </c>
      <c r="G1486">
        <v>0</v>
      </c>
      <c r="H1486">
        <v>28</v>
      </c>
      <c r="I1486">
        <v>4</v>
      </c>
      <c r="J1486">
        <v>74</v>
      </c>
      <c r="K1486">
        <v>70</v>
      </c>
      <c r="L1486" t="s">
        <v>71</v>
      </c>
      <c r="M1486" t="s">
        <v>1952</v>
      </c>
      <c r="N1486" t="s">
        <v>3861</v>
      </c>
      <c r="O1486" t="s">
        <v>73</v>
      </c>
      <c r="P1486" t="s">
        <v>74</v>
      </c>
      <c r="Q1486">
        <v>0</v>
      </c>
      <c r="R1486" t="s">
        <v>2501</v>
      </c>
    </row>
    <row r="1487" spans="2:25" x14ac:dyDescent="0.25">
      <c r="B1487" t="s">
        <v>2499</v>
      </c>
      <c r="C1487" t="s">
        <v>2494</v>
      </c>
      <c r="D1487" t="s">
        <v>2500</v>
      </c>
      <c r="E1487">
        <v>7774</v>
      </c>
      <c r="F1487" t="s">
        <v>74</v>
      </c>
      <c r="G1487">
        <v>0</v>
      </c>
      <c r="H1487">
        <v>28</v>
      </c>
      <c r="I1487">
        <v>4</v>
      </c>
      <c r="J1487">
        <v>74</v>
      </c>
      <c r="K1487">
        <v>70</v>
      </c>
      <c r="L1487" t="s">
        <v>71</v>
      </c>
      <c r="M1487" t="s">
        <v>175</v>
      </c>
      <c r="N1487" t="s">
        <v>3862</v>
      </c>
      <c r="O1487" t="s">
        <v>73</v>
      </c>
      <c r="P1487" t="s">
        <v>74</v>
      </c>
      <c r="Q1487">
        <v>0</v>
      </c>
      <c r="R1487" t="s">
        <v>2501</v>
      </c>
    </row>
    <row r="1488" spans="2:25" x14ac:dyDescent="0.25">
      <c r="B1488" t="s">
        <v>2499</v>
      </c>
      <c r="C1488" t="s">
        <v>2494</v>
      </c>
      <c r="D1488" t="s">
        <v>2500</v>
      </c>
      <c r="E1488">
        <v>7774</v>
      </c>
      <c r="F1488" t="s">
        <v>74</v>
      </c>
      <c r="G1488">
        <v>0</v>
      </c>
      <c r="H1488" s="8">
        <v>28</v>
      </c>
      <c r="I1488" s="8">
        <v>4</v>
      </c>
      <c r="J1488">
        <v>74</v>
      </c>
      <c r="K1488">
        <v>70</v>
      </c>
      <c r="L1488" t="s">
        <v>77</v>
      </c>
      <c r="M1488" t="s">
        <v>1952</v>
      </c>
      <c r="N1488" t="s">
        <v>3861</v>
      </c>
      <c r="O1488" t="s">
        <v>73</v>
      </c>
      <c r="P1488" t="s">
        <v>74</v>
      </c>
      <c r="Q1488">
        <v>0</v>
      </c>
      <c r="R1488" t="s">
        <v>2501</v>
      </c>
    </row>
    <row r="1489" spans="2:18" x14ac:dyDescent="0.25">
      <c r="B1489" t="s">
        <v>2499</v>
      </c>
      <c r="C1489" t="s">
        <v>2494</v>
      </c>
      <c r="D1489" t="s">
        <v>2500</v>
      </c>
      <c r="E1489">
        <v>7774</v>
      </c>
      <c r="F1489" t="s">
        <v>74</v>
      </c>
      <c r="G1489">
        <v>0</v>
      </c>
      <c r="H1489">
        <v>28</v>
      </c>
      <c r="I1489">
        <v>4</v>
      </c>
      <c r="J1489">
        <v>74</v>
      </c>
      <c r="K1489">
        <v>70</v>
      </c>
      <c r="L1489" t="s">
        <v>77</v>
      </c>
      <c r="M1489" t="s">
        <v>175</v>
      </c>
      <c r="N1489" t="s">
        <v>3862</v>
      </c>
      <c r="O1489" t="s">
        <v>73</v>
      </c>
      <c r="P1489" t="s">
        <v>74</v>
      </c>
      <c r="Q1489">
        <v>0</v>
      </c>
      <c r="R1489" t="s">
        <v>2501</v>
      </c>
    </row>
    <row r="1490" spans="2:18" x14ac:dyDescent="0.25">
      <c r="B1490" t="s">
        <v>2502</v>
      </c>
      <c r="C1490" t="s">
        <v>2503</v>
      </c>
      <c r="D1490" t="s">
        <v>1591</v>
      </c>
      <c r="E1490">
        <v>7774</v>
      </c>
      <c r="F1490" t="s">
        <v>74</v>
      </c>
      <c r="G1490">
        <v>85</v>
      </c>
      <c r="H1490">
        <v>28</v>
      </c>
      <c r="I1490">
        <v>4</v>
      </c>
      <c r="J1490">
        <v>72</v>
      </c>
      <c r="K1490">
        <v>70</v>
      </c>
      <c r="L1490" t="s">
        <v>71</v>
      </c>
      <c r="M1490" t="s">
        <v>144</v>
      </c>
      <c r="N1490" t="s">
        <v>3862</v>
      </c>
      <c r="O1490" t="s">
        <v>73</v>
      </c>
      <c r="P1490" t="s">
        <v>74</v>
      </c>
      <c r="Q1490">
        <v>0</v>
      </c>
      <c r="R1490" t="s">
        <v>2504</v>
      </c>
    </row>
    <row r="1491" spans="2:18" x14ac:dyDescent="0.25">
      <c r="B1491" t="s">
        <v>2502</v>
      </c>
      <c r="C1491" t="s">
        <v>2503</v>
      </c>
      <c r="D1491" t="s">
        <v>1591</v>
      </c>
      <c r="E1491">
        <v>7774</v>
      </c>
      <c r="F1491" t="s">
        <v>74</v>
      </c>
      <c r="G1491">
        <v>85</v>
      </c>
      <c r="H1491">
        <v>28</v>
      </c>
      <c r="I1491">
        <v>4</v>
      </c>
      <c r="J1491">
        <v>72</v>
      </c>
      <c r="K1491">
        <v>70</v>
      </c>
      <c r="L1491" t="s">
        <v>71</v>
      </c>
      <c r="M1491" t="s">
        <v>1952</v>
      </c>
      <c r="N1491" t="s">
        <v>3861</v>
      </c>
      <c r="O1491" t="s">
        <v>624</v>
      </c>
      <c r="P1491" t="s">
        <v>74</v>
      </c>
      <c r="Q1491">
        <v>0</v>
      </c>
      <c r="R1491" t="s">
        <v>2504</v>
      </c>
    </row>
    <row r="1492" spans="2:18" x14ac:dyDescent="0.25">
      <c r="B1492" t="s">
        <v>2502</v>
      </c>
      <c r="C1492" t="s">
        <v>2503</v>
      </c>
      <c r="D1492" t="s">
        <v>1591</v>
      </c>
      <c r="E1492">
        <v>7774</v>
      </c>
      <c r="F1492" t="s">
        <v>74</v>
      </c>
      <c r="G1492">
        <v>85</v>
      </c>
      <c r="H1492">
        <v>28</v>
      </c>
      <c r="I1492">
        <v>4</v>
      </c>
      <c r="J1492">
        <v>72</v>
      </c>
      <c r="K1492">
        <v>70</v>
      </c>
      <c r="L1492" t="s">
        <v>77</v>
      </c>
      <c r="M1492" t="s">
        <v>144</v>
      </c>
      <c r="N1492" t="s">
        <v>3862</v>
      </c>
      <c r="O1492" t="s">
        <v>73</v>
      </c>
      <c r="P1492" t="s">
        <v>74</v>
      </c>
      <c r="Q1492">
        <v>0</v>
      </c>
      <c r="R1492" t="s">
        <v>2504</v>
      </c>
    </row>
    <row r="1493" spans="2:18" x14ac:dyDescent="0.25">
      <c r="B1493" t="s">
        <v>2502</v>
      </c>
      <c r="C1493" t="s">
        <v>2503</v>
      </c>
      <c r="D1493" t="s">
        <v>1591</v>
      </c>
      <c r="E1493">
        <v>7774</v>
      </c>
      <c r="F1493" t="s">
        <v>74</v>
      </c>
      <c r="G1493">
        <v>85</v>
      </c>
      <c r="H1493">
        <v>28</v>
      </c>
      <c r="I1493">
        <v>4</v>
      </c>
      <c r="J1493">
        <v>72</v>
      </c>
      <c r="K1493">
        <v>70</v>
      </c>
      <c r="L1493" t="s">
        <v>77</v>
      </c>
      <c r="M1493" t="s">
        <v>1952</v>
      </c>
      <c r="N1493" t="s">
        <v>3861</v>
      </c>
      <c r="O1493" t="s">
        <v>73</v>
      </c>
      <c r="P1493" t="s">
        <v>74</v>
      </c>
      <c r="Q1493">
        <v>0</v>
      </c>
      <c r="R1493" t="s">
        <v>2504</v>
      </c>
    </row>
    <row r="1494" spans="2:18" x14ac:dyDescent="0.25">
      <c r="B1494" t="s">
        <v>2505</v>
      </c>
      <c r="C1494" t="s">
        <v>2506</v>
      </c>
      <c r="D1494" t="s">
        <v>2507</v>
      </c>
      <c r="E1494">
        <v>12798</v>
      </c>
      <c r="F1494" t="s">
        <v>74</v>
      </c>
      <c r="G1494">
        <v>86</v>
      </c>
      <c r="H1494">
        <v>42</v>
      </c>
      <c r="I1494">
        <v>4</v>
      </c>
      <c r="J1494">
        <v>102</v>
      </c>
      <c r="K1494">
        <v>76</v>
      </c>
      <c r="L1494" t="s">
        <v>71</v>
      </c>
      <c r="M1494" t="s">
        <v>132</v>
      </c>
      <c r="N1494" t="s">
        <v>3864</v>
      </c>
      <c r="O1494" t="s">
        <v>239</v>
      </c>
      <c r="P1494" t="s">
        <v>74</v>
      </c>
      <c r="Q1494">
        <v>0</v>
      </c>
      <c r="R1494" t="s">
        <v>2508</v>
      </c>
    </row>
    <row r="1495" spans="2:18" x14ac:dyDescent="0.25">
      <c r="B1495" t="s">
        <v>2505</v>
      </c>
      <c r="C1495" t="s">
        <v>2506</v>
      </c>
      <c r="D1495" t="s">
        <v>2507</v>
      </c>
      <c r="E1495">
        <v>12798</v>
      </c>
      <c r="F1495" t="s">
        <v>74</v>
      </c>
      <c r="G1495">
        <v>86</v>
      </c>
      <c r="H1495">
        <v>42</v>
      </c>
      <c r="I1495">
        <v>4</v>
      </c>
      <c r="J1495">
        <v>102</v>
      </c>
      <c r="K1495">
        <v>76</v>
      </c>
      <c r="L1495" t="s">
        <v>77</v>
      </c>
      <c r="M1495" t="s">
        <v>2292</v>
      </c>
      <c r="N1495" t="s">
        <v>3947</v>
      </c>
      <c r="O1495" t="s">
        <v>239</v>
      </c>
      <c r="P1495" t="s">
        <v>74</v>
      </c>
      <c r="Q1495">
        <v>0</v>
      </c>
      <c r="R1495" t="s">
        <v>2508</v>
      </c>
    </row>
    <row r="1496" spans="2:18" x14ac:dyDescent="0.25">
      <c r="B1496" t="s">
        <v>2509</v>
      </c>
      <c r="C1496" t="s">
        <v>2506</v>
      </c>
      <c r="D1496" t="s">
        <v>2507</v>
      </c>
      <c r="E1496">
        <v>12798</v>
      </c>
      <c r="F1496" t="s">
        <v>74</v>
      </c>
      <c r="G1496">
        <v>86</v>
      </c>
      <c r="H1496">
        <v>42</v>
      </c>
      <c r="I1496">
        <v>4</v>
      </c>
      <c r="J1496">
        <v>102</v>
      </c>
      <c r="K1496">
        <v>76</v>
      </c>
      <c r="L1496" t="s">
        <v>71</v>
      </c>
      <c r="M1496" t="s">
        <v>132</v>
      </c>
      <c r="N1496" t="s">
        <v>3864</v>
      </c>
      <c r="O1496" t="s">
        <v>239</v>
      </c>
      <c r="P1496" t="s">
        <v>74</v>
      </c>
      <c r="Q1496">
        <v>0</v>
      </c>
      <c r="R1496" t="s">
        <v>2510</v>
      </c>
    </row>
    <row r="1497" spans="2:18" x14ac:dyDescent="0.25">
      <c r="B1497" t="s">
        <v>2509</v>
      </c>
      <c r="C1497" t="s">
        <v>2506</v>
      </c>
      <c r="D1497" t="s">
        <v>2507</v>
      </c>
      <c r="E1497">
        <v>12798</v>
      </c>
      <c r="F1497" t="s">
        <v>74</v>
      </c>
      <c r="G1497">
        <v>86</v>
      </c>
      <c r="H1497">
        <v>42</v>
      </c>
      <c r="I1497">
        <v>4</v>
      </c>
      <c r="J1497">
        <v>102</v>
      </c>
      <c r="K1497">
        <v>76</v>
      </c>
      <c r="L1497" t="s">
        <v>77</v>
      </c>
      <c r="M1497" t="s">
        <v>2511</v>
      </c>
      <c r="N1497" t="s">
        <v>3956</v>
      </c>
      <c r="O1497" t="s">
        <v>239</v>
      </c>
      <c r="P1497" t="s">
        <v>74</v>
      </c>
      <c r="Q1497">
        <v>0</v>
      </c>
      <c r="R1497" t="s">
        <v>2510</v>
      </c>
    </row>
    <row r="1498" spans="2:18" x14ac:dyDescent="0.25">
      <c r="B1498" t="s">
        <v>2512</v>
      </c>
      <c r="C1498" t="s">
        <v>2506</v>
      </c>
      <c r="D1498" t="s">
        <v>2513</v>
      </c>
      <c r="E1498">
        <v>12798</v>
      </c>
      <c r="F1498" t="s">
        <v>74</v>
      </c>
      <c r="G1498">
        <v>86</v>
      </c>
      <c r="H1498">
        <v>42</v>
      </c>
      <c r="I1498">
        <v>4</v>
      </c>
      <c r="J1498">
        <v>102</v>
      </c>
      <c r="K1498">
        <v>76</v>
      </c>
      <c r="L1498" t="s">
        <v>71</v>
      </c>
      <c r="M1498" t="s">
        <v>132</v>
      </c>
      <c r="N1498" t="s">
        <v>3864</v>
      </c>
      <c r="O1498" t="s">
        <v>239</v>
      </c>
      <c r="P1498" t="s">
        <v>74</v>
      </c>
      <c r="Q1498">
        <v>0</v>
      </c>
      <c r="R1498" t="s">
        <v>2514</v>
      </c>
    </row>
    <row r="1499" spans="2:18" x14ac:dyDescent="0.25">
      <c r="B1499" t="s">
        <v>2512</v>
      </c>
      <c r="C1499" t="s">
        <v>2506</v>
      </c>
      <c r="D1499" t="s">
        <v>2513</v>
      </c>
      <c r="E1499">
        <v>12798</v>
      </c>
      <c r="F1499" t="s">
        <v>74</v>
      </c>
      <c r="G1499">
        <v>86</v>
      </c>
      <c r="H1499">
        <v>42</v>
      </c>
      <c r="I1499">
        <v>4</v>
      </c>
      <c r="J1499">
        <v>102</v>
      </c>
      <c r="K1499">
        <v>76</v>
      </c>
      <c r="L1499" t="s">
        <v>77</v>
      </c>
      <c r="M1499" t="s">
        <v>2515</v>
      </c>
      <c r="N1499" t="s">
        <v>3933</v>
      </c>
      <c r="O1499" t="s">
        <v>239</v>
      </c>
      <c r="P1499" t="s">
        <v>74</v>
      </c>
      <c r="Q1499">
        <v>0</v>
      </c>
      <c r="R1499" t="s">
        <v>2514</v>
      </c>
    </row>
    <row r="1500" spans="2:18" x14ac:dyDescent="0.25">
      <c r="B1500" t="s">
        <v>2516</v>
      </c>
      <c r="C1500" t="s">
        <v>2506</v>
      </c>
      <c r="D1500" t="s">
        <v>2517</v>
      </c>
      <c r="E1500">
        <v>12798</v>
      </c>
      <c r="F1500" t="s">
        <v>74</v>
      </c>
      <c r="G1500">
        <v>86</v>
      </c>
      <c r="H1500">
        <v>42</v>
      </c>
      <c r="I1500">
        <v>4</v>
      </c>
      <c r="J1500">
        <v>102</v>
      </c>
      <c r="K1500">
        <v>76</v>
      </c>
      <c r="L1500" t="s">
        <v>71</v>
      </c>
      <c r="M1500" t="s">
        <v>132</v>
      </c>
      <c r="N1500" t="s">
        <v>3864</v>
      </c>
      <c r="O1500" t="s">
        <v>73</v>
      </c>
      <c r="P1500" t="s">
        <v>74</v>
      </c>
      <c r="Q1500">
        <v>1600</v>
      </c>
      <c r="R1500" t="s">
        <v>2518</v>
      </c>
    </row>
    <row r="1501" spans="2:18" x14ac:dyDescent="0.25">
      <c r="B1501" t="s">
        <v>2516</v>
      </c>
      <c r="C1501" t="s">
        <v>2506</v>
      </c>
      <c r="D1501" t="s">
        <v>2517</v>
      </c>
      <c r="E1501">
        <v>12798</v>
      </c>
      <c r="F1501" t="s">
        <v>74</v>
      </c>
      <c r="G1501">
        <v>86</v>
      </c>
      <c r="H1501">
        <v>42</v>
      </c>
      <c r="I1501">
        <v>4</v>
      </c>
      <c r="J1501">
        <v>102</v>
      </c>
      <c r="K1501">
        <v>76</v>
      </c>
      <c r="L1501" t="s">
        <v>77</v>
      </c>
      <c r="M1501" t="s">
        <v>2292</v>
      </c>
      <c r="N1501" t="s">
        <v>3947</v>
      </c>
      <c r="O1501" t="s">
        <v>73</v>
      </c>
      <c r="P1501" t="s">
        <v>74</v>
      </c>
      <c r="Q1501">
        <v>1000</v>
      </c>
      <c r="R1501" t="s">
        <v>2518</v>
      </c>
    </row>
    <row r="1502" spans="2:18" x14ac:dyDescent="0.25">
      <c r="B1502" t="s">
        <v>2519</v>
      </c>
      <c r="C1502" t="s">
        <v>2520</v>
      </c>
      <c r="D1502" t="s">
        <v>2005</v>
      </c>
      <c r="E1502">
        <v>3530</v>
      </c>
      <c r="F1502" t="s">
        <v>74</v>
      </c>
      <c r="G1502">
        <v>87</v>
      </c>
      <c r="H1502">
        <v>25</v>
      </c>
      <c r="I1502">
        <v>2</v>
      </c>
      <c r="J1502">
        <v>44</v>
      </c>
      <c r="K1502">
        <v>70</v>
      </c>
      <c r="L1502" t="s">
        <v>71</v>
      </c>
      <c r="M1502" t="s">
        <v>1045</v>
      </c>
      <c r="N1502" t="s">
        <v>3873</v>
      </c>
      <c r="O1502" t="s">
        <v>624</v>
      </c>
      <c r="P1502" t="s">
        <v>74</v>
      </c>
      <c r="Q1502">
        <v>0</v>
      </c>
      <c r="R1502" t="s">
        <v>2521</v>
      </c>
    </row>
    <row r="1503" spans="2:18" ht="15" customHeight="1" x14ac:dyDescent="0.25">
      <c r="B1503" t="s">
        <v>2519</v>
      </c>
      <c r="C1503" t="s">
        <v>2520</v>
      </c>
      <c r="D1503" t="s">
        <v>2005</v>
      </c>
      <c r="E1503" s="6">
        <v>3530</v>
      </c>
      <c r="F1503" t="s">
        <v>74</v>
      </c>
      <c r="G1503">
        <v>87</v>
      </c>
      <c r="H1503">
        <v>25</v>
      </c>
      <c r="I1503">
        <v>2</v>
      </c>
      <c r="J1503">
        <v>44</v>
      </c>
      <c r="K1503">
        <v>70</v>
      </c>
      <c r="L1503" t="s">
        <v>71</v>
      </c>
      <c r="M1503" t="s">
        <v>2376</v>
      </c>
      <c r="N1503" t="s">
        <v>3952</v>
      </c>
      <c r="O1503" t="s">
        <v>239</v>
      </c>
      <c r="P1503" t="s">
        <v>74</v>
      </c>
      <c r="Q1503">
        <v>0</v>
      </c>
      <c r="R1503" t="s">
        <v>2521</v>
      </c>
    </row>
    <row r="1504" spans="2:18" ht="15" customHeight="1" x14ac:dyDescent="0.25">
      <c r="B1504" t="s">
        <v>2519</v>
      </c>
      <c r="C1504" t="s">
        <v>2520</v>
      </c>
      <c r="D1504" t="s">
        <v>2005</v>
      </c>
      <c r="E1504" s="6">
        <v>3530</v>
      </c>
      <c r="F1504" t="s">
        <v>74</v>
      </c>
      <c r="G1504">
        <v>87</v>
      </c>
      <c r="H1504">
        <v>25</v>
      </c>
      <c r="I1504">
        <v>2</v>
      </c>
      <c r="J1504">
        <v>44</v>
      </c>
      <c r="K1504">
        <v>70</v>
      </c>
      <c r="L1504" t="s">
        <v>77</v>
      </c>
      <c r="M1504" t="s">
        <v>1045</v>
      </c>
      <c r="N1504" t="s">
        <v>3873</v>
      </c>
      <c r="O1504" t="s">
        <v>627</v>
      </c>
      <c r="P1504" t="s">
        <v>74</v>
      </c>
      <c r="Q1504">
        <v>0</v>
      </c>
      <c r="R1504" t="s">
        <v>2521</v>
      </c>
    </row>
    <row r="1505" spans="2:20" ht="15" customHeight="1" x14ac:dyDescent="0.25">
      <c r="B1505" t="s">
        <v>2522</v>
      </c>
      <c r="C1505" t="s">
        <v>2523</v>
      </c>
      <c r="D1505" t="s">
        <v>2524</v>
      </c>
      <c r="E1505" s="6">
        <v>11558</v>
      </c>
      <c r="F1505" t="s">
        <v>74</v>
      </c>
      <c r="G1505">
        <v>88</v>
      </c>
      <c r="H1505">
        <v>44</v>
      </c>
      <c r="I1505">
        <v>4</v>
      </c>
      <c r="J1505">
        <v>75</v>
      </c>
      <c r="K1505">
        <v>65.5</v>
      </c>
      <c r="L1505" t="s">
        <v>71</v>
      </c>
      <c r="M1505" t="s">
        <v>509</v>
      </c>
      <c r="N1505" t="s">
        <v>3874</v>
      </c>
      <c r="O1505" t="s">
        <v>271</v>
      </c>
      <c r="P1505" t="s">
        <v>74</v>
      </c>
      <c r="Q1505">
        <v>8</v>
      </c>
      <c r="R1505" t="s">
        <v>2525</v>
      </c>
    </row>
    <row r="1506" spans="2:20" ht="15" customHeight="1" x14ac:dyDescent="0.25">
      <c r="B1506" t="s">
        <v>2522</v>
      </c>
      <c r="C1506" t="s">
        <v>2523</v>
      </c>
      <c r="D1506" t="s">
        <v>2524</v>
      </c>
      <c r="E1506" s="6">
        <v>11558</v>
      </c>
      <c r="F1506" t="s">
        <v>74</v>
      </c>
      <c r="G1506">
        <v>88</v>
      </c>
      <c r="H1506">
        <v>44</v>
      </c>
      <c r="I1506">
        <v>4</v>
      </c>
      <c r="J1506">
        <v>75</v>
      </c>
      <c r="K1506">
        <v>65.5</v>
      </c>
      <c r="L1506" t="s">
        <v>77</v>
      </c>
      <c r="M1506" t="s">
        <v>201</v>
      </c>
      <c r="N1506" t="s">
        <v>3872</v>
      </c>
      <c r="O1506" t="s">
        <v>239</v>
      </c>
      <c r="P1506" t="s">
        <v>74</v>
      </c>
      <c r="Q1506">
        <v>0</v>
      </c>
      <c r="R1506" t="s">
        <v>2525</v>
      </c>
    </row>
    <row r="1507" spans="2:20" ht="15" customHeight="1" x14ac:dyDescent="0.25">
      <c r="B1507" t="s">
        <v>2526</v>
      </c>
      <c r="C1507" t="s">
        <v>2520</v>
      </c>
      <c r="D1507" t="s">
        <v>2005</v>
      </c>
      <c r="E1507" s="6">
        <v>3530</v>
      </c>
      <c r="F1507" t="s">
        <v>74</v>
      </c>
      <c r="G1507">
        <v>88</v>
      </c>
      <c r="H1507">
        <v>25</v>
      </c>
      <c r="I1507">
        <v>2</v>
      </c>
      <c r="J1507">
        <v>44</v>
      </c>
      <c r="K1507">
        <v>70</v>
      </c>
      <c r="L1507" t="s">
        <v>71</v>
      </c>
      <c r="M1507" t="s">
        <v>2376</v>
      </c>
      <c r="N1507" t="s">
        <v>3952</v>
      </c>
      <c r="O1507" t="s">
        <v>624</v>
      </c>
      <c r="P1507" t="s">
        <v>74</v>
      </c>
      <c r="Q1507">
        <v>0</v>
      </c>
      <c r="R1507" t="s">
        <v>2527</v>
      </c>
    </row>
    <row r="1508" spans="2:20" ht="15" customHeight="1" x14ac:dyDescent="0.25">
      <c r="B1508" t="s">
        <v>2526</v>
      </c>
      <c r="C1508" t="s">
        <v>2520</v>
      </c>
      <c r="D1508" t="s">
        <v>2005</v>
      </c>
      <c r="E1508" s="6">
        <v>3530</v>
      </c>
      <c r="F1508" t="s">
        <v>74</v>
      </c>
      <c r="G1508">
        <v>88</v>
      </c>
      <c r="H1508">
        <v>25</v>
      </c>
      <c r="I1508">
        <v>2</v>
      </c>
      <c r="J1508">
        <v>44</v>
      </c>
      <c r="K1508">
        <v>70</v>
      </c>
      <c r="L1508" t="s">
        <v>71</v>
      </c>
      <c r="M1508" t="s">
        <v>1045</v>
      </c>
      <c r="N1508" t="s">
        <v>3873</v>
      </c>
      <c r="O1508" t="s">
        <v>624</v>
      </c>
      <c r="P1508" t="s">
        <v>74</v>
      </c>
      <c r="Q1508">
        <v>0</v>
      </c>
      <c r="R1508" t="s">
        <v>2527</v>
      </c>
    </row>
    <row r="1509" spans="2:20" ht="15" customHeight="1" x14ac:dyDescent="0.25">
      <c r="B1509" t="s">
        <v>2526</v>
      </c>
      <c r="C1509" t="s">
        <v>2520</v>
      </c>
      <c r="D1509" t="s">
        <v>2005</v>
      </c>
      <c r="E1509" s="6">
        <v>3530</v>
      </c>
      <c r="F1509" t="s">
        <v>74</v>
      </c>
      <c r="G1509">
        <v>88</v>
      </c>
      <c r="H1509">
        <v>25</v>
      </c>
      <c r="I1509">
        <v>2</v>
      </c>
      <c r="J1509">
        <v>44</v>
      </c>
      <c r="K1509">
        <v>70</v>
      </c>
      <c r="L1509" t="s">
        <v>71</v>
      </c>
      <c r="M1509" t="s">
        <v>338</v>
      </c>
      <c r="N1509" t="s">
        <v>3873</v>
      </c>
      <c r="O1509" t="s">
        <v>624</v>
      </c>
      <c r="P1509" t="s">
        <v>74</v>
      </c>
      <c r="Q1509">
        <v>0</v>
      </c>
      <c r="R1509" t="s">
        <v>2527</v>
      </c>
    </row>
    <row r="1510" spans="2:20" ht="15" customHeight="1" x14ac:dyDescent="0.25">
      <c r="B1510" t="s">
        <v>2526</v>
      </c>
      <c r="C1510" t="s">
        <v>2520</v>
      </c>
      <c r="D1510" t="s">
        <v>2005</v>
      </c>
      <c r="E1510" s="6">
        <v>3530</v>
      </c>
      <c r="F1510" t="s">
        <v>74</v>
      </c>
      <c r="G1510">
        <v>88</v>
      </c>
      <c r="H1510">
        <v>25</v>
      </c>
      <c r="I1510">
        <v>2</v>
      </c>
      <c r="J1510">
        <v>44</v>
      </c>
      <c r="K1510">
        <v>70</v>
      </c>
      <c r="L1510" t="s">
        <v>77</v>
      </c>
      <c r="M1510" t="s">
        <v>1045</v>
      </c>
      <c r="N1510" t="s">
        <v>3873</v>
      </c>
      <c r="O1510" t="s">
        <v>627</v>
      </c>
      <c r="P1510" t="s">
        <v>74</v>
      </c>
      <c r="Q1510">
        <v>0</v>
      </c>
      <c r="R1510" t="s">
        <v>2527</v>
      </c>
    </row>
    <row r="1511" spans="2:20" ht="15" customHeight="1" x14ac:dyDescent="0.25">
      <c r="B1511" t="s">
        <v>3957</v>
      </c>
      <c r="C1511" t="s">
        <v>3958</v>
      </c>
      <c r="D1511" t="s">
        <v>3959</v>
      </c>
      <c r="E1511" s="6">
        <v>5910</v>
      </c>
      <c r="F1511" t="s">
        <v>74</v>
      </c>
      <c r="G1511">
        <v>0</v>
      </c>
      <c r="H1511">
        <v>42</v>
      </c>
      <c r="I1511">
        <v>2</v>
      </c>
      <c r="J1511">
        <v>64</v>
      </c>
      <c r="K1511">
        <v>70</v>
      </c>
      <c r="L1511" t="s">
        <v>71</v>
      </c>
      <c r="M1511" t="s">
        <v>238</v>
      </c>
      <c r="N1511" t="s">
        <v>3877</v>
      </c>
      <c r="O1511" t="s">
        <v>239</v>
      </c>
      <c r="P1511" t="s">
        <v>74</v>
      </c>
      <c r="Q1511">
        <v>500</v>
      </c>
      <c r="R1511" t="s">
        <v>3960</v>
      </c>
    </row>
    <row r="1512" spans="2:20" ht="15" customHeight="1" x14ac:dyDescent="0.25">
      <c r="B1512" t="s">
        <v>3957</v>
      </c>
      <c r="C1512" t="s">
        <v>3958</v>
      </c>
      <c r="D1512" t="s">
        <v>3959</v>
      </c>
      <c r="E1512" s="6">
        <v>5910</v>
      </c>
      <c r="F1512" t="s">
        <v>74</v>
      </c>
      <c r="G1512">
        <v>0</v>
      </c>
      <c r="H1512">
        <v>42</v>
      </c>
      <c r="I1512">
        <v>2</v>
      </c>
      <c r="J1512">
        <v>64</v>
      </c>
      <c r="K1512">
        <v>70</v>
      </c>
      <c r="L1512" t="s">
        <v>77</v>
      </c>
      <c r="M1512" t="s">
        <v>238</v>
      </c>
      <c r="N1512" t="s">
        <v>3877</v>
      </c>
      <c r="O1512" t="s">
        <v>239</v>
      </c>
      <c r="P1512" t="s">
        <v>74</v>
      </c>
      <c r="Q1512">
        <v>500</v>
      </c>
      <c r="R1512" t="s">
        <v>3960</v>
      </c>
    </row>
    <row r="1513" spans="2:20" ht="15" customHeight="1" x14ac:dyDescent="0.25">
      <c r="B1513" t="s">
        <v>2528</v>
      </c>
      <c r="C1513" t="s">
        <v>2529</v>
      </c>
      <c r="D1513" t="s">
        <v>139</v>
      </c>
      <c r="E1513" s="6">
        <v>9270</v>
      </c>
      <c r="F1513" t="s">
        <v>74</v>
      </c>
      <c r="G1513">
        <v>90</v>
      </c>
      <c r="H1513" s="8">
        <v>35</v>
      </c>
      <c r="I1513" s="8">
        <v>4</v>
      </c>
      <c r="J1513">
        <v>74</v>
      </c>
      <c r="K1513">
        <v>66</v>
      </c>
      <c r="L1513" t="s">
        <v>71</v>
      </c>
      <c r="M1513" t="s">
        <v>140</v>
      </c>
      <c r="N1513" t="s">
        <v>3865</v>
      </c>
      <c r="O1513" t="s">
        <v>83</v>
      </c>
      <c r="P1513" t="s">
        <v>73</v>
      </c>
      <c r="Q1513">
        <v>1200</v>
      </c>
      <c r="R1513" t="s">
        <v>2530</v>
      </c>
    </row>
    <row r="1514" spans="2:20" ht="15" customHeight="1" x14ac:dyDescent="0.25">
      <c r="B1514" t="s">
        <v>2528</v>
      </c>
      <c r="C1514" t="s">
        <v>2529</v>
      </c>
      <c r="D1514" t="s">
        <v>139</v>
      </c>
      <c r="E1514" s="6">
        <v>9270</v>
      </c>
      <c r="F1514" t="s">
        <v>74</v>
      </c>
      <c r="G1514">
        <v>90</v>
      </c>
      <c r="H1514">
        <v>35</v>
      </c>
      <c r="I1514">
        <v>4</v>
      </c>
      <c r="J1514">
        <v>74</v>
      </c>
      <c r="K1514">
        <v>66</v>
      </c>
      <c r="L1514" t="s">
        <v>77</v>
      </c>
      <c r="M1514" t="s">
        <v>144</v>
      </c>
      <c r="N1514" t="s">
        <v>3862</v>
      </c>
      <c r="O1514" t="s">
        <v>83</v>
      </c>
      <c r="P1514" t="s">
        <v>73</v>
      </c>
      <c r="Q1514">
        <v>1500</v>
      </c>
      <c r="R1514" t="s">
        <v>2530</v>
      </c>
    </row>
    <row r="1515" spans="2:20" ht="15" customHeight="1" x14ac:dyDescent="0.25">
      <c r="B1515" t="s">
        <v>2531</v>
      </c>
      <c r="C1515" t="s">
        <v>2532</v>
      </c>
      <c r="D1515" t="s">
        <v>2533</v>
      </c>
      <c r="E1515" s="6">
        <v>8850</v>
      </c>
      <c r="F1515" t="s">
        <v>74</v>
      </c>
      <c r="G1515">
        <v>91</v>
      </c>
      <c r="H1515">
        <v>35</v>
      </c>
      <c r="I1515">
        <v>4</v>
      </c>
      <c r="J1515">
        <v>62</v>
      </c>
      <c r="K1515">
        <v>63</v>
      </c>
      <c r="L1515" t="s">
        <v>71</v>
      </c>
      <c r="M1515" t="s">
        <v>509</v>
      </c>
      <c r="N1515" t="s">
        <v>3874</v>
      </c>
      <c r="O1515" t="s">
        <v>271</v>
      </c>
      <c r="P1515" t="s">
        <v>74</v>
      </c>
      <c r="Q1515">
        <v>0</v>
      </c>
      <c r="R1515" t="s">
        <v>2534</v>
      </c>
    </row>
    <row r="1516" spans="2:20" ht="15" customHeight="1" x14ac:dyDescent="0.25">
      <c r="B1516" t="s">
        <v>2531</v>
      </c>
      <c r="C1516" t="s">
        <v>2532</v>
      </c>
      <c r="D1516" t="s">
        <v>2533</v>
      </c>
      <c r="E1516" s="6">
        <v>8850</v>
      </c>
      <c r="F1516" t="s">
        <v>74</v>
      </c>
      <c r="G1516">
        <v>91</v>
      </c>
      <c r="H1516">
        <v>35</v>
      </c>
      <c r="I1516">
        <v>4</v>
      </c>
      <c r="J1516">
        <v>62</v>
      </c>
      <c r="K1516">
        <v>63</v>
      </c>
      <c r="L1516" t="s">
        <v>77</v>
      </c>
      <c r="M1516" t="s">
        <v>220</v>
      </c>
      <c r="N1516" t="s">
        <v>3876</v>
      </c>
      <c r="O1516" t="s">
        <v>627</v>
      </c>
      <c r="P1516" t="s">
        <v>74</v>
      </c>
      <c r="Q1516">
        <v>0</v>
      </c>
      <c r="R1516" t="s">
        <v>2534</v>
      </c>
    </row>
    <row r="1517" spans="2:20" ht="15" customHeight="1" x14ac:dyDescent="0.25">
      <c r="B1517" t="s">
        <v>2531</v>
      </c>
      <c r="C1517" t="s">
        <v>2532</v>
      </c>
      <c r="D1517" t="s">
        <v>2533</v>
      </c>
      <c r="E1517" s="6">
        <v>8850</v>
      </c>
      <c r="F1517" t="s">
        <v>74</v>
      </c>
      <c r="G1517" s="6">
        <v>91</v>
      </c>
      <c r="H1517">
        <v>35</v>
      </c>
      <c r="I1517" s="6">
        <v>4</v>
      </c>
      <c r="J1517">
        <v>62</v>
      </c>
      <c r="K1517">
        <v>63</v>
      </c>
      <c r="L1517" t="s">
        <v>77</v>
      </c>
      <c r="M1517" t="s">
        <v>2535</v>
      </c>
      <c r="N1517" t="s">
        <v>3961</v>
      </c>
      <c r="O1517" t="s">
        <v>239</v>
      </c>
      <c r="P1517" t="s">
        <v>74</v>
      </c>
      <c r="Q1517">
        <v>0</v>
      </c>
      <c r="R1517" t="s">
        <v>2534</v>
      </c>
      <c r="S1517">
        <v>0</v>
      </c>
      <c r="T1517" t="s">
        <v>2644</v>
      </c>
    </row>
    <row r="1518" spans="2:20" ht="15" customHeight="1" x14ac:dyDescent="0.25">
      <c r="B1518" t="s">
        <v>2536</v>
      </c>
      <c r="C1518" t="s">
        <v>2537</v>
      </c>
      <c r="D1518" t="s">
        <v>2538</v>
      </c>
      <c r="E1518" s="6">
        <v>3950</v>
      </c>
      <c r="F1518" t="s">
        <v>74</v>
      </c>
      <c r="G1518">
        <v>92</v>
      </c>
      <c r="H1518">
        <v>28</v>
      </c>
      <c r="I1518">
        <v>2</v>
      </c>
      <c r="J1518">
        <v>58</v>
      </c>
      <c r="K1518">
        <v>70</v>
      </c>
      <c r="L1518" t="s">
        <v>71</v>
      </c>
      <c r="M1518" t="s">
        <v>2468</v>
      </c>
      <c r="N1518" t="s">
        <v>3873</v>
      </c>
      <c r="O1518" t="s">
        <v>624</v>
      </c>
      <c r="P1518" t="s">
        <v>74</v>
      </c>
      <c r="Q1518">
        <v>0</v>
      </c>
      <c r="R1518" t="s">
        <v>2539</v>
      </c>
    </row>
    <row r="1519" spans="2:20" ht="15" customHeight="1" x14ac:dyDescent="0.25">
      <c r="B1519" t="s">
        <v>2536</v>
      </c>
      <c r="C1519" t="s">
        <v>2537</v>
      </c>
      <c r="D1519" t="s">
        <v>2538</v>
      </c>
      <c r="E1519" s="6">
        <v>3950</v>
      </c>
      <c r="F1519" t="s">
        <v>74</v>
      </c>
      <c r="G1519">
        <v>92</v>
      </c>
      <c r="H1519">
        <v>28</v>
      </c>
      <c r="I1519">
        <v>2</v>
      </c>
      <c r="J1519">
        <v>58</v>
      </c>
      <c r="K1519">
        <v>70</v>
      </c>
      <c r="L1519" t="s">
        <v>77</v>
      </c>
      <c r="M1519" t="s">
        <v>195</v>
      </c>
      <c r="N1519" t="s">
        <v>3873</v>
      </c>
      <c r="O1519" t="s">
        <v>627</v>
      </c>
      <c r="P1519" t="s">
        <v>74</v>
      </c>
      <c r="Q1519">
        <v>0</v>
      </c>
      <c r="R1519" t="s">
        <v>2539</v>
      </c>
    </row>
    <row r="1520" spans="2:20" ht="15" customHeight="1" x14ac:dyDescent="0.25">
      <c r="B1520" t="s">
        <v>2536</v>
      </c>
      <c r="C1520" t="s">
        <v>2537</v>
      </c>
      <c r="D1520" t="s">
        <v>2538</v>
      </c>
      <c r="E1520" s="6">
        <v>3950</v>
      </c>
      <c r="F1520" t="s">
        <v>74</v>
      </c>
      <c r="G1520">
        <v>92</v>
      </c>
      <c r="H1520">
        <v>28</v>
      </c>
      <c r="I1520">
        <v>2</v>
      </c>
      <c r="J1520">
        <v>58</v>
      </c>
      <c r="K1520">
        <v>70</v>
      </c>
      <c r="L1520" t="s">
        <v>77</v>
      </c>
      <c r="M1520" t="s">
        <v>2198</v>
      </c>
      <c r="N1520" t="s">
        <v>3873</v>
      </c>
      <c r="O1520" t="s">
        <v>627</v>
      </c>
      <c r="P1520" t="s">
        <v>74</v>
      </c>
      <c r="Q1520">
        <v>0</v>
      </c>
      <c r="R1520" t="s">
        <v>2539</v>
      </c>
    </row>
    <row r="1521" spans="2:24" ht="15" customHeight="1" x14ac:dyDescent="0.25">
      <c r="B1521" t="s">
        <v>2540</v>
      </c>
      <c r="C1521" t="s">
        <v>2541</v>
      </c>
      <c r="D1521" t="s">
        <v>2392</v>
      </c>
      <c r="E1521" s="6">
        <v>4090</v>
      </c>
      <c r="F1521" t="s">
        <v>74</v>
      </c>
      <c r="G1521">
        <v>93</v>
      </c>
      <c r="H1521">
        <v>29</v>
      </c>
      <c r="I1521">
        <v>2</v>
      </c>
      <c r="J1521">
        <v>50</v>
      </c>
      <c r="K1521">
        <v>70</v>
      </c>
      <c r="L1521" t="s">
        <v>71</v>
      </c>
      <c r="M1521" t="s">
        <v>916</v>
      </c>
      <c r="N1521" t="s">
        <v>3873</v>
      </c>
      <c r="O1521" t="s">
        <v>73</v>
      </c>
      <c r="P1521" t="s">
        <v>74</v>
      </c>
      <c r="Q1521">
        <v>0</v>
      </c>
      <c r="R1521" t="s">
        <v>2542</v>
      </c>
    </row>
    <row r="1522" spans="2:24" ht="15" customHeight="1" x14ac:dyDescent="0.25">
      <c r="B1522" t="s">
        <v>2540</v>
      </c>
      <c r="C1522" t="s">
        <v>2541</v>
      </c>
      <c r="D1522" t="s">
        <v>2392</v>
      </c>
      <c r="E1522" s="6">
        <v>4090</v>
      </c>
      <c r="F1522" t="s">
        <v>74</v>
      </c>
      <c r="G1522">
        <v>93</v>
      </c>
      <c r="H1522">
        <v>29</v>
      </c>
      <c r="I1522">
        <v>2</v>
      </c>
      <c r="J1522">
        <v>50</v>
      </c>
      <c r="K1522">
        <v>70</v>
      </c>
      <c r="L1522" t="s">
        <v>71</v>
      </c>
      <c r="M1522" t="s">
        <v>1045</v>
      </c>
      <c r="N1522" t="s">
        <v>3873</v>
      </c>
      <c r="O1522" t="s">
        <v>73</v>
      </c>
      <c r="P1522" t="s">
        <v>74</v>
      </c>
      <c r="Q1522">
        <v>0</v>
      </c>
      <c r="R1522" t="s">
        <v>2542</v>
      </c>
    </row>
    <row r="1523" spans="2:24" ht="15" customHeight="1" x14ac:dyDescent="0.25">
      <c r="B1523" t="s">
        <v>2540</v>
      </c>
      <c r="C1523" t="s">
        <v>2541</v>
      </c>
      <c r="D1523" t="s">
        <v>2392</v>
      </c>
      <c r="E1523" s="6">
        <v>4090</v>
      </c>
      <c r="F1523" t="s">
        <v>74</v>
      </c>
      <c r="G1523">
        <v>93</v>
      </c>
      <c r="H1523">
        <v>29</v>
      </c>
      <c r="I1523">
        <v>2</v>
      </c>
      <c r="J1523">
        <v>50</v>
      </c>
      <c r="K1523">
        <v>70</v>
      </c>
      <c r="L1523" t="s">
        <v>77</v>
      </c>
      <c r="M1523" t="s">
        <v>338</v>
      </c>
      <c r="N1523" t="s">
        <v>3873</v>
      </c>
      <c r="O1523" t="s">
        <v>73</v>
      </c>
      <c r="P1523" t="s">
        <v>74</v>
      </c>
      <c r="Q1523">
        <v>0</v>
      </c>
      <c r="R1523" t="s">
        <v>2542</v>
      </c>
    </row>
    <row r="1524" spans="2:24" ht="15" customHeight="1" x14ac:dyDescent="0.25">
      <c r="B1524" t="s">
        <v>2540</v>
      </c>
      <c r="C1524" t="s">
        <v>2541</v>
      </c>
      <c r="D1524" t="s">
        <v>2392</v>
      </c>
      <c r="E1524" s="6">
        <v>4090</v>
      </c>
      <c r="F1524" t="s">
        <v>74</v>
      </c>
      <c r="G1524">
        <v>93</v>
      </c>
      <c r="H1524">
        <v>29</v>
      </c>
      <c r="I1524">
        <v>2</v>
      </c>
      <c r="J1524">
        <v>50</v>
      </c>
      <c r="K1524">
        <v>70</v>
      </c>
      <c r="L1524" t="s">
        <v>77</v>
      </c>
      <c r="M1524" t="s">
        <v>1045</v>
      </c>
      <c r="N1524" t="s">
        <v>3873</v>
      </c>
      <c r="O1524" t="s">
        <v>73</v>
      </c>
      <c r="P1524" t="s">
        <v>74</v>
      </c>
      <c r="Q1524">
        <v>0</v>
      </c>
      <c r="R1524" t="s">
        <v>2542</v>
      </c>
    </row>
    <row r="1525" spans="2:24" ht="15" customHeight="1" x14ac:dyDescent="0.25">
      <c r="B1525" t="s">
        <v>2543</v>
      </c>
      <c r="C1525" t="s">
        <v>2544</v>
      </c>
      <c r="D1525" t="s">
        <v>2041</v>
      </c>
      <c r="E1525" s="6">
        <v>9168</v>
      </c>
      <c r="F1525" t="s">
        <v>74</v>
      </c>
      <c r="G1525">
        <v>0</v>
      </c>
      <c r="H1525">
        <v>35</v>
      </c>
      <c r="I1525">
        <v>40</v>
      </c>
      <c r="J1525">
        <v>80</v>
      </c>
      <c r="K1525">
        <v>66</v>
      </c>
      <c r="L1525" t="s">
        <v>71</v>
      </c>
      <c r="M1525" t="s">
        <v>1952</v>
      </c>
      <c r="N1525" t="s">
        <v>3861</v>
      </c>
      <c r="O1525" t="s">
        <v>73</v>
      </c>
      <c r="P1525" t="s">
        <v>74</v>
      </c>
      <c r="Q1525">
        <v>0</v>
      </c>
      <c r="R1525" t="s">
        <v>2545</v>
      </c>
    </row>
    <row r="1526" spans="2:24" ht="15" customHeight="1" x14ac:dyDescent="0.25">
      <c r="B1526" t="s">
        <v>2543</v>
      </c>
      <c r="C1526" t="s">
        <v>2546</v>
      </c>
      <c r="D1526" t="s">
        <v>2041</v>
      </c>
      <c r="E1526" s="6">
        <v>9168</v>
      </c>
      <c r="F1526" t="s">
        <v>74</v>
      </c>
      <c r="G1526">
        <v>93</v>
      </c>
      <c r="H1526">
        <v>35</v>
      </c>
      <c r="I1526">
        <v>4</v>
      </c>
      <c r="J1526">
        <v>80</v>
      </c>
      <c r="K1526">
        <v>66</v>
      </c>
      <c r="L1526" t="s">
        <v>71</v>
      </c>
      <c r="M1526" t="s">
        <v>2117</v>
      </c>
      <c r="N1526">
        <v>0</v>
      </c>
      <c r="O1526" t="s">
        <v>73</v>
      </c>
      <c r="P1526" t="s">
        <v>74</v>
      </c>
      <c r="Q1526">
        <v>0</v>
      </c>
      <c r="R1526" t="s">
        <v>2547</v>
      </c>
    </row>
    <row r="1527" spans="2:24" ht="15" customHeight="1" x14ac:dyDescent="0.25">
      <c r="B1527" t="s">
        <v>2543</v>
      </c>
      <c r="C1527" t="s">
        <v>2546</v>
      </c>
      <c r="D1527" t="s">
        <v>2041</v>
      </c>
      <c r="E1527" s="6">
        <v>9168</v>
      </c>
      <c r="F1527" t="s">
        <v>74</v>
      </c>
      <c r="G1527">
        <v>93</v>
      </c>
      <c r="H1527">
        <v>35</v>
      </c>
      <c r="I1527">
        <v>4</v>
      </c>
      <c r="J1527">
        <v>80</v>
      </c>
      <c r="K1527">
        <v>66</v>
      </c>
      <c r="L1527" t="s">
        <v>71</v>
      </c>
      <c r="M1527" t="s">
        <v>132</v>
      </c>
      <c r="N1527" t="s">
        <v>3864</v>
      </c>
      <c r="O1527" t="s">
        <v>239</v>
      </c>
      <c r="P1527" t="s">
        <v>74</v>
      </c>
      <c r="Q1527">
        <v>1200</v>
      </c>
      <c r="R1527" t="s">
        <v>2547</v>
      </c>
    </row>
    <row r="1528" spans="2:24" ht="15" customHeight="1" x14ac:dyDescent="0.25">
      <c r="B1528" t="s">
        <v>2543</v>
      </c>
      <c r="C1528" t="s">
        <v>2544</v>
      </c>
      <c r="D1528" t="s">
        <v>2041</v>
      </c>
      <c r="E1528" s="6">
        <v>9168</v>
      </c>
      <c r="F1528" t="s">
        <v>74</v>
      </c>
      <c r="G1528">
        <v>0</v>
      </c>
      <c r="H1528">
        <v>35</v>
      </c>
      <c r="I1528">
        <v>40</v>
      </c>
      <c r="J1528">
        <v>80</v>
      </c>
      <c r="K1528">
        <v>66</v>
      </c>
      <c r="L1528" t="s">
        <v>71</v>
      </c>
      <c r="M1528" t="s">
        <v>132</v>
      </c>
      <c r="N1528" t="s">
        <v>3864</v>
      </c>
      <c r="O1528" t="s">
        <v>73</v>
      </c>
      <c r="P1528" t="s">
        <v>74</v>
      </c>
      <c r="Q1528">
        <v>1200</v>
      </c>
      <c r="R1528" t="s">
        <v>2545</v>
      </c>
    </row>
    <row r="1529" spans="2:24" ht="15" customHeight="1" x14ac:dyDescent="0.25">
      <c r="B1529" t="s">
        <v>2543</v>
      </c>
      <c r="C1529" t="s">
        <v>2544</v>
      </c>
      <c r="D1529" t="s">
        <v>2041</v>
      </c>
      <c r="E1529" s="6">
        <v>9168</v>
      </c>
      <c r="F1529" t="s">
        <v>74</v>
      </c>
      <c r="G1529">
        <v>0</v>
      </c>
      <c r="H1529">
        <v>35</v>
      </c>
      <c r="I1529">
        <v>40</v>
      </c>
      <c r="J1529">
        <v>80</v>
      </c>
      <c r="K1529">
        <v>66</v>
      </c>
      <c r="L1529" t="s">
        <v>77</v>
      </c>
      <c r="M1529" t="s">
        <v>1952</v>
      </c>
      <c r="N1529" t="s">
        <v>3861</v>
      </c>
      <c r="O1529" t="s">
        <v>73</v>
      </c>
      <c r="P1529" t="s">
        <v>74</v>
      </c>
      <c r="Q1529">
        <v>0</v>
      </c>
      <c r="R1529" t="s">
        <v>2545</v>
      </c>
    </row>
    <row r="1530" spans="2:24" ht="15" customHeight="1" x14ac:dyDescent="0.25">
      <c r="B1530" t="s">
        <v>2543</v>
      </c>
      <c r="C1530" t="s">
        <v>2546</v>
      </c>
      <c r="D1530" t="s">
        <v>2041</v>
      </c>
      <c r="E1530" s="6">
        <v>9168</v>
      </c>
      <c r="F1530" t="s">
        <v>74</v>
      </c>
      <c r="G1530">
        <v>93</v>
      </c>
      <c r="H1530">
        <v>35</v>
      </c>
      <c r="I1530">
        <v>4</v>
      </c>
      <c r="J1530">
        <v>80</v>
      </c>
      <c r="K1530">
        <v>66</v>
      </c>
      <c r="L1530" t="s">
        <v>77</v>
      </c>
      <c r="M1530" t="s">
        <v>132</v>
      </c>
      <c r="N1530" t="s">
        <v>3864</v>
      </c>
      <c r="O1530" t="s">
        <v>239</v>
      </c>
      <c r="P1530" t="s">
        <v>74</v>
      </c>
      <c r="Q1530">
        <v>1200</v>
      </c>
      <c r="R1530" t="s">
        <v>2547</v>
      </c>
    </row>
    <row r="1531" spans="2:24" ht="15" customHeight="1" x14ac:dyDescent="0.25">
      <c r="B1531" t="s">
        <v>2543</v>
      </c>
      <c r="C1531" t="s">
        <v>2546</v>
      </c>
      <c r="D1531" t="s">
        <v>2041</v>
      </c>
      <c r="E1531" s="6">
        <v>9168</v>
      </c>
      <c r="F1531" t="s">
        <v>74</v>
      </c>
      <c r="G1531">
        <v>93</v>
      </c>
      <c r="H1531">
        <v>35</v>
      </c>
      <c r="I1531">
        <v>4</v>
      </c>
      <c r="J1531">
        <v>80</v>
      </c>
      <c r="K1531">
        <v>66</v>
      </c>
      <c r="L1531" t="s">
        <v>77</v>
      </c>
      <c r="M1531" s="7" t="s">
        <v>2117</v>
      </c>
      <c r="N1531" s="7">
        <v>0</v>
      </c>
      <c r="O1531" t="s">
        <v>73</v>
      </c>
      <c r="P1531" t="s">
        <v>74</v>
      </c>
      <c r="Q1531">
        <v>0</v>
      </c>
      <c r="R1531" t="s">
        <v>2547</v>
      </c>
    </row>
    <row r="1532" spans="2:24" x14ac:dyDescent="0.25">
      <c r="B1532" t="s">
        <v>2543</v>
      </c>
      <c r="C1532" t="s">
        <v>2544</v>
      </c>
      <c r="D1532" t="s">
        <v>2041</v>
      </c>
      <c r="E1532">
        <v>9168</v>
      </c>
      <c r="F1532" t="s">
        <v>74</v>
      </c>
      <c r="G1532">
        <v>0</v>
      </c>
      <c r="H1532">
        <v>35</v>
      </c>
      <c r="I1532">
        <v>40</v>
      </c>
      <c r="J1532">
        <v>80</v>
      </c>
      <c r="K1532">
        <v>66</v>
      </c>
      <c r="L1532" t="s">
        <v>77</v>
      </c>
      <c r="M1532" s="7" t="s">
        <v>132</v>
      </c>
      <c r="N1532" s="7" t="s">
        <v>3864</v>
      </c>
      <c r="O1532" t="s">
        <v>73</v>
      </c>
      <c r="P1532" t="s">
        <v>74</v>
      </c>
      <c r="Q1532">
        <v>1200</v>
      </c>
      <c r="R1532" t="s">
        <v>2545</v>
      </c>
    </row>
    <row r="1533" spans="2:24" x14ac:dyDescent="0.25">
      <c r="B1533" t="s">
        <v>2548</v>
      </c>
      <c r="C1533" t="s">
        <v>2549</v>
      </c>
      <c r="D1533" t="s">
        <v>433</v>
      </c>
      <c r="E1533">
        <v>9168</v>
      </c>
      <c r="F1533" t="s">
        <v>74</v>
      </c>
      <c r="G1533">
        <v>0</v>
      </c>
      <c r="H1533">
        <v>35</v>
      </c>
      <c r="I1533">
        <v>4</v>
      </c>
      <c r="J1533">
        <v>80</v>
      </c>
      <c r="K1533">
        <v>66</v>
      </c>
      <c r="L1533" t="s">
        <v>71</v>
      </c>
      <c r="M1533" s="7" t="s">
        <v>132</v>
      </c>
      <c r="N1533" s="7" t="s">
        <v>3864</v>
      </c>
      <c r="O1533" t="s">
        <v>239</v>
      </c>
      <c r="P1533" t="s">
        <v>74</v>
      </c>
      <c r="Q1533">
        <v>1200</v>
      </c>
      <c r="R1533" t="s">
        <v>2550</v>
      </c>
    </row>
    <row r="1534" spans="2:24" ht="15" customHeight="1" x14ac:dyDescent="0.25">
      <c r="B1534" t="s">
        <v>2548</v>
      </c>
      <c r="C1534" t="s">
        <v>2549</v>
      </c>
      <c r="D1534" t="s">
        <v>433</v>
      </c>
      <c r="E1534" s="6">
        <v>9168</v>
      </c>
      <c r="F1534" t="s">
        <v>74</v>
      </c>
      <c r="G1534" s="6">
        <v>0</v>
      </c>
      <c r="H1534">
        <v>35</v>
      </c>
      <c r="I1534" s="6">
        <v>4</v>
      </c>
      <c r="J1534">
        <v>80</v>
      </c>
      <c r="K1534" s="6">
        <v>66</v>
      </c>
      <c r="L1534" t="s">
        <v>71</v>
      </c>
      <c r="M1534" s="6" t="s">
        <v>1952</v>
      </c>
      <c r="N1534" s="6" t="s">
        <v>3861</v>
      </c>
      <c r="O1534" t="s">
        <v>239</v>
      </c>
      <c r="P1534" t="s">
        <v>74</v>
      </c>
      <c r="Q1534">
        <v>1200</v>
      </c>
      <c r="R1534" t="s">
        <v>2550</v>
      </c>
      <c r="S1534" t="s">
        <v>47</v>
      </c>
      <c r="T1534" t="s">
        <v>47</v>
      </c>
      <c r="U1534" t="s">
        <v>83</v>
      </c>
      <c r="V1534" t="s">
        <v>73</v>
      </c>
      <c r="W1534">
        <v>500</v>
      </c>
      <c r="X1534" t="s">
        <v>2671</v>
      </c>
    </row>
    <row r="1535" spans="2:24" x14ac:dyDescent="0.25">
      <c r="B1535" t="s">
        <v>2548</v>
      </c>
      <c r="C1535" t="s">
        <v>2549</v>
      </c>
      <c r="D1535" t="s">
        <v>433</v>
      </c>
      <c r="E1535">
        <v>9168</v>
      </c>
      <c r="F1535" t="s">
        <v>74</v>
      </c>
      <c r="G1535">
        <v>0</v>
      </c>
      <c r="H1535">
        <v>35</v>
      </c>
      <c r="I1535">
        <v>4</v>
      </c>
      <c r="J1535">
        <v>80</v>
      </c>
      <c r="K1535">
        <v>66</v>
      </c>
      <c r="L1535" t="s">
        <v>77</v>
      </c>
      <c r="M1535" t="s">
        <v>132</v>
      </c>
      <c r="N1535" t="s">
        <v>3864</v>
      </c>
      <c r="O1535" t="s">
        <v>239</v>
      </c>
      <c r="P1535" t="s">
        <v>74</v>
      </c>
      <c r="Q1535">
        <v>1200</v>
      </c>
      <c r="R1535" t="s">
        <v>2550</v>
      </c>
    </row>
    <row r="1536" spans="2:24" x14ac:dyDescent="0.25">
      <c r="B1536" t="s">
        <v>2548</v>
      </c>
      <c r="C1536" t="s">
        <v>2549</v>
      </c>
      <c r="D1536" t="s">
        <v>433</v>
      </c>
      <c r="E1536">
        <v>9168</v>
      </c>
      <c r="F1536" t="s">
        <v>74</v>
      </c>
      <c r="G1536">
        <v>0</v>
      </c>
      <c r="H1536">
        <v>35</v>
      </c>
      <c r="I1536">
        <v>4</v>
      </c>
      <c r="J1536">
        <v>80</v>
      </c>
      <c r="K1536">
        <v>66</v>
      </c>
      <c r="L1536" t="s">
        <v>77</v>
      </c>
      <c r="M1536" t="s">
        <v>1952</v>
      </c>
      <c r="N1536" t="s">
        <v>3861</v>
      </c>
      <c r="O1536" t="s">
        <v>239</v>
      </c>
      <c r="P1536" t="s">
        <v>74</v>
      </c>
      <c r="Q1536">
        <v>1200</v>
      </c>
      <c r="R1536" t="s">
        <v>2550</v>
      </c>
    </row>
    <row r="1537" spans="2:18" x14ac:dyDescent="0.25">
      <c r="B1537" t="s">
        <v>2551</v>
      </c>
      <c r="C1537" t="s">
        <v>2549</v>
      </c>
      <c r="D1537" t="s">
        <v>1745</v>
      </c>
      <c r="E1537">
        <v>9168</v>
      </c>
      <c r="F1537" t="s">
        <v>74</v>
      </c>
      <c r="G1537">
        <v>93</v>
      </c>
      <c r="H1537">
        <v>35</v>
      </c>
      <c r="I1537">
        <v>4</v>
      </c>
      <c r="J1537">
        <v>80</v>
      </c>
      <c r="K1537">
        <v>66</v>
      </c>
      <c r="L1537" t="s">
        <v>71</v>
      </c>
      <c r="M1537" t="s">
        <v>1952</v>
      </c>
      <c r="N1537" t="s">
        <v>3861</v>
      </c>
      <c r="O1537" t="s">
        <v>73</v>
      </c>
      <c r="P1537" t="s">
        <v>74</v>
      </c>
      <c r="Q1537">
        <v>0</v>
      </c>
      <c r="R1537" t="s">
        <v>2552</v>
      </c>
    </row>
    <row r="1538" spans="2:18" x14ac:dyDescent="0.25">
      <c r="B1538" t="s">
        <v>2551</v>
      </c>
      <c r="C1538" t="s">
        <v>2549</v>
      </c>
      <c r="D1538" t="s">
        <v>1745</v>
      </c>
      <c r="E1538">
        <v>9168</v>
      </c>
      <c r="F1538" t="s">
        <v>74</v>
      </c>
      <c r="G1538">
        <v>93</v>
      </c>
      <c r="H1538">
        <v>35</v>
      </c>
      <c r="I1538">
        <v>4</v>
      </c>
      <c r="J1538">
        <v>80</v>
      </c>
      <c r="K1538">
        <v>66</v>
      </c>
      <c r="L1538" t="s">
        <v>71</v>
      </c>
      <c r="M1538" t="s">
        <v>132</v>
      </c>
      <c r="N1538" t="s">
        <v>3864</v>
      </c>
      <c r="O1538" t="s">
        <v>239</v>
      </c>
      <c r="P1538" t="s">
        <v>74</v>
      </c>
      <c r="Q1538">
        <v>1200</v>
      </c>
      <c r="R1538" t="s">
        <v>2552</v>
      </c>
    </row>
    <row r="1539" spans="2:18" x14ac:dyDescent="0.25">
      <c r="B1539" t="s">
        <v>2551</v>
      </c>
      <c r="C1539" t="s">
        <v>2549</v>
      </c>
      <c r="D1539" t="s">
        <v>1745</v>
      </c>
      <c r="E1539">
        <v>9168</v>
      </c>
      <c r="F1539" t="s">
        <v>74</v>
      </c>
      <c r="G1539">
        <v>93</v>
      </c>
      <c r="H1539">
        <v>35</v>
      </c>
      <c r="I1539">
        <v>4</v>
      </c>
      <c r="J1539">
        <v>80</v>
      </c>
      <c r="K1539">
        <v>66</v>
      </c>
      <c r="L1539" t="s">
        <v>77</v>
      </c>
      <c r="M1539" t="s">
        <v>1952</v>
      </c>
      <c r="N1539" t="s">
        <v>3861</v>
      </c>
      <c r="O1539" t="s">
        <v>73</v>
      </c>
      <c r="P1539" t="s">
        <v>74</v>
      </c>
      <c r="Q1539">
        <v>0</v>
      </c>
      <c r="R1539" t="s">
        <v>2552</v>
      </c>
    </row>
    <row r="1540" spans="2:18" x14ac:dyDescent="0.25">
      <c r="B1540" t="s">
        <v>2551</v>
      </c>
      <c r="C1540" t="s">
        <v>2549</v>
      </c>
      <c r="D1540" t="s">
        <v>1745</v>
      </c>
      <c r="E1540">
        <v>9168</v>
      </c>
      <c r="F1540" t="s">
        <v>74</v>
      </c>
      <c r="G1540">
        <v>93</v>
      </c>
      <c r="H1540">
        <v>35</v>
      </c>
      <c r="I1540">
        <v>4</v>
      </c>
      <c r="J1540">
        <v>80</v>
      </c>
      <c r="K1540">
        <v>66</v>
      </c>
      <c r="L1540" t="s">
        <v>77</v>
      </c>
      <c r="M1540" t="s">
        <v>132</v>
      </c>
      <c r="N1540" t="s">
        <v>3864</v>
      </c>
      <c r="O1540" t="s">
        <v>239</v>
      </c>
      <c r="P1540" t="s">
        <v>74</v>
      </c>
      <c r="Q1540">
        <v>1200</v>
      </c>
      <c r="R1540" t="s">
        <v>2552</v>
      </c>
    </row>
    <row r="1541" spans="2:18" x14ac:dyDescent="0.25">
      <c r="B1541" t="s">
        <v>2553</v>
      </c>
      <c r="D1541" t="s">
        <v>86</v>
      </c>
      <c r="E1541">
        <v>0</v>
      </c>
      <c r="F1541" t="s">
        <v>74</v>
      </c>
      <c r="G1541">
        <v>0</v>
      </c>
      <c r="H1541">
        <v>0</v>
      </c>
      <c r="I1541">
        <v>0</v>
      </c>
      <c r="J1541">
        <v>0</v>
      </c>
      <c r="K1541">
        <v>0</v>
      </c>
      <c r="L1541" t="s">
        <v>74</v>
      </c>
      <c r="M1541" t="s">
        <v>74</v>
      </c>
      <c r="N1541" t="s">
        <v>74</v>
      </c>
      <c r="O1541" t="s">
        <v>74</v>
      </c>
      <c r="P1541" t="s">
        <v>74</v>
      </c>
      <c r="Q1541" t="s">
        <v>74</v>
      </c>
      <c r="R1541" t="s">
        <v>2554</v>
      </c>
    </row>
    <row r="1542" spans="2:18" x14ac:dyDescent="0.25">
      <c r="B1542" t="s">
        <v>2555</v>
      </c>
      <c r="C1542" t="s">
        <v>2556</v>
      </c>
      <c r="D1542" t="s">
        <v>2557</v>
      </c>
      <c r="E1542">
        <v>4090</v>
      </c>
      <c r="F1542" t="s">
        <v>74</v>
      </c>
      <c r="G1542">
        <v>94</v>
      </c>
      <c r="H1542">
        <v>29</v>
      </c>
      <c r="I1542">
        <v>2</v>
      </c>
      <c r="J1542">
        <v>56</v>
      </c>
      <c r="K1542">
        <v>70</v>
      </c>
      <c r="L1542" t="s">
        <v>71</v>
      </c>
      <c r="M1542" t="s">
        <v>2558</v>
      </c>
      <c r="N1542" t="s">
        <v>3962</v>
      </c>
      <c r="O1542" t="s">
        <v>83</v>
      </c>
      <c r="P1542" t="s">
        <v>83</v>
      </c>
      <c r="Q1542">
        <v>0</v>
      </c>
      <c r="R1542" t="s">
        <v>2559</v>
      </c>
    </row>
    <row r="1543" spans="2:18" x14ac:dyDescent="0.25">
      <c r="B1543" t="s">
        <v>2555</v>
      </c>
      <c r="C1543" t="s">
        <v>2556</v>
      </c>
      <c r="D1543" t="s">
        <v>2557</v>
      </c>
      <c r="E1543">
        <v>4090</v>
      </c>
      <c r="F1543" t="s">
        <v>74</v>
      </c>
      <c r="G1543">
        <v>94</v>
      </c>
      <c r="H1543">
        <v>29</v>
      </c>
      <c r="I1543">
        <v>2</v>
      </c>
      <c r="J1543">
        <v>56</v>
      </c>
      <c r="K1543">
        <v>70</v>
      </c>
      <c r="L1543" t="s">
        <v>77</v>
      </c>
      <c r="M1543" t="s">
        <v>2558</v>
      </c>
      <c r="N1543" t="s">
        <v>3962</v>
      </c>
      <c r="O1543" t="s">
        <v>83</v>
      </c>
      <c r="P1543" t="s">
        <v>83</v>
      </c>
      <c r="Q1543">
        <v>0</v>
      </c>
      <c r="R1543" t="s">
        <v>2559</v>
      </c>
    </row>
    <row r="1544" spans="2:18" x14ac:dyDescent="0.25">
      <c r="B1544" t="s">
        <v>2560</v>
      </c>
      <c r="C1544" t="s">
        <v>92</v>
      </c>
      <c r="D1544" t="s">
        <v>2561</v>
      </c>
      <c r="E1544">
        <v>7306</v>
      </c>
      <c r="F1544" t="s">
        <v>74</v>
      </c>
      <c r="G1544">
        <v>94</v>
      </c>
      <c r="H1544">
        <v>35</v>
      </c>
      <c r="I1544">
        <v>3</v>
      </c>
      <c r="J1544">
        <v>72</v>
      </c>
      <c r="K1544">
        <v>70</v>
      </c>
      <c r="L1544" t="s">
        <v>71</v>
      </c>
      <c r="M1544" t="s">
        <v>1952</v>
      </c>
      <c r="N1544" t="s">
        <v>3861</v>
      </c>
      <c r="O1544" t="s">
        <v>73</v>
      </c>
      <c r="P1544" t="s">
        <v>83</v>
      </c>
      <c r="Q1544">
        <v>0</v>
      </c>
      <c r="R1544" t="s">
        <v>2562</v>
      </c>
    </row>
    <row r="1545" spans="2:18" x14ac:dyDescent="0.25">
      <c r="B1545" t="s">
        <v>2560</v>
      </c>
      <c r="C1545" t="s">
        <v>92</v>
      </c>
      <c r="D1545" t="s">
        <v>2561</v>
      </c>
      <c r="E1545">
        <v>7306</v>
      </c>
      <c r="F1545" t="s">
        <v>74</v>
      </c>
      <c r="G1545">
        <v>94</v>
      </c>
      <c r="H1545">
        <v>35</v>
      </c>
      <c r="I1545">
        <v>3</v>
      </c>
      <c r="J1545">
        <v>72</v>
      </c>
      <c r="K1545">
        <v>70</v>
      </c>
      <c r="L1545" t="s">
        <v>77</v>
      </c>
      <c r="M1545" t="s">
        <v>1952</v>
      </c>
      <c r="N1545" t="s">
        <v>3861</v>
      </c>
      <c r="O1545" t="s">
        <v>83</v>
      </c>
      <c r="P1545" t="s">
        <v>83</v>
      </c>
      <c r="Q1545">
        <v>0</v>
      </c>
      <c r="R1545" t="s">
        <v>2562</v>
      </c>
    </row>
    <row r="1546" spans="2:18" x14ac:dyDescent="0.25">
      <c r="B1546" t="s">
        <v>2563</v>
      </c>
      <c r="C1546" t="s">
        <v>2564</v>
      </c>
      <c r="D1546" t="s">
        <v>2565</v>
      </c>
      <c r="E1546">
        <v>3530</v>
      </c>
      <c r="F1546" t="s">
        <v>74</v>
      </c>
      <c r="G1546">
        <v>94</v>
      </c>
      <c r="H1546">
        <v>25</v>
      </c>
      <c r="I1546">
        <v>2</v>
      </c>
      <c r="J1546">
        <v>35</v>
      </c>
      <c r="K1546">
        <v>70</v>
      </c>
      <c r="L1546" t="s">
        <v>71</v>
      </c>
      <c r="M1546" t="s">
        <v>195</v>
      </c>
      <c r="N1546" t="s">
        <v>3873</v>
      </c>
      <c r="O1546" t="s">
        <v>624</v>
      </c>
      <c r="P1546" t="s">
        <v>74</v>
      </c>
      <c r="Q1546">
        <v>0</v>
      </c>
      <c r="R1546" t="s">
        <v>2566</v>
      </c>
    </row>
    <row r="1547" spans="2:18" x14ac:dyDescent="0.25">
      <c r="B1547" t="s">
        <v>2563</v>
      </c>
      <c r="C1547" t="s">
        <v>2564</v>
      </c>
      <c r="D1547" t="s">
        <v>2565</v>
      </c>
      <c r="E1547">
        <v>3530</v>
      </c>
      <c r="F1547" t="s">
        <v>74</v>
      </c>
      <c r="G1547">
        <v>94</v>
      </c>
      <c r="H1547">
        <v>25</v>
      </c>
      <c r="I1547">
        <v>2</v>
      </c>
      <c r="J1547">
        <v>35</v>
      </c>
      <c r="K1547">
        <v>70</v>
      </c>
      <c r="L1547" t="s">
        <v>77</v>
      </c>
      <c r="M1547" t="s">
        <v>195</v>
      </c>
      <c r="N1547" t="s">
        <v>3873</v>
      </c>
      <c r="O1547" t="s">
        <v>627</v>
      </c>
      <c r="P1547" t="s">
        <v>74</v>
      </c>
      <c r="Q1547">
        <v>0</v>
      </c>
      <c r="R1547" t="s">
        <v>2566</v>
      </c>
    </row>
    <row r="1548" spans="2:18" x14ac:dyDescent="0.25">
      <c r="B1548" t="s">
        <v>2563</v>
      </c>
      <c r="C1548" t="s">
        <v>2564</v>
      </c>
      <c r="D1548" t="s">
        <v>2565</v>
      </c>
      <c r="E1548">
        <v>3530</v>
      </c>
      <c r="F1548" t="s">
        <v>74</v>
      </c>
      <c r="G1548">
        <v>94</v>
      </c>
      <c r="H1548">
        <v>25</v>
      </c>
      <c r="I1548">
        <v>2</v>
      </c>
      <c r="J1548">
        <v>35</v>
      </c>
      <c r="K1548">
        <v>70</v>
      </c>
      <c r="L1548" t="s">
        <v>77</v>
      </c>
      <c r="M1548" t="s">
        <v>974</v>
      </c>
      <c r="N1548" t="s">
        <v>3862</v>
      </c>
      <c r="O1548" t="s">
        <v>627</v>
      </c>
      <c r="P1548" t="s">
        <v>74</v>
      </c>
      <c r="Q1548">
        <v>0</v>
      </c>
      <c r="R1548" t="s">
        <v>2566</v>
      </c>
    </row>
    <row r="1549" spans="2:18" x14ac:dyDescent="0.25">
      <c r="B1549" t="s">
        <v>2563</v>
      </c>
      <c r="C1549" t="s">
        <v>2564</v>
      </c>
      <c r="D1549" t="s">
        <v>2565</v>
      </c>
      <c r="E1549">
        <v>3530</v>
      </c>
      <c r="F1549" t="s">
        <v>74</v>
      </c>
      <c r="G1549">
        <v>94</v>
      </c>
      <c r="H1549">
        <v>25</v>
      </c>
      <c r="I1549">
        <v>2</v>
      </c>
      <c r="J1549">
        <v>35</v>
      </c>
      <c r="K1549">
        <v>70</v>
      </c>
      <c r="L1549" t="s">
        <v>77</v>
      </c>
      <c r="M1549" t="s">
        <v>2157</v>
      </c>
      <c r="N1549" t="s">
        <v>3907</v>
      </c>
      <c r="O1549" t="s">
        <v>627</v>
      </c>
      <c r="P1549" t="s">
        <v>74</v>
      </c>
      <c r="Q1549">
        <v>0</v>
      </c>
      <c r="R1549" t="s">
        <v>2566</v>
      </c>
    </row>
    <row r="1550" spans="2:18" x14ac:dyDescent="0.25">
      <c r="B1550" t="s">
        <v>2567</v>
      </c>
      <c r="C1550" t="s">
        <v>2568</v>
      </c>
      <c r="D1550" t="s">
        <v>441</v>
      </c>
      <c r="E1550">
        <v>1283</v>
      </c>
      <c r="F1550" t="s">
        <v>74</v>
      </c>
      <c r="G1550">
        <v>0</v>
      </c>
      <c r="H1550">
        <v>32</v>
      </c>
      <c r="I1550">
        <v>5</v>
      </c>
      <c r="J1550">
        <v>102</v>
      </c>
      <c r="K1550">
        <v>80</v>
      </c>
      <c r="L1550" t="s">
        <v>71</v>
      </c>
      <c r="M1550" t="s">
        <v>2292</v>
      </c>
      <c r="N1550" t="s">
        <v>3947</v>
      </c>
      <c r="O1550" t="s">
        <v>239</v>
      </c>
      <c r="P1550" t="s">
        <v>74</v>
      </c>
      <c r="Q1550">
        <v>1000</v>
      </c>
      <c r="R1550" t="s">
        <v>2569</v>
      </c>
    </row>
    <row r="1551" spans="2:18" x14ac:dyDescent="0.25">
      <c r="B1551" t="s">
        <v>2567</v>
      </c>
      <c r="C1551" t="s">
        <v>2568</v>
      </c>
      <c r="D1551" t="s">
        <v>441</v>
      </c>
      <c r="E1551">
        <v>1283</v>
      </c>
      <c r="F1551" t="s">
        <v>74</v>
      </c>
      <c r="G1551">
        <v>0</v>
      </c>
      <c r="H1551">
        <v>32</v>
      </c>
      <c r="I1551">
        <v>5</v>
      </c>
      <c r="J1551">
        <v>102</v>
      </c>
      <c r="K1551">
        <v>80</v>
      </c>
      <c r="L1551" t="s">
        <v>71</v>
      </c>
      <c r="M1551" t="s">
        <v>2352</v>
      </c>
      <c r="N1551" t="s">
        <v>3951</v>
      </c>
      <c r="O1551" t="s">
        <v>239</v>
      </c>
      <c r="P1551" t="s">
        <v>74</v>
      </c>
      <c r="Q1551">
        <v>1500</v>
      </c>
      <c r="R1551" t="s">
        <v>2569</v>
      </c>
    </row>
    <row r="1552" spans="2:18" x14ac:dyDescent="0.25">
      <c r="B1552" t="s">
        <v>2567</v>
      </c>
      <c r="C1552" t="s">
        <v>2568</v>
      </c>
      <c r="D1552" t="s">
        <v>441</v>
      </c>
      <c r="E1552">
        <v>1283</v>
      </c>
      <c r="F1552" t="s">
        <v>74</v>
      </c>
      <c r="G1552">
        <v>0</v>
      </c>
      <c r="H1552">
        <v>32</v>
      </c>
      <c r="I1552">
        <v>5</v>
      </c>
      <c r="J1552">
        <v>102</v>
      </c>
      <c r="K1552">
        <v>80</v>
      </c>
      <c r="L1552" t="s">
        <v>77</v>
      </c>
      <c r="M1552" t="s">
        <v>2292</v>
      </c>
      <c r="N1552" t="s">
        <v>3947</v>
      </c>
      <c r="O1552" t="s">
        <v>239</v>
      </c>
      <c r="P1552" t="s">
        <v>74</v>
      </c>
      <c r="Q1552">
        <v>1000</v>
      </c>
      <c r="R1552" t="s">
        <v>2569</v>
      </c>
    </row>
    <row r="1553" spans="2:22" x14ac:dyDescent="0.25">
      <c r="B1553" t="s">
        <v>2570</v>
      </c>
      <c r="C1553" t="s">
        <v>2571</v>
      </c>
      <c r="D1553" t="s">
        <v>2189</v>
      </c>
      <c r="E1553">
        <v>9168</v>
      </c>
      <c r="F1553" t="s">
        <v>74</v>
      </c>
      <c r="G1553">
        <v>95</v>
      </c>
      <c r="H1553">
        <v>35</v>
      </c>
      <c r="I1553">
        <v>4</v>
      </c>
      <c r="J1553">
        <v>75</v>
      </c>
      <c r="K1553">
        <v>66</v>
      </c>
      <c r="L1553" t="s">
        <v>71</v>
      </c>
      <c r="M1553" t="s">
        <v>81</v>
      </c>
      <c r="N1553" t="s">
        <v>3863</v>
      </c>
      <c r="O1553" t="s">
        <v>73</v>
      </c>
      <c r="P1553" t="s">
        <v>74</v>
      </c>
      <c r="Q1553">
        <v>0</v>
      </c>
      <c r="R1553" t="s">
        <v>2572</v>
      </c>
    </row>
    <row r="1554" spans="2:22" x14ac:dyDescent="0.25">
      <c r="B1554" t="s">
        <v>2570</v>
      </c>
      <c r="C1554" t="s">
        <v>2571</v>
      </c>
      <c r="D1554" t="s">
        <v>2189</v>
      </c>
      <c r="E1554">
        <v>9168</v>
      </c>
      <c r="F1554" t="s">
        <v>74</v>
      </c>
      <c r="G1554">
        <v>95</v>
      </c>
      <c r="H1554">
        <v>35</v>
      </c>
      <c r="I1554">
        <v>4</v>
      </c>
      <c r="J1554">
        <v>75</v>
      </c>
      <c r="K1554">
        <v>66</v>
      </c>
      <c r="L1554" t="s">
        <v>71</v>
      </c>
      <c r="M1554" t="s">
        <v>132</v>
      </c>
      <c r="N1554" t="s">
        <v>3864</v>
      </c>
      <c r="O1554" t="s">
        <v>239</v>
      </c>
      <c r="P1554" t="s">
        <v>74</v>
      </c>
      <c r="Q1554">
        <v>1200</v>
      </c>
      <c r="R1554" t="s">
        <v>2572</v>
      </c>
    </row>
    <row r="1555" spans="2:22" x14ac:dyDescent="0.25">
      <c r="B1555" t="s">
        <v>2570</v>
      </c>
      <c r="C1555" t="s">
        <v>2571</v>
      </c>
      <c r="D1555" t="s">
        <v>2189</v>
      </c>
      <c r="E1555">
        <v>9168</v>
      </c>
      <c r="F1555" t="s">
        <v>74</v>
      </c>
      <c r="G1555">
        <v>95</v>
      </c>
      <c r="H1555">
        <v>35</v>
      </c>
      <c r="I1555">
        <v>4</v>
      </c>
      <c r="J1555">
        <v>75</v>
      </c>
      <c r="K1555">
        <v>66</v>
      </c>
      <c r="L1555" t="s">
        <v>77</v>
      </c>
      <c r="M1555" t="s">
        <v>132</v>
      </c>
      <c r="N1555" t="s">
        <v>3864</v>
      </c>
      <c r="O1555" t="s">
        <v>239</v>
      </c>
      <c r="P1555" t="s">
        <v>74</v>
      </c>
      <c r="Q1555">
        <v>1200</v>
      </c>
      <c r="R1555" t="s">
        <v>2572</v>
      </c>
    </row>
    <row r="1556" spans="2:22" x14ac:dyDescent="0.25">
      <c r="B1556" t="s">
        <v>2570</v>
      </c>
      <c r="C1556" t="s">
        <v>2571</v>
      </c>
      <c r="D1556" t="s">
        <v>2189</v>
      </c>
      <c r="E1556" s="6">
        <v>9168</v>
      </c>
      <c r="F1556" t="s">
        <v>74</v>
      </c>
      <c r="G1556" s="6">
        <v>95</v>
      </c>
      <c r="H1556">
        <v>35</v>
      </c>
      <c r="I1556" s="6">
        <v>4</v>
      </c>
      <c r="J1556">
        <v>75</v>
      </c>
      <c r="K1556" s="6">
        <v>66</v>
      </c>
      <c r="L1556" t="s">
        <v>77</v>
      </c>
      <c r="M1556" t="s">
        <v>81</v>
      </c>
      <c r="N1556" t="s">
        <v>3863</v>
      </c>
      <c r="O1556" t="s">
        <v>73</v>
      </c>
      <c r="P1556" t="s">
        <v>74</v>
      </c>
      <c r="Q1556">
        <v>0</v>
      </c>
      <c r="R1556" t="s">
        <v>2572</v>
      </c>
      <c r="S1556" t="s">
        <v>83</v>
      </c>
      <c r="T1556" t="s">
        <v>83</v>
      </c>
      <c r="U1556">
        <v>0</v>
      </c>
      <c r="V1556" t="s">
        <v>2704</v>
      </c>
    </row>
    <row r="1557" spans="2:22" x14ac:dyDescent="0.25">
      <c r="B1557" t="s">
        <v>2573</v>
      </c>
      <c r="C1557" t="s">
        <v>2571</v>
      </c>
      <c r="D1557" t="s">
        <v>237</v>
      </c>
      <c r="E1557">
        <v>9168</v>
      </c>
      <c r="F1557" t="s">
        <v>74</v>
      </c>
      <c r="G1557">
        <v>0</v>
      </c>
      <c r="H1557">
        <v>35</v>
      </c>
      <c r="I1557">
        <v>4</v>
      </c>
      <c r="J1557">
        <v>75</v>
      </c>
      <c r="K1557">
        <v>66</v>
      </c>
      <c r="L1557" t="s">
        <v>71</v>
      </c>
      <c r="M1557" t="s">
        <v>81</v>
      </c>
      <c r="N1557" t="s">
        <v>3863</v>
      </c>
      <c r="O1557" t="s">
        <v>73</v>
      </c>
      <c r="P1557" t="s">
        <v>74</v>
      </c>
      <c r="Q1557">
        <v>0</v>
      </c>
      <c r="R1557" t="s">
        <v>2574</v>
      </c>
    </row>
    <row r="1558" spans="2:22" x14ac:dyDescent="0.25">
      <c r="B1558" t="s">
        <v>2573</v>
      </c>
      <c r="C1558" t="s">
        <v>2571</v>
      </c>
      <c r="D1558" t="s">
        <v>237</v>
      </c>
      <c r="E1558">
        <v>9168</v>
      </c>
      <c r="F1558" t="s">
        <v>74</v>
      </c>
      <c r="G1558">
        <v>0</v>
      </c>
      <c r="H1558">
        <v>35</v>
      </c>
      <c r="I1558">
        <v>4</v>
      </c>
      <c r="J1558">
        <v>75</v>
      </c>
      <c r="K1558">
        <v>66</v>
      </c>
      <c r="L1558" t="s">
        <v>71</v>
      </c>
      <c r="M1558" t="s">
        <v>132</v>
      </c>
      <c r="N1558" t="s">
        <v>3864</v>
      </c>
      <c r="O1558" t="s">
        <v>239</v>
      </c>
      <c r="P1558" t="s">
        <v>74</v>
      </c>
      <c r="Q1558">
        <v>1200</v>
      </c>
      <c r="R1558" t="s">
        <v>2574</v>
      </c>
    </row>
    <row r="1559" spans="2:22" x14ac:dyDescent="0.25">
      <c r="B1559" t="s">
        <v>2573</v>
      </c>
      <c r="C1559" t="s">
        <v>2571</v>
      </c>
      <c r="D1559" t="s">
        <v>237</v>
      </c>
      <c r="E1559">
        <v>9168</v>
      </c>
      <c r="F1559" t="s">
        <v>74</v>
      </c>
      <c r="G1559">
        <v>0</v>
      </c>
      <c r="H1559">
        <v>35</v>
      </c>
      <c r="I1559">
        <v>4</v>
      </c>
      <c r="J1559">
        <v>75</v>
      </c>
      <c r="K1559">
        <v>66</v>
      </c>
      <c r="L1559" t="s">
        <v>77</v>
      </c>
      <c r="M1559" t="s">
        <v>81</v>
      </c>
      <c r="N1559" t="s">
        <v>3863</v>
      </c>
      <c r="O1559" t="s">
        <v>73</v>
      </c>
      <c r="P1559" t="s">
        <v>74</v>
      </c>
      <c r="Q1559">
        <v>0</v>
      </c>
      <c r="R1559" t="s">
        <v>2574</v>
      </c>
    </row>
    <row r="1560" spans="2:22" x14ac:dyDescent="0.25">
      <c r="B1560" t="s">
        <v>2573</v>
      </c>
      <c r="C1560" t="s">
        <v>2571</v>
      </c>
      <c r="D1560" t="s">
        <v>237</v>
      </c>
      <c r="E1560">
        <v>9168</v>
      </c>
      <c r="F1560" t="s">
        <v>74</v>
      </c>
      <c r="G1560">
        <v>0</v>
      </c>
      <c r="H1560">
        <v>35</v>
      </c>
      <c r="I1560">
        <v>4</v>
      </c>
      <c r="J1560">
        <v>75</v>
      </c>
      <c r="K1560">
        <v>66</v>
      </c>
      <c r="L1560" t="s">
        <v>77</v>
      </c>
      <c r="M1560" t="s">
        <v>132</v>
      </c>
      <c r="N1560" t="s">
        <v>3864</v>
      </c>
      <c r="O1560" t="s">
        <v>239</v>
      </c>
      <c r="P1560" t="s">
        <v>74</v>
      </c>
      <c r="Q1560">
        <v>1200</v>
      </c>
      <c r="R1560" t="s">
        <v>2574</v>
      </c>
    </row>
    <row r="1561" spans="2:22" x14ac:dyDescent="0.25">
      <c r="B1561" t="s">
        <v>2575</v>
      </c>
      <c r="C1561" t="s">
        <v>2576</v>
      </c>
      <c r="D1561" t="s">
        <v>2041</v>
      </c>
      <c r="E1561">
        <v>9168</v>
      </c>
      <c r="F1561" t="s">
        <v>74</v>
      </c>
      <c r="G1561">
        <v>0</v>
      </c>
      <c r="H1561">
        <v>35</v>
      </c>
      <c r="I1561">
        <v>4</v>
      </c>
      <c r="J1561">
        <v>77</v>
      </c>
      <c r="K1561">
        <v>66</v>
      </c>
      <c r="L1561" t="s">
        <v>71</v>
      </c>
      <c r="M1561" s="7" t="s">
        <v>81</v>
      </c>
      <c r="N1561" s="7" t="s">
        <v>3863</v>
      </c>
      <c r="O1561" t="s">
        <v>73</v>
      </c>
      <c r="P1561" t="s">
        <v>74</v>
      </c>
      <c r="Q1561">
        <v>0</v>
      </c>
      <c r="R1561" t="s">
        <v>2577</v>
      </c>
    </row>
    <row r="1562" spans="2:22" x14ac:dyDescent="0.25">
      <c r="B1562" t="s">
        <v>2575</v>
      </c>
      <c r="C1562" t="s">
        <v>2576</v>
      </c>
      <c r="D1562" t="s">
        <v>2041</v>
      </c>
      <c r="E1562">
        <v>9168</v>
      </c>
      <c r="F1562" t="s">
        <v>74</v>
      </c>
      <c r="G1562">
        <v>0</v>
      </c>
      <c r="H1562">
        <v>35</v>
      </c>
      <c r="I1562">
        <v>4</v>
      </c>
      <c r="J1562">
        <v>77</v>
      </c>
      <c r="K1562">
        <v>66</v>
      </c>
      <c r="L1562" t="s">
        <v>71</v>
      </c>
      <c r="M1562" t="s">
        <v>132</v>
      </c>
      <c r="N1562" t="s">
        <v>3864</v>
      </c>
      <c r="O1562" t="s">
        <v>73</v>
      </c>
      <c r="P1562" t="s">
        <v>74</v>
      </c>
      <c r="Q1562">
        <v>1200</v>
      </c>
      <c r="R1562" t="s">
        <v>2577</v>
      </c>
    </row>
    <row r="1563" spans="2:22" x14ac:dyDescent="0.25">
      <c r="B1563" t="s">
        <v>2575</v>
      </c>
      <c r="C1563" t="s">
        <v>2576</v>
      </c>
      <c r="D1563" t="s">
        <v>2041</v>
      </c>
      <c r="E1563">
        <v>9168</v>
      </c>
      <c r="F1563" t="s">
        <v>74</v>
      </c>
      <c r="G1563">
        <v>0</v>
      </c>
      <c r="H1563">
        <v>35</v>
      </c>
      <c r="I1563">
        <v>4</v>
      </c>
      <c r="J1563">
        <v>77</v>
      </c>
      <c r="K1563">
        <v>66</v>
      </c>
      <c r="L1563" t="s">
        <v>77</v>
      </c>
      <c r="M1563" t="s">
        <v>81</v>
      </c>
      <c r="N1563" t="s">
        <v>3863</v>
      </c>
      <c r="O1563" t="s">
        <v>73</v>
      </c>
      <c r="P1563" t="s">
        <v>74</v>
      </c>
      <c r="Q1563">
        <v>0</v>
      </c>
      <c r="R1563" t="s">
        <v>2577</v>
      </c>
    </row>
    <row r="1564" spans="2:22" x14ac:dyDescent="0.25">
      <c r="B1564" t="s">
        <v>2575</v>
      </c>
      <c r="C1564" t="s">
        <v>2576</v>
      </c>
      <c r="D1564" t="s">
        <v>2041</v>
      </c>
      <c r="E1564">
        <v>9168</v>
      </c>
      <c r="F1564" t="s">
        <v>74</v>
      </c>
      <c r="G1564">
        <v>0</v>
      </c>
      <c r="H1564">
        <v>35</v>
      </c>
      <c r="I1564">
        <v>4</v>
      </c>
      <c r="J1564">
        <v>77</v>
      </c>
      <c r="K1564">
        <v>66</v>
      </c>
      <c r="L1564" t="s">
        <v>77</v>
      </c>
      <c r="M1564" t="s">
        <v>132</v>
      </c>
      <c r="N1564" t="s">
        <v>3864</v>
      </c>
      <c r="O1564" t="s">
        <v>73</v>
      </c>
      <c r="P1564" t="s">
        <v>74</v>
      </c>
      <c r="Q1564">
        <v>1200</v>
      </c>
      <c r="R1564" t="s">
        <v>2577</v>
      </c>
    </row>
    <row r="1565" spans="2:22" x14ac:dyDescent="0.25">
      <c r="B1565" t="s">
        <v>2578</v>
      </c>
      <c r="C1565" t="s">
        <v>2579</v>
      </c>
      <c r="D1565" t="s">
        <v>108</v>
      </c>
      <c r="E1565">
        <v>8176</v>
      </c>
      <c r="F1565" t="s">
        <v>74</v>
      </c>
      <c r="G1565">
        <v>95</v>
      </c>
      <c r="H1565">
        <v>30.35</v>
      </c>
      <c r="I1565">
        <v>4</v>
      </c>
      <c r="J1565">
        <v>97</v>
      </c>
      <c r="K1565">
        <v>67.349999999999994</v>
      </c>
      <c r="L1565" t="s">
        <v>71</v>
      </c>
      <c r="M1565" t="s">
        <v>356</v>
      </c>
      <c r="N1565" t="s">
        <v>3862</v>
      </c>
      <c r="O1565" t="s">
        <v>73</v>
      </c>
      <c r="P1565" t="s">
        <v>74</v>
      </c>
      <c r="Q1565">
        <v>270</v>
      </c>
      <c r="R1565" t="s">
        <v>2580</v>
      </c>
    </row>
    <row r="1566" spans="2:22" x14ac:dyDescent="0.25">
      <c r="B1566" t="s">
        <v>2578</v>
      </c>
      <c r="C1566" t="s">
        <v>2579</v>
      </c>
      <c r="D1566" t="s">
        <v>108</v>
      </c>
      <c r="E1566">
        <v>8176</v>
      </c>
      <c r="F1566" t="s">
        <v>74</v>
      </c>
      <c r="G1566">
        <v>95</v>
      </c>
      <c r="H1566">
        <v>30.35</v>
      </c>
      <c r="I1566">
        <v>4</v>
      </c>
      <c r="J1566">
        <v>97</v>
      </c>
      <c r="K1566">
        <v>67.349999999999994</v>
      </c>
      <c r="L1566" t="s">
        <v>71</v>
      </c>
      <c r="M1566" t="s">
        <v>356</v>
      </c>
      <c r="N1566" t="s">
        <v>3862</v>
      </c>
      <c r="O1566" t="s">
        <v>73</v>
      </c>
      <c r="P1566" t="s">
        <v>74</v>
      </c>
      <c r="Q1566">
        <v>270</v>
      </c>
      <c r="R1566" t="s">
        <v>2580</v>
      </c>
    </row>
    <row r="1567" spans="2:22" x14ac:dyDescent="0.25">
      <c r="B1567" t="s">
        <v>2578</v>
      </c>
      <c r="C1567" t="s">
        <v>2579</v>
      </c>
      <c r="D1567" t="s">
        <v>108</v>
      </c>
      <c r="E1567">
        <v>8176</v>
      </c>
      <c r="F1567" t="s">
        <v>74</v>
      </c>
      <c r="G1567">
        <v>95</v>
      </c>
      <c r="H1567">
        <v>30.35</v>
      </c>
      <c r="I1567">
        <v>4</v>
      </c>
      <c r="J1567">
        <v>97</v>
      </c>
      <c r="K1567">
        <v>67.349999999999994</v>
      </c>
      <c r="L1567" t="s">
        <v>77</v>
      </c>
      <c r="M1567" t="s">
        <v>356</v>
      </c>
      <c r="N1567" t="s">
        <v>3862</v>
      </c>
      <c r="O1567" t="s">
        <v>73</v>
      </c>
      <c r="P1567" t="s">
        <v>74</v>
      </c>
      <c r="Q1567">
        <v>270</v>
      </c>
      <c r="R1567" t="s">
        <v>2580</v>
      </c>
    </row>
    <row r="1568" spans="2:22" x14ac:dyDescent="0.25">
      <c r="B1568" t="s">
        <v>2578</v>
      </c>
      <c r="C1568" t="s">
        <v>2579</v>
      </c>
      <c r="D1568" t="s">
        <v>108</v>
      </c>
      <c r="E1568" s="6">
        <v>8176</v>
      </c>
      <c r="F1568" t="s">
        <v>74</v>
      </c>
      <c r="G1568" s="6">
        <v>95</v>
      </c>
      <c r="H1568">
        <v>30.35</v>
      </c>
      <c r="I1568">
        <v>4</v>
      </c>
      <c r="J1568">
        <v>97</v>
      </c>
      <c r="K1568">
        <v>67.349999999999994</v>
      </c>
      <c r="L1568" t="s">
        <v>77</v>
      </c>
      <c r="M1568" t="s">
        <v>2581</v>
      </c>
      <c r="N1568" t="s">
        <v>3963</v>
      </c>
      <c r="O1568" t="s">
        <v>73</v>
      </c>
      <c r="P1568" t="s">
        <v>74</v>
      </c>
      <c r="Q1568">
        <v>270</v>
      </c>
      <c r="R1568" t="s">
        <v>2580</v>
      </c>
    </row>
    <row r="1569" spans="2:18" x14ac:dyDescent="0.25">
      <c r="B1569" t="s">
        <v>2582</v>
      </c>
      <c r="C1569" t="s">
        <v>2583</v>
      </c>
      <c r="D1569" t="s">
        <v>2584</v>
      </c>
      <c r="E1569">
        <v>4930</v>
      </c>
      <c r="F1569" t="s">
        <v>74</v>
      </c>
      <c r="G1569">
        <v>95</v>
      </c>
      <c r="H1569">
        <v>35</v>
      </c>
      <c r="I1569">
        <v>2</v>
      </c>
      <c r="J1569">
        <v>58</v>
      </c>
      <c r="K1569">
        <v>70</v>
      </c>
      <c r="L1569" t="s">
        <v>71</v>
      </c>
      <c r="M1569" t="s">
        <v>1045</v>
      </c>
      <c r="N1569" t="s">
        <v>3873</v>
      </c>
      <c r="O1569" t="s">
        <v>624</v>
      </c>
      <c r="P1569" t="s">
        <v>74</v>
      </c>
      <c r="Q1569">
        <v>0</v>
      </c>
      <c r="R1569" t="s">
        <v>2585</v>
      </c>
    </row>
    <row r="1570" spans="2:18" x14ac:dyDescent="0.25">
      <c r="B1570" t="s">
        <v>2582</v>
      </c>
      <c r="C1570" t="s">
        <v>2583</v>
      </c>
      <c r="D1570" t="s">
        <v>2584</v>
      </c>
      <c r="E1570">
        <v>4930</v>
      </c>
      <c r="F1570" t="s">
        <v>74</v>
      </c>
      <c r="G1570">
        <v>95</v>
      </c>
      <c r="H1570">
        <v>35</v>
      </c>
      <c r="I1570">
        <v>2</v>
      </c>
      <c r="J1570">
        <v>58</v>
      </c>
      <c r="K1570">
        <v>70</v>
      </c>
      <c r="L1570" t="s">
        <v>71</v>
      </c>
      <c r="M1570" t="s">
        <v>2586</v>
      </c>
      <c r="N1570" t="s">
        <v>3873</v>
      </c>
      <c r="O1570" t="s">
        <v>624</v>
      </c>
      <c r="P1570" t="s">
        <v>74</v>
      </c>
      <c r="Q1570">
        <v>0</v>
      </c>
      <c r="R1570" t="s">
        <v>2585</v>
      </c>
    </row>
    <row r="1571" spans="2:18" x14ac:dyDescent="0.25">
      <c r="B1571" t="s">
        <v>2582</v>
      </c>
      <c r="C1571" t="s">
        <v>2583</v>
      </c>
      <c r="D1571" t="s">
        <v>2584</v>
      </c>
      <c r="E1571">
        <v>4930</v>
      </c>
      <c r="F1571" t="s">
        <v>74</v>
      </c>
      <c r="G1571">
        <v>95</v>
      </c>
      <c r="H1571">
        <v>35</v>
      </c>
      <c r="I1571">
        <v>2</v>
      </c>
      <c r="J1571">
        <v>58</v>
      </c>
      <c r="K1571">
        <v>70</v>
      </c>
      <c r="L1571" t="s">
        <v>77</v>
      </c>
      <c r="M1571" t="s">
        <v>2586</v>
      </c>
      <c r="N1571" t="s">
        <v>3873</v>
      </c>
      <c r="O1571" t="s">
        <v>627</v>
      </c>
      <c r="P1571" t="s">
        <v>74</v>
      </c>
      <c r="Q1571">
        <v>0</v>
      </c>
      <c r="R1571" t="s">
        <v>2585</v>
      </c>
    </row>
    <row r="1572" spans="2:18" x14ac:dyDescent="0.25">
      <c r="B1572" t="s">
        <v>2582</v>
      </c>
      <c r="C1572" t="s">
        <v>2583</v>
      </c>
      <c r="D1572" t="s">
        <v>2584</v>
      </c>
      <c r="E1572">
        <v>4930</v>
      </c>
      <c r="F1572" t="s">
        <v>74</v>
      </c>
      <c r="G1572">
        <v>95</v>
      </c>
      <c r="H1572">
        <v>35</v>
      </c>
      <c r="I1572">
        <v>2</v>
      </c>
      <c r="J1572">
        <v>58</v>
      </c>
      <c r="K1572">
        <v>70</v>
      </c>
      <c r="L1572" t="s">
        <v>77</v>
      </c>
      <c r="M1572" t="s">
        <v>2587</v>
      </c>
      <c r="N1572" t="s">
        <v>3964</v>
      </c>
      <c r="O1572" t="s">
        <v>627</v>
      </c>
      <c r="P1572" t="s">
        <v>74</v>
      </c>
      <c r="Q1572">
        <v>0</v>
      </c>
      <c r="R1572" t="s">
        <v>2585</v>
      </c>
    </row>
    <row r="1573" spans="2:18" x14ac:dyDescent="0.25">
      <c r="B1573" t="s">
        <v>2582</v>
      </c>
      <c r="C1573" t="s">
        <v>2583</v>
      </c>
      <c r="D1573" t="s">
        <v>2584</v>
      </c>
      <c r="E1573">
        <v>4930</v>
      </c>
      <c r="F1573" t="s">
        <v>74</v>
      </c>
      <c r="G1573">
        <v>95</v>
      </c>
      <c r="H1573">
        <v>35</v>
      </c>
      <c r="I1573">
        <v>2</v>
      </c>
      <c r="J1573">
        <v>58</v>
      </c>
      <c r="K1573">
        <v>70</v>
      </c>
      <c r="L1573" t="s">
        <v>77</v>
      </c>
      <c r="M1573" t="s">
        <v>1045</v>
      </c>
      <c r="N1573" t="s">
        <v>3873</v>
      </c>
      <c r="O1573" t="s">
        <v>627</v>
      </c>
      <c r="P1573" t="s">
        <v>74</v>
      </c>
      <c r="Q1573">
        <v>0</v>
      </c>
      <c r="R1573" t="s">
        <v>2585</v>
      </c>
    </row>
    <row r="1574" spans="2:18" x14ac:dyDescent="0.25">
      <c r="B1574" t="s">
        <v>2588</v>
      </c>
      <c r="C1574" t="s">
        <v>2579</v>
      </c>
      <c r="D1574" t="s">
        <v>2589</v>
      </c>
      <c r="E1574">
        <v>8176</v>
      </c>
      <c r="F1574" t="s">
        <v>74</v>
      </c>
      <c r="G1574">
        <v>95</v>
      </c>
      <c r="H1574">
        <v>30.35</v>
      </c>
      <c r="I1574">
        <v>4</v>
      </c>
      <c r="J1574">
        <v>97</v>
      </c>
      <c r="K1574">
        <v>67.349999999999994</v>
      </c>
      <c r="L1574" t="s">
        <v>71</v>
      </c>
      <c r="M1574" t="s">
        <v>929</v>
      </c>
      <c r="N1574" t="s">
        <v>3873</v>
      </c>
      <c r="O1574" t="s">
        <v>239</v>
      </c>
      <c r="P1574" t="s">
        <v>74</v>
      </c>
      <c r="Q1574">
        <v>270</v>
      </c>
      <c r="R1574" t="s">
        <v>2590</v>
      </c>
    </row>
    <row r="1575" spans="2:18" x14ac:dyDescent="0.25">
      <c r="B1575" t="s">
        <v>2588</v>
      </c>
      <c r="C1575" t="s">
        <v>2579</v>
      </c>
      <c r="D1575" t="s">
        <v>2589</v>
      </c>
      <c r="E1575">
        <v>8176</v>
      </c>
      <c r="F1575" t="s">
        <v>74</v>
      </c>
      <c r="G1575">
        <v>95</v>
      </c>
      <c r="H1575">
        <v>30.35</v>
      </c>
      <c r="I1575">
        <v>4</v>
      </c>
      <c r="J1575">
        <v>97</v>
      </c>
      <c r="K1575">
        <v>67.349999999999994</v>
      </c>
      <c r="L1575" t="s">
        <v>71</v>
      </c>
      <c r="M1575" t="s">
        <v>144</v>
      </c>
      <c r="N1575" t="s">
        <v>3862</v>
      </c>
      <c r="O1575" t="s">
        <v>239</v>
      </c>
      <c r="P1575" t="s">
        <v>74</v>
      </c>
      <c r="Q1575">
        <v>270</v>
      </c>
      <c r="R1575" t="s">
        <v>2590</v>
      </c>
    </row>
    <row r="1576" spans="2:18" x14ac:dyDescent="0.25">
      <c r="B1576" t="s">
        <v>2588</v>
      </c>
      <c r="C1576" t="s">
        <v>2579</v>
      </c>
      <c r="D1576" t="s">
        <v>2589</v>
      </c>
      <c r="E1576">
        <v>8176</v>
      </c>
      <c r="F1576" t="s">
        <v>74</v>
      </c>
      <c r="G1576">
        <v>95</v>
      </c>
      <c r="H1576">
        <v>30.35</v>
      </c>
      <c r="I1576">
        <v>4</v>
      </c>
      <c r="J1576">
        <v>97</v>
      </c>
      <c r="K1576">
        <v>67.349999999999994</v>
      </c>
      <c r="L1576" t="s">
        <v>77</v>
      </c>
      <c r="M1576" t="s">
        <v>144</v>
      </c>
      <c r="N1576" t="s">
        <v>3862</v>
      </c>
      <c r="O1576" t="s">
        <v>73</v>
      </c>
      <c r="P1576" t="s">
        <v>74</v>
      </c>
      <c r="Q1576">
        <v>0</v>
      </c>
      <c r="R1576" t="s">
        <v>2590</v>
      </c>
    </row>
    <row r="1577" spans="2:18" x14ac:dyDescent="0.25">
      <c r="B1577" t="s">
        <v>2588</v>
      </c>
      <c r="C1577" t="s">
        <v>2579</v>
      </c>
      <c r="D1577" t="s">
        <v>2589</v>
      </c>
      <c r="E1577">
        <v>8176</v>
      </c>
      <c r="F1577" t="s">
        <v>74</v>
      </c>
      <c r="G1577">
        <v>95</v>
      </c>
      <c r="H1577">
        <v>30.35</v>
      </c>
      <c r="I1577">
        <v>4</v>
      </c>
      <c r="J1577">
        <v>97</v>
      </c>
      <c r="K1577">
        <v>67.349999999999994</v>
      </c>
      <c r="L1577" t="s">
        <v>77</v>
      </c>
      <c r="M1577" t="s">
        <v>929</v>
      </c>
      <c r="N1577" t="s">
        <v>3873</v>
      </c>
      <c r="O1577" t="s">
        <v>73</v>
      </c>
      <c r="P1577" t="s">
        <v>74</v>
      </c>
      <c r="Q1577">
        <v>0</v>
      </c>
      <c r="R1577" t="s">
        <v>2590</v>
      </c>
    </row>
    <row r="1578" spans="2:18" x14ac:dyDescent="0.25">
      <c r="B1578" t="s">
        <v>2591</v>
      </c>
      <c r="C1578" t="s">
        <v>2592</v>
      </c>
      <c r="D1578" t="s">
        <v>2593</v>
      </c>
      <c r="E1578">
        <v>8054</v>
      </c>
      <c r="F1578" t="s">
        <v>74</v>
      </c>
      <c r="G1578">
        <v>96</v>
      </c>
      <c r="H1578">
        <v>29</v>
      </c>
      <c r="I1578">
        <v>4</v>
      </c>
      <c r="J1578">
        <v>75</v>
      </c>
      <c r="K1578">
        <v>70</v>
      </c>
      <c r="L1578" t="s">
        <v>71</v>
      </c>
      <c r="M1578" t="s">
        <v>2594</v>
      </c>
      <c r="N1578" t="s">
        <v>3862</v>
      </c>
      <c r="O1578" t="s">
        <v>83</v>
      </c>
      <c r="P1578" t="s">
        <v>83</v>
      </c>
      <c r="Q1578">
        <v>0</v>
      </c>
      <c r="R1578" t="s">
        <v>2595</v>
      </c>
    </row>
    <row r="1579" spans="2:18" x14ac:dyDescent="0.25">
      <c r="B1579" t="s">
        <v>2591</v>
      </c>
      <c r="C1579" t="s">
        <v>2592</v>
      </c>
      <c r="D1579" t="s">
        <v>2593</v>
      </c>
      <c r="E1579" s="6">
        <v>8054</v>
      </c>
      <c r="F1579" t="s">
        <v>74</v>
      </c>
      <c r="G1579" s="6">
        <v>96</v>
      </c>
      <c r="H1579">
        <v>29</v>
      </c>
      <c r="I1579">
        <v>4</v>
      </c>
      <c r="J1579">
        <v>75</v>
      </c>
      <c r="K1579">
        <v>70</v>
      </c>
      <c r="L1579" t="s">
        <v>71</v>
      </c>
      <c r="M1579" t="s">
        <v>2208</v>
      </c>
      <c r="N1579" t="s">
        <v>3941</v>
      </c>
      <c r="O1579" t="s">
        <v>83</v>
      </c>
      <c r="P1579" t="s">
        <v>83</v>
      </c>
      <c r="Q1579">
        <v>0</v>
      </c>
      <c r="R1579" t="s">
        <v>2595</v>
      </c>
    </row>
    <row r="1580" spans="2:18" x14ac:dyDescent="0.25">
      <c r="B1580" t="s">
        <v>2591</v>
      </c>
      <c r="C1580" t="s">
        <v>2592</v>
      </c>
      <c r="D1580" t="s">
        <v>2593</v>
      </c>
      <c r="E1580">
        <v>8054</v>
      </c>
      <c r="F1580" t="s">
        <v>74</v>
      </c>
      <c r="G1580">
        <v>96</v>
      </c>
      <c r="H1580">
        <v>29</v>
      </c>
      <c r="I1580">
        <v>4</v>
      </c>
      <c r="J1580">
        <v>75</v>
      </c>
      <c r="K1580">
        <v>70</v>
      </c>
      <c r="L1580" t="s">
        <v>77</v>
      </c>
      <c r="M1580" t="s">
        <v>2594</v>
      </c>
      <c r="N1580" t="s">
        <v>3862</v>
      </c>
      <c r="O1580" t="s">
        <v>83</v>
      </c>
      <c r="P1580" t="s">
        <v>83</v>
      </c>
      <c r="Q1580">
        <v>0</v>
      </c>
      <c r="R1580" t="s">
        <v>2595</v>
      </c>
    </row>
    <row r="1581" spans="2:18" x14ac:dyDescent="0.25">
      <c r="B1581" t="s">
        <v>2591</v>
      </c>
      <c r="C1581" t="s">
        <v>2592</v>
      </c>
      <c r="D1581" t="s">
        <v>2593</v>
      </c>
      <c r="E1581">
        <v>8054</v>
      </c>
      <c r="F1581" t="s">
        <v>74</v>
      </c>
      <c r="G1581">
        <v>96</v>
      </c>
      <c r="H1581">
        <v>29</v>
      </c>
      <c r="I1581">
        <v>4</v>
      </c>
      <c r="J1581">
        <v>75</v>
      </c>
      <c r="K1581">
        <v>70</v>
      </c>
      <c r="L1581" t="s">
        <v>77</v>
      </c>
      <c r="M1581" t="s">
        <v>2208</v>
      </c>
      <c r="N1581" t="s">
        <v>3941</v>
      </c>
      <c r="O1581" t="s">
        <v>83</v>
      </c>
      <c r="P1581" t="s">
        <v>83</v>
      </c>
      <c r="Q1581">
        <v>0</v>
      </c>
      <c r="R1581" t="s">
        <v>2595</v>
      </c>
    </row>
    <row r="1582" spans="2:18" x14ac:dyDescent="0.25">
      <c r="B1582" t="s">
        <v>2596</v>
      </c>
      <c r="C1582" t="s">
        <v>2592</v>
      </c>
      <c r="D1582" t="s">
        <v>2597</v>
      </c>
      <c r="E1582">
        <v>8054</v>
      </c>
      <c r="F1582" t="s">
        <v>74</v>
      </c>
      <c r="G1582">
        <v>96</v>
      </c>
      <c r="H1582">
        <v>29</v>
      </c>
      <c r="I1582">
        <v>4</v>
      </c>
      <c r="J1582">
        <v>75</v>
      </c>
      <c r="K1582">
        <v>70</v>
      </c>
      <c r="L1582" t="s">
        <v>71</v>
      </c>
      <c r="M1582" t="s">
        <v>2208</v>
      </c>
      <c r="N1582" t="s">
        <v>3941</v>
      </c>
      <c r="O1582" t="s">
        <v>624</v>
      </c>
      <c r="P1582" t="s">
        <v>74</v>
      </c>
      <c r="Q1582">
        <v>0</v>
      </c>
      <c r="R1582" t="s">
        <v>2598</v>
      </c>
    </row>
    <row r="1583" spans="2:18" x14ac:dyDescent="0.25">
      <c r="B1583" t="s">
        <v>2596</v>
      </c>
      <c r="C1583" t="s">
        <v>2592</v>
      </c>
      <c r="D1583" t="s">
        <v>2597</v>
      </c>
      <c r="E1583">
        <v>8054</v>
      </c>
      <c r="F1583" t="s">
        <v>74</v>
      </c>
      <c r="G1583">
        <v>96</v>
      </c>
      <c r="H1583">
        <v>29</v>
      </c>
      <c r="I1583">
        <v>4</v>
      </c>
      <c r="J1583">
        <v>75</v>
      </c>
      <c r="K1583">
        <v>70</v>
      </c>
      <c r="L1583" t="s">
        <v>71</v>
      </c>
      <c r="M1583" t="s">
        <v>2594</v>
      </c>
      <c r="N1583" t="s">
        <v>3862</v>
      </c>
      <c r="O1583" t="s">
        <v>624</v>
      </c>
      <c r="P1583" t="s">
        <v>74</v>
      </c>
      <c r="Q1583">
        <v>0</v>
      </c>
      <c r="R1583" t="s">
        <v>2598</v>
      </c>
    </row>
    <row r="1584" spans="2:18" x14ac:dyDescent="0.25">
      <c r="B1584" t="s">
        <v>2596</v>
      </c>
      <c r="C1584" t="s">
        <v>2592</v>
      </c>
      <c r="D1584" t="s">
        <v>2597</v>
      </c>
      <c r="E1584">
        <v>8054</v>
      </c>
      <c r="F1584" t="s">
        <v>74</v>
      </c>
      <c r="G1584">
        <v>96</v>
      </c>
      <c r="H1584">
        <v>29</v>
      </c>
      <c r="I1584">
        <v>4</v>
      </c>
      <c r="J1584">
        <v>75</v>
      </c>
      <c r="K1584">
        <v>70</v>
      </c>
      <c r="L1584" t="s">
        <v>77</v>
      </c>
      <c r="M1584" t="s">
        <v>2208</v>
      </c>
      <c r="N1584" t="s">
        <v>3941</v>
      </c>
      <c r="O1584" t="s">
        <v>627</v>
      </c>
      <c r="P1584" t="s">
        <v>74</v>
      </c>
      <c r="Q1584">
        <v>0</v>
      </c>
      <c r="R1584" t="s">
        <v>2598</v>
      </c>
    </row>
    <row r="1585" spans="2:18" x14ac:dyDescent="0.25">
      <c r="B1585" t="s">
        <v>2596</v>
      </c>
      <c r="C1585" t="s">
        <v>2592</v>
      </c>
      <c r="D1585" t="s">
        <v>2597</v>
      </c>
      <c r="E1585">
        <v>8054</v>
      </c>
      <c r="F1585" t="s">
        <v>74</v>
      </c>
      <c r="G1585">
        <v>96</v>
      </c>
      <c r="H1585">
        <v>29</v>
      </c>
      <c r="I1585">
        <v>4</v>
      </c>
      <c r="J1585">
        <v>75</v>
      </c>
      <c r="K1585">
        <v>70</v>
      </c>
      <c r="L1585" t="s">
        <v>77</v>
      </c>
      <c r="M1585" t="s">
        <v>2594</v>
      </c>
      <c r="N1585" t="s">
        <v>3862</v>
      </c>
      <c r="O1585" t="s">
        <v>627</v>
      </c>
      <c r="P1585" t="s">
        <v>74</v>
      </c>
      <c r="Q1585">
        <v>0</v>
      </c>
      <c r="R1585" t="s">
        <v>2598</v>
      </c>
    </row>
    <row r="1586" spans="2:18" x14ac:dyDescent="0.25">
      <c r="B1586" t="s">
        <v>2599</v>
      </c>
      <c r="C1586" t="s">
        <v>2359</v>
      </c>
      <c r="D1586" t="s">
        <v>2600</v>
      </c>
      <c r="E1586">
        <v>7728</v>
      </c>
      <c r="F1586" t="s">
        <v>74</v>
      </c>
      <c r="G1586">
        <v>97</v>
      </c>
      <c r="H1586">
        <v>28</v>
      </c>
      <c r="I1586">
        <v>4</v>
      </c>
      <c r="J1586">
        <v>76</v>
      </c>
      <c r="K1586">
        <v>70</v>
      </c>
      <c r="L1586" t="s">
        <v>71</v>
      </c>
      <c r="M1586" t="s">
        <v>1538</v>
      </c>
      <c r="N1586" t="s">
        <v>3872</v>
      </c>
      <c r="O1586" t="s">
        <v>83</v>
      </c>
      <c r="P1586" t="s">
        <v>83</v>
      </c>
      <c r="Q1586">
        <v>0</v>
      </c>
      <c r="R1586" t="s">
        <v>2601</v>
      </c>
    </row>
    <row r="1587" spans="2:18" x14ac:dyDescent="0.25">
      <c r="B1587" t="s">
        <v>2599</v>
      </c>
      <c r="C1587" t="s">
        <v>2359</v>
      </c>
      <c r="D1587" t="s">
        <v>2600</v>
      </c>
      <c r="E1587">
        <v>7728</v>
      </c>
      <c r="F1587" t="s">
        <v>74</v>
      </c>
      <c r="G1587">
        <v>97</v>
      </c>
      <c r="H1587">
        <v>28</v>
      </c>
      <c r="I1587">
        <v>4</v>
      </c>
      <c r="J1587">
        <v>76</v>
      </c>
      <c r="K1587">
        <v>70</v>
      </c>
      <c r="L1587" t="s">
        <v>77</v>
      </c>
      <c r="M1587" t="s">
        <v>1538</v>
      </c>
      <c r="N1587" t="s">
        <v>3872</v>
      </c>
      <c r="O1587" t="s">
        <v>83</v>
      </c>
      <c r="P1587" t="s">
        <v>83</v>
      </c>
      <c r="Q1587">
        <v>0</v>
      </c>
      <c r="R1587" t="s">
        <v>2601</v>
      </c>
    </row>
    <row r="1588" spans="2:18" x14ac:dyDescent="0.25">
      <c r="B1588" t="s">
        <v>2602</v>
      </c>
      <c r="C1588" t="s">
        <v>2603</v>
      </c>
      <c r="D1588" t="s">
        <v>2604</v>
      </c>
      <c r="E1588">
        <v>7728</v>
      </c>
      <c r="F1588" t="s">
        <v>74</v>
      </c>
      <c r="G1588">
        <v>105</v>
      </c>
      <c r="H1588">
        <v>28</v>
      </c>
      <c r="I1588">
        <v>4</v>
      </c>
      <c r="J1588">
        <v>77</v>
      </c>
      <c r="K1588">
        <v>70</v>
      </c>
      <c r="L1588" t="s">
        <v>71</v>
      </c>
      <c r="M1588" t="s">
        <v>2208</v>
      </c>
      <c r="N1588" t="s">
        <v>3941</v>
      </c>
      <c r="O1588" t="s">
        <v>83</v>
      </c>
      <c r="P1588" t="s">
        <v>83</v>
      </c>
      <c r="Q1588">
        <v>0</v>
      </c>
      <c r="R1588" t="s">
        <v>2605</v>
      </c>
    </row>
    <row r="1589" spans="2:18" x14ac:dyDescent="0.25">
      <c r="B1589" t="s">
        <v>2602</v>
      </c>
      <c r="C1589" t="s">
        <v>2603</v>
      </c>
      <c r="D1589" t="s">
        <v>2604</v>
      </c>
      <c r="E1589">
        <v>7728</v>
      </c>
      <c r="F1589" t="s">
        <v>74</v>
      </c>
      <c r="G1589">
        <v>105</v>
      </c>
      <c r="H1589">
        <v>28</v>
      </c>
      <c r="I1589">
        <v>4</v>
      </c>
      <c r="J1589">
        <v>77</v>
      </c>
      <c r="K1589">
        <v>70</v>
      </c>
      <c r="L1589" t="s">
        <v>77</v>
      </c>
      <c r="M1589" t="s">
        <v>2208</v>
      </c>
      <c r="N1589" t="s">
        <v>3941</v>
      </c>
      <c r="O1589" t="s">
        <v>83</v>
      </c>
      <c r="P1589" t="s">
        <v>83</v>
      </c>
      <c r="Q1589">
        <v>0</v>
      </c>
      <c r="R1589" t="s">
        <v>2605</v>
      </c>
    </row>
    <row r="1590" spans="2:18" x14ac:dyDescent="0.25">
      <c r="B1590" t="s">
        <v>2606</v>
      </c>
      <c r="C1590" t="s">
        <v>2607</v>
      </c>
      <c r="D1590" t="s">
        <v>1063</v>
      </c>
      <c r="E1590">
        <v>7326</v>
      </c>
      <c r="F1590" t="s">
        <v>74</v>
      </c>
      <c r="G1590">
        <v>0</v>
      </c>
      <c r="H1590" s="8">
        <v>28</v>
      </c>
      <c r="I1590" s="8">
        <v>4</v>
      </c>
      <c r="J1590">
        <v>68</v>
      </c>
      <c r="K1590">
        <v>66</v>
      </c>
      <c r="L1590" t="s">
        <v>71</v>
      </c>
      <c r="M1590" t="s">
        <v>140</v>
      </c>
      <c r="N1590" t="s">
        <v>3865</v>
      </c>
      <c r="O1590" t="s">
        <v>239</v>
      </c>
      <c r="P1590" t="s">
        <v>74</v>
      </c>
      <c r="Q1590">
        <v>1200</v>
      </c>
      <c r="R1590" t="s">
        <v>3798</v>
      </c>
    </row>
    <row r="1591" spans="2:18" x14ac:dyDescent="0.25">
      <c r="B1591" t="s">
        <v>2606</v>
      </c>
      <c r="C1591" t="s">
        <v>2607</v>
      </c>
      <c r="D1591" t="s">
        <v>1063</v>
      </c>
      <c r="E1591">
        <v>7326</v>
      </c>
      <c r="F1591" t="s">
        <v>74</v>
      </c>
      <c r="G1591">
        <v>0</v>
      </c>
      <c r="H1591">
        <v>28</v>
      </c>
      <c r="I1591">
        <v>4</v>
      </c>
      <c r="J1591">
        <v>68</v>
      </c>
      <c r="K1591">
        <v>66</v>
      </c>
      <c r="L1591" t="s">
        <v>71</v>
      </c>
      <c r="M1591" t="s">
        <v>201</v>
      </c>
      <c r="N1591" t="s">
        <v>3872</v>
      </c>
      <c r="O1591" t="s">
        <v>239</v>
      </c>
      <c r="P1591" t="s">
        <v>74</v>
      </c>
      <c r="Q1591">
        <v>1600</v>
      </c>
      <c r="R1591" t="s">
        <v>3798</v>
      </c>
    </row>
    <row r="1592" spans="2:18" x14ac:dyDescent="0.25">
      <c r="B1592" t="s">
        <v>2606</v>
      </c>
      <c r="C1592" t="s">
        <v>2607</v>
      </c>
      <c r="D1592" t="s">
        <v>1063</v>
      </c>
      <c r="E1592">
        <v>7326</v>
      </c>
      <c r="F1592" t="s">
        <v>74</v>
      </c>
      <c r="G1592">
        <v>0</v>
      </c>
      <c r="H1592">
        <v>28</v>
      </c>
      <c r="I1592">
        <v>4</v>
      </c>
      <c r="J1592">
        <v>68</v>
      </c>
      <c r="K1592">
        <v>66</v>
      </c>
      <c r="L1592" t="s">
        <v>77</v>
      </c>
      <c r="M1592" t="s">
        <v>201</v>
      </c>
      <c r="N1592" t="s">
        <v>3872</v>
      </c>
      <c r="O1592" t="s">
        <v>239</v>
      </c>
      <c r="P1592" t="s">
        <v>74</v>
      </c>
      <c r="Q1592">
        <v>1600</v>
      </c>
      <c r="R1592" t="s">
        <v>3798</v>
      </c>
    </row>
    <row r="1593" spans="2:18" x14ac:dyDescent="0.25">
      <c r="B1593" t="s">
        <v>2606</v>
      </c>
      <c r="C1593" t="s">
        <v>2607</v>
      </c>
      <c r="D1593" t="s">
        <v>1063</v>
      </c>
      <c r="E1593" s="6">
        <v>7326</v>
      </c>
      <c r="F1593" t="s">
        <v>74</v>
      </c>
      <c r="G1593" s="6">
        <v>0</v>
      </c>
      <c r="H1593" s="8">
        <v>28</v>
      </c>
      <c r="I1593" s="8">
        <v>4</v>
      </c>
      <c r="J1593">
        <v>68</v>
      </c>
      <c r="K1593">
        <v>66</v>
      </c>
      <c r="L1593" t="s">
        <v>77</v>
      </c>
      <c r="M1593" t="s">
        <v>140</v>
      </c>
      <c r="N1593" t="s">
        <v>3865</v>
      </c>
      <c r="O1593" t="s">
        <v>239</v>
      </c>
      <c r="P1593" t="s">
        <v>74</v>
      </c>
      <c r="Q1593">
        <v>1200</v>
      </c>
      <c r="R1593" t="s">
        <v>3798</v>
      </c>
    </row>
    <row r="1594" spans="2:18" x14ac:dyDescent="0.25">
      <c r="B1594" t="s">
        <v>2609</v>
      </c>
      <c r="C1594" t="s">
        <v>1511</v>
      </c>
      <c r="D1594" t="s">
        <v>2379</v>
      </c>
      <c r="E1594">
        <v>2800</v>
      </c>
      <c r="F1594" t="s">
        <v>74</v>
      </c>
      <c r="G1594">
        <v>0</v>
      </c>
      <c r="H1594">
        <v>42</v>
      </c>
      <c r="I1594">
        <v>1</v>
      </c>
      <c r="J1594">
        <v>52</v>
      </c>
      <c r="K1594">
        <v>66</v>
      </c>
      <c r="L1594" t="s">
        <v>71</v>
      </c>
      <c r="M1594" t="s">
        <v>175</v>
      </c>
      <c r="N1594" t="s">
        <v>3862</v>
      </c>
      <c r="O1594" t="s">
        <v>73</v>
      </c>
      <c r="P1594" t="s">
        <v>74</v>
      </c>
      <c r="Q1594">
        <v>0</v>
      </c>
      <c r="R1594" t="s">
        <v>2608</v>
      </c>
    </row>
    <row r="1595" spans="2:18" x14ac:dyDescent="0.25">
      <c r="B1595" t="s">
        <v>2609</v>
      </c>
      <c r="C1595" t="s">
        <v>1511</v>
      </c>
      <c r="D1595" t="s">
        <v>2379</v>
      </c>
      <c r="E1595">
        <v>2800</v>
      </c>
      <c r="F1595" t="s">
        <v>74</v>
      </c>
      <c r="G1595">
        <v>0</v>
      </c>
      <c r="H1595">
        <v>42</v>
      </c>
      <c r="I1595">
        <v>1</v>
      </c>
      <c r="J1595">
        <v>52</v>
      </c>
      <c r="K1595">
        <v>66</v>
      </c>
      <c r="L1595" t="s">
        <v>71</v>
      </c>
      <c r="M1595" t="s">
        <v>220</v>
      </c>
      <c r="N1595" t="s">
        <v>3876</v>
      </c>
      <c r="O1595" t="s">
        <v>73</v>
      </c>
      <c r="P1595" t="s">
        <v>74</v>
      </c>
      <c r="Q1595">
        <v>0</v>
      </c>
      <c r="R1595" t="s">
        <v>2608</v>
      </c>
    </row>
    <row r="1596" spans="2:18" x14ac:dyDescent="0.25">
      <c r="B1596" t="s">
        <v>2609</v>
      </c>
      <c r="C1596" t="s">
        <v>1511</v>
      </c>
      <c r="D1596" t="s">
        <v>2379</v>
      </c>
      <c r="E1596">
        <v>2800</v>
      </c>
      <c r="F1596" t="s">
        <v>74</v>
      </c>
      <c r="G1596">
        <v>0</v>
      </c>
      <c r="H1596">
        <v>42</v>
      </c>
      <c r="I1596">
        <v>1</v>
      </c>
      <c r="J1596">
        <v>52</v>
      </c>
      <c r="K1596">
        <v>66</v>
      </c>
      <c r="L1596" t="s">
        <v>77</v>
      </c>
      <c r="M1596" t="s">
        <v>220</v>
      </c>
      <c r="N1596" t="s">
        <v>3876</v>
      </c>
      <c r="O1596" t="s">
        <v>73</v>
      </c>
      <c r="P1596" t="s">
        <v>74</v>
      </c>
      <c r="Q1596">
        <v>0</v>
      </c>
      <c r="R1596" t="s">
        <v>2608</v>
      </c>
    </row>
    <row r="1597" spans="2:18" x14ac:dyDescent="0.25">
      <c r="B1597" t="s">
        <v>2609</v>
      </c>
      <c r="C1597" t="s">
        <v>1511</v>
      </c>
      <c r="D1597" t="s">
        <v>2379</v>
      </c>
      <c r="E1597">
        <v>2800</v>
      </c>
      <c r="F1597" t="s">
        <v>74</v>
      </c>
      <c r="G1597">
        <v>0</v>
      </c>
      <c r="H1597">
        <v>42</v>
      </c>
      <c r="I1597">
        <v>1</v>
      </c>
      <c r="J1597">
        <v>52</v>
      </c>
      <c r="K1597">
        <v>66</v>
      </c>
      <c r="L1597" t="s">
        <v>77</v>
      </c>
      <c r="M1597" t="s">
        <v>175</v>
      </c>
      <c r="N1597" t="s">
        <v>3862</v>
      </c>
      <c r="O1597" t="s">
        <v>73</v>
      </c>
      <c r="P1597" t="s">
        <v>74</v>
      </c>
      <c r="Q1597">
        <v>0</v>
      </c>
      <c r="R1597" t="s">
        <v>2608</v>
      </c>
    </row>
    <row r="1598" spans="2:18" x14ac:dyDescent="0.25">
      <c r="B1598" t="s">
        <v>2610</v>
      </c>
      <c r="C1598" t="s">
        <v>2611</v>
      </c>
      <c r="D1598" t="s">
        <v>2612</v>
      </c>
      <c r="E1598">
        <v>8054</v>
      </c>
      <c r="F1598" t="s">
        <v>74</v>
      </c>
      <c r="G1598">
        <v>101</v>
      </c>
      <c r="H1598">
        <v>29</v>
      </c>
      <c r="I1598">
        <v>4</v>
      </c>
      <c r="J1598">
        <v>80</v>
      </c>
      <c r="K1598">
        <v>70</v>
      </c>
      <c r="L1598" t="s">
        <v>71</v>
      </c>
      <c r="M1598" t="s">
        <v>2208</v>
      </c>
      <c r="N1598" t="s">
        <v>3941</v>
      </c>
      <c r="O1598" t="s">
        <v>83</v>
      </c>
      <c r="P1598" t="s">
        <v>83</v>
      </c>
      <c r="Q1598">
        <v>0</v>
      </c>
      <c r="R1598" t="s">
        <v>2613</v>
      </c>
    </row>
    <row r="1599" spans="2:18" x14ac:dyDescent="0.25">
      <c r="B1599" t="s">
        <v>2610</v>
      </c>
      <c r="C1599" t="s">
        <v>2611</v>
      </c>
      <c r="D1599" t="s">
        <v>2612</v>
      </c>
      <c r="E1599">
        <v>8054</v>
      </c>
      <c r="F1599" t="s">
        <v>74</v>
      </c>
      <c r="G1599">
        <v>101</v>
      </c>
      <c r="H1599">
        <v>29</v>
      </c>
      <c r="I1599">
        <v>4</v>
      </c>
      <c r="J1599">
        <v>80</v>
      </c>
      <c r="K1599">
        <v>70</v>
      </c>
      <c r="L1599" t="s">
        <v>71</v>
      </c>
      <c r="M1599" t="s">
        <v>193</v>
      </c>
      <c r="N1599" t="s">
        <v>3872</v>
      </c>
      <c r="O1599" t="s">
        <v>83</v>
      </c>
      <c r="P1599" t="s">
        <v>83</v>
      </c>
      <c r="Q1599">
        <v>0</v>
      </c>
      <c r="R1599" t="s">
        <v>2613</v>
      </c>
    </row>
    <row r="1600" spans="2:18" x14ac:dyDescent="0.25">
      <c r="B1600" t="s">
        <v>2610</v>
      </c>
      <c r="C1600" t="s">
        <v>2611</v>
      </c>
      <c r="D1600" t="s">
        <v>2612</v>
      </c>
      <c r="E1600">
        <v>8054</v>
      </c>
      <c r="F1600" t="s">
        <v>74</v>
      </c>
      <c r="G1600">
        <v>101</v>
      </c>
      <c r="H1600">
        <v>29</v>
      </c>
      <c r="I1600">
        <v>4</v>
      </c>
      <c r="J1600">
        <v>80</v>
      </c>
      <c r="K1600">
        <v>70</v>
      </c>
      <c r="L1600" t="s">
        <v>77</v>
      </c>
      <c r="M1600" t="s">
        <v>193</v>
      </c>
      <c r="N1600" t="s">
        <v>3872</v>
      </c>
      <c r="O1600" t="s">
        <v>83</v>
      </c>
      <c r="P1600" t="s">
        <v>83</v>
      </c>
      <c r="Q1600">
        <v>0</v>
      </c>
      <c r="R1600" t="s">
        <v>2613</v>
      </c>
    </row>
    <row r="1601" spans="2:18" x14ac:dyDescent="0.25">
      <c r="B1601" t="s">
        <v>2610</v>
      </c>
      <c r="C1601" t="s">
        <v>2611</v>
      </c>
      <c r="D1601" t="s">
        <v>2612</v>
      </c>
      <c r="E1601">
        <v>8054</v>
      </c>
      <c r="F1601" t="s">
        <v>74</v>
      </c>
      <c r="G1601">
        <v>101</v>
      </c>
      <c r="H1601">
        <v>29</v>
      </c>
      <c r="I1601">
        <v>4</v>
      </c>
      <c r="J1601">
        <v>80</v>
      </c>
      <c r="K1601">
        <v>70</v>
      </c>
      <c r="L1601" t="s">
        <v>77</v>
      </c>
      <c r="M1601" t="s">
        <v>2208</v>
      </c>
      <c r="N1601" t="s">
        <v>3941</v>
      </c>
      <c r="O1601" t="s">
        <v>83</v>
      </c>
      <c r="P1601" t="s">
        <v>83</v>
      </c>
      <c r="Q1601">
        <v>0</v>
      </c>
      <c r="R1601" t="s">
        <v>2613</v>
      </c>
    </row>
    <row r="1602" spans="2:18" x14ac:dyDescent="0.25">
      <c r="B1602" t="s">
        <v>2614</v>
      </c>
      <c r="C1602" t="s">
        <v>2611</v>
      </c>
      <c r="D1602" t="s">
        <v>2257</v>
      </c>
      <c r="E1602">
        <v>8054</v>
      </c>
      <c r="F1602" t="s">
        <v>74</v>
      </c>
      <c r="G1602">
        <v>101</v>
      </c>
      <c r="H1602">
        <v>29</v>
      </c>
      <c r="I1602">
        <v>4</v>
      </c>
      <c r="J1602">
        <v>80</v>
      </c>
      <c r="K1602">
        <v>70</v>
      </c>
      <c r="L1602" t="s">
        <v>71</v>
      </c>
      <c r="M1602" t="s">
        <v>193</v>
      </c>
      <c r="N1602" t="s">
        <v>3872</v>
      </c>
      <c r="O1602" t="s">
        <v>624</v>
      </c>
      <c r="P1602" t="s">
        <v>74</v>
      </c>
      <c r="Q1602">
        <v>0</v>
      </c>
      <c r="R1602" t="s">
        <v>2615</v>
      </c>
    </row>
    <row r="1603" spans="2:18" x14ac:dyDescent="0.25">
      <c r="B1603" t="s">
        <v>2614</v>
      </c>
      <c r="C1603" t="s">
        <v>2611</v>
      </c>
      <c r="D1603" t="s">
        <v>2257</v>
      </c>
      <c r="E1603">
        <v>8054</v>
      </c>
      <c r="F1603" t="s">
        <v>74</v>
      </c>
      <c r="G1603">
        <v>101</v>
      </c>
      <c r="H1603">
        <v>29</v>
      </c>
      <c r="I1603">
        <v>4</v>
      </c>
      <c r="J1603">
        <v>80</v>
      </c>
      <c r="K1603">
        <v>70</v>
      </c>
      <c r="L1603" t="s">
        <v>71</v>
      </c>
      <c r="M1603" t="s">
        <v>2208</v>
      </c>
      <c r="N1603" t="s">
        <v>3941</v>
      </c>
      <c r="O1603" t="s">
        <v>624</v>
      </c>
      <c r="P1603" t="s">
        <v>74</v>
      </c>
      <c r="Q1603">
        <v>0</v>
      </c>
      <c r="R1603" t="s">
        <v>2615</v>
      </c>
    </row>
    <row r="1604" spans="2:18" x14ac:dyDescent="0.25">
      <c r="B1604" t="s">
        <v>2614</v>
      </c>
      <c r="C1604" t="s">
        <v>2611</v>
      </c>
      <c r="D1604" t="s">
        <v>2257</v>
      </c>
      <c r="E1604">
        <v>8054</v>
      </c>
      <c r="F1604" t="s">
        <v>74</v>
      </c>
      <c r="G1604">
        <v>101</v>
      </c>
      <c r="H1604">
        <v>29</v>
      </c>
      <c r="I1604">
        <v>4</v>
      </c>
      <c r="J1604">
        <v>80</v>
      </c>
      <c r="K1604">
        <v>70</v>
      </c>
      <c r="L1604" t="s">
        <v>77</v>
      </c>
      <c r="M1604" t="s">
        <v>2208</v>
      </c>
      <c r="N1604" t="s">
        <v>3941</v>
      </c>
      <c r="O1604" t="s">
        <v>627</v>
      </c>
      <c r="P1604" t="s">
        <v>74</v>
      </c>
      <c r="Q1604">
        <v>0</v>
      </c>
      <c r="R1604" t="s">
        <v>2615</v>
      </c>
    </row>
    <row r="1605" spans="2:18" x14ac:dyDescent="0.25">
      <c r="B1605" t="s">
        <v>2614</v>
      </c>
      <c r="C1605" t="s">
        <v>2611</v>
      </c>
      <c r="D1605" t="s">
        <v>2257</v>
      </c>
      <c r="E1605">
        <v>8054</v>
      </c>
      <c r="F1605" t="s">
        <v>74</v>
      </c>
      <c r="G1605">
        <v>101</v>
      </c>
      <c r="H1605">
        <v>29</v>
      </c>
      <c r="I1605">
        <v>4</v>
      </c>
      <c r="J1605">
        <v>80</v>
      </c>
      <c r="K1605">
        <v>70</v>
      </c>
      <c r="L1605" t="s">
        <v>77</v>
      </c>
      <c r="M1605" t="s">
        <v>193</v>
      </c>
      <c r="N1605" t="s">
        <v>3872</v>
      </c>
      <c r="O1605" t="s">
        <v>627</v>
      </c>
      <c r="P1605" t="s">
        <v>74</v>
      </c>
      <c r="Q1605">
        <v>0</v>
      </c>
      <c r="R1605" t="s">
        <v>2615</v>
      </c>
    </row>
    <row r="1606" spans="2:18" x14ac:dyDescent="0.25">
      <c r="B1606" t="s">
        <v>2616</v>
      </c>
      <c r="C1606" t="s">
        <v>2611</v>
      </c>
      <c r="D1606" t="s">
        <v>2617</v>
      </c>
      <c r="E1606">
        <v>8054</v>
      </c>
      <c r="F1606" t="s">
        <v>74</v>
      </c>
      <c r="G1606">
        <v>101</v>
      </c>
      <c r="H1606">
        <v>29</v>
      </c>
      <c r="I1606">
        <v>4</v>
      </c>
      <c r="J1606">
        <v>80</v>
      </c>
      <c r="K1606">
        <v>70</v>
      </c>
      <c r="L1606" t="s">
        <v>71</v>
      </c>
      <c r="M1606" t="s">
        <v>2594</v>
      </c>
      <c r="N1606" t="s">
        <v>3862</v>
      </c>
      <c r="O1606" t="s">
        <v>83</v>
      </c>
      <c r="P1606" t="s">
        <v>83</v>
      </c>
      <c r="Q1606">
        <v>0</v>
      </c>
      <c r="R1606" t="s">
        <v>2618</v>
      </c>
    </row>
    <row r="1607" spans="2:18" x14ac:dyDescent="0.25">
      <c r="B1607" t="s">
        <v>2616</v>
      </c>
      <c r="C1607" t="s">
        <v>2611</v>
      </c>
      <c r="D1607" t="s">
        <v>2617</v>
      </c>
      <c r="E1607">
        <v>8054</v>
      </c>
      <c r="F1607" t="s">
        <v>74</v>
      </c>
      <c r="G1607">
        <v>101</v>
      </c>
      <c r="H1607">
        <v>29</v>
      </c>
      <c r="I1607">
        <v>4</v>
      </c>
      <c r="J1607">
        <v>80</v>
      </c>
      <c r="K1607">
        <v>70</v>
      </c>
      <c r="L1607" t="s">
        <v>71</v>
      </c>
      <c r="M1607" t="s">
        <v>1538</v>
      </c>
      <c r="N1607" t="s">
        <v>3872</v>
      </c>
      <c r="O1607" t="s">
        <v>83</v>
      </c>
      <c r="P1607" t="s">
        <v>83</v>
      </c>
      <c r="Q1607">
        <v>0</v>
      </c>
      <c r="R1607" t="s">
        <v>2618</v>
      </c>
    </row>
    <row r="1608" spans="2:18" x14ac:dyDescent="0.25">
      <c r="B1608" t="s">
        <v>2616</v>
      </c>
      <c r="C1608" t="s">
        <v>2611</v>
      </c>
      <c r="D1608" t="s">
        <v>2617</v>
      </c>
      <c r="E1608">
        <v>8054</v>
      </c>
      <c r="F1608" t="s">
        <v>74</v>
      </c>
      <c r="G1608">
        <v>101</v>
      </c>
      <c r="H1608">
        <v>29</v>
      </c>
      <c r="I1608">
        <v>4</v>
      </c>
      <c r="J1608">
        <v>80</v>
      </c>
      <c r="K1608">
        <v>70</v>
      </c>
      <c r="L1608" t="s">
        <v>77</v>
      </c>
      <c r="M1608" t="s">
        <v>256</v>
      </c>
      <c r="N1608" t="s">
        <v>3872</v>
      </c>
      <c r="O1608" t="s">
        <v>83</v>
      </c>
      <c r="P1608" t="s">
        <v>83</v>
      </c>
      <c r="Q1608">
        <v>0</v>
      </c>
      <c r="R1608" t="s">
        <v>2618</v>
      </c>
    </row>
    <row r="1609" spans="2:18" x14ac:dyDescent="0.25">
      <c r="B1609" t="s">
        <v>2616</v>
      </c>
      <c r="C1609" t="s">
        <v>2611</v>
      </c>
      <c r="D1609" t="s">
        <v>2617</v>
      </c>
      <c r="E1609">
        <v>8054</v>
      </c>
      <c r="F1609" t="s">
        <v>74</v>
      </c>
      <c r="G1609">
        <v>101</v>
      </c>
      <c r="H1609">
        <v>29</v>
      </c>
      <c r="I1609">
        <v>4</v>
      </c>
      <c r="J1609">
        <v>80</v>
      </c>
      <c r="K1609">
        <v>70</v>
      </c>
      <c r="L1609" t="s">
        <v>77</v>
      </c>
      <c r="M1609" t="s">
        <v>2208</v>
      </c>
      <c r="N1609" t="s">
        <v>3941</v>
      </c>
      <c r="O1609" t="s">
        <v>83</v>
      </c>
      <c r="P1609" t="s">
        <v>83</v>
      </c>
      <c r="Q1609">
        <v>0</v>
      </c>
      <c r="R1609" t="s">
        <v>2618</v>
      </c>
    </row>
    <row r="1610" spans="2:18" x14ac:dyDescent="0.25">
      <c r="B1610" t="s">
        <v>2619</v>
      </c>
      <c r="C1610" t="s">
        <v>2620</v>
      </c>
      <c r="D1610" t="s">
        <v>137</v>
      </c>
      <c r="E1610">
        <v>7422</v>
      </c>
      <c r="F1610" t="s">
        <v>74</v>
      </c>
      <c r="G1610">
        <v>0</v>
      </c>
      <c r="H1610">
        <v>28</v>
      </c>
      <c r="I1610">
        <v>4</v>
      </c>
      <c r="J1610">
        <v>66</v>
      </c>
      <c r="K1610">
        <v>66</v>
      </c>
      <c r="L1610" t="s">
        <v>71</v>
      </c>
      <c r="M1610" t="s">
        <v>140</v>
      </c>
      <c r="N1610" t="s">
        <v>3865</v>
      </c>
      <c r="O1610" t="s">
        <v>239</v>
      </c>
      <c r="P1610" t="s">
        <v>74</v>
      </c>
      <c r="Q1610">
        <v>1200</v>
      </c>
      <c r="R1610" t="s">
        <v>2621</v>
      </c>
    </row>
    <row r="1611" spans="2:18" x14ac:dyDescent="0.25">
      <c r="B1611" t="s">
        <v>2619</v>
      </c>
      <c r="C1611" t="s">
        <v>2620</v>
      </c>
      <c r="D1611" t="s">
        <v>137</v>
      </c>
      <c r="E1611">
        <v>7422</v>
      </c>
      <c r="F1611" t="s">
        <v>74</v>
      </c>
      <c r="G1611">
        <v>0</v>
      </c>
      <c r="H1611">
        <v>28</v>
      </c>
      <c r="I1611">
        <v>4</v>
      </c>
      <c r="J1611">
        <v>66</v>
      </c>
      <c r="K1611">
        <v>66</v>
      </c>
      <c r="L1611" t="s">
        <v>77</v>
      </c>
      <c r="M1611" t="s">
        <v>144</v>
      </c>
      <c r="N1611" t="s">
        <v>3862</v>
      </c>
      <c r="O1611" t="s">
        <v>239</v>
      </c>
      <c r="P1611" t="s">
        <v>74</v>
      </c>
      <c r="Q1611">
        <v>1200</v>
      </c>
      <c r="R1611" t="s">
        <v>2621</v>
      </c>
    </row>
    <row r="1612" spans="2:18" x14ac:dyDescent="0.25">
      <c r="B1612" t="s">
        <v>2622</v>
      </c>
      <c r="C1612" t="s">
        <v>2623</v>
      </c>
      <c r="D1612" t="s">
        <v>281</v>
      </c>
      <c r="E1612">
        <v>3924</v>
      </c>
      <c r="F1612" t="s">
        <v>74</v>
      </c>
      <c r="G1612">
        <v>0</v>
      </c>
      <c r="H1612">
        <v>28</v>
      </c>
      <c r="I1612">
        <v>2</v>
      </c>
      <c r="J1612">
        <v>50</v>
      </c>
      <c r="K1612">
        <v>70</v>
      </c>
      <c r="L1612" t="s">
        <v>71</v>
      </c>
      <c r="M1612" t="s">
        <v>318</v>
      </c>
      <c r="N1612" t="s">
        <v>3873</v>
      </c>
      <c r="O1612" t="s">
        <v>73</v>
      </c>
      <c r="P1612" t="s">
        <v>74</v>
      </c>
      <c r="Q1612">
        <v>0</v>
      </c>
      <c r="R1612" t="s">
        <v>2624</v>
      </c>
    </row>
    <row r="1613" spans="2:18" x14ac:dyDescent="0.25">
      <c r="B1613" t="s">
        <v>2622</v>
      </c>
      <c r="C1613" t="s">
        <v>2623</v>
      </c>
      <c r="D1613" t="s">
        <v>281</v>
      </c>
      <c r="E1613">
        <v>3924</v>
      </c>
      <c r="F1613" t="s">
        <v>74</v>
      </c>
      <c r="G1613">
        <v>0</v>
      </c>
      <c r="H1613">
        <v>28</v>
      </c>
      <c r="I1613">
        <v>2</v>
      </c>
      <c r="J1613">
        <v>50</v>
      </c>
      <c r="K1613">
        <v>70</v>
      </c>
      <c r="L1613" t="s">
        <v>71</v>
      </c>
      <c r="M1613" t="s">
        <v>195</v>
      </c>
      <c r="N1613" t="s">
        <v>3873</v>
      </c>
      <c r="O1613" t="s">
        <v>73</v>
      </c>
      <c r="P1613" t="s">
        <v>74</v>
      </c>
      <c r="Q1613">
        <v>0</v>
      </c>
      <c r="R1613" t="s">
        <v>2624</v>
      </c>
    </row>
    <row r="1614" spans="2:18" x14ac:dyDescent="0.25">
      <c r="B1614" t="s">
        <v>2622</v>
      </c>
      <c r="C1614" t="s">
        <v>2623</v>
      </c>
      <c r="D1614" t="s">
        <v>281</v>
      </c>
      <c r="E1614">
        <v>3924</v>
      </c>
      <c r="F1614" t="s">
        <v>74</v>
      </c>
      <c r="G1614">
        <v>0</v>
      </c>
      <c r="H1614">
        <v>28</v>
      </c>
      <c r="I1614">
        <v>2</v>
      </c>
      <c r="J1614">
        <v>50</v>
      </c>
      <c r="K1614">
        <v>70</v>
      </c>
      <c r="L1614" t="s">
        <v>77</v>
      </c>
      <c r="M1614" t="s">
        <v>195</v>
      </c>
      <c r="N1614" t="s">
        <v>3873</v>
      </c>
      <c r="O1614" t="s">
        <v>73</v>
      </c>
      <c r="P1614" t="s">
        <v>74</v>
      </c>
      <c r="Q1614">
        <v>0</v>
      </c>
      <c r="R1614" t="s">
        <v>2624</v>
      </c>
    </row>
    <row r="1615" spans="2:18" x14ac:dyDescent="0.25">
      <c r="B1615" t="s">
        <v>2622</v>
      </c>
      <c r="C1615" t="s">
        <v>2623</v>
      </c>
      <c r="D1615" t="s">
        <v>281</v>
      </c>
      <c r="E1615">
        <v>3924</v>
      </c>
      <c r="F1615" t="s">
        <v>74</v>
      </c>
      <c r="G1615">
        <v>0</v>
      </c>
      <c r="H1615">
        <v>28</v>
      </c>
      <c r="I1615">
        <v>2</v>
      </c>
      <c r="J1615">
        <v>50</v>
      </c>
      <c r="K1615">
        <v>70</v>
      </c>
      <c r="L1615" t="s">
        <v>77</v>
      </c>
      <c r="M1615" t="s">
        <v>318</v>
      </c>
      <c r="N1615" t="s">
        <v>3873</v>
      </c>
      <c r="O1615" t="s">
        <v>73</v>
      </c>
      <c r="P1615" t="s">
        <v>74</v>
      </c>
      <c r="Q1615">
        <v>0</v>
      </c>
      <c r="R1615" t="s">
        <v>2624</v>
      </c>
    </row>
    <row r="1616" spans="2:18" x14ac:dyDescent="0.25">
      <c r="B1616" t="s">
        <v>2625</v>
      </c>
      <c r="C1616" t="s">
        <v>2626</v>
      </c>
      <c r="D1616" t="s">
        <v>2627</v>
      </c>
      <c r="E1616">
        <v>2970</v>
      </c>
      <c r="F1616" t="s">
        <v>74</v>
      </c>
      <c r="G1616">
        <v>0</v>
      </c>
      <c r="H1616">
        <v>42</v>
      </c>
      <c r="I1616">
        <v>1</v>
      </c>
      <c r="J1616">
        <v>35</v>
      </c>
      <c r="K1616">
        <v>70</v>
      </c>
      <c r="L1616" t="s">
        <v>71</v>
      </c>
      <c r="M1616" t="s">
        <v>938</v>
      </c>
      <c r="N1616" t="s">
        <v>3902</v>
      </c>
      <c r="O1616" t="s">
        <v>239</v>
      </c>
      <c r="P1616" t="s">
        <v>74</v>
      </c>
      <c r="Q1616">
        <v>182</v>
      </c>
      <c r="R1616" t="s">
        <v>2628</v>
      </c>
    </row>
    <row r="1617" spans="2:24" x14ac:dyDescent="0.25">
      <c r="B1617" t="s">
        <v>2625</v>
      </c>
      <c r="C1617" t="s">
        <v>2626</v>
      </c>
      <c r="D1617" t="s">
        <v>2627</v>
      </c>
      <c r="E1617">
        <v>2970</v>
      </c>
      <c r="F1617" t="s">
        <v>74</v>
      </c>
      <c r="G1617">
        <v>0</v>
      </c>
      <c r="H1617">
        <v>42</v>
      </c>
      <c r="I1617">
        <v>1</v>
      </c>
      <c r="J1617">
        <v>35</v>
      </c>
      <c r="K1617">
        <v>70</v>
      </c>
      <c r="L1617" t="s">
        <v>77</v>
      </c>
      <c r="M1617" t="s">
        <v>938</v>
      </c>
      <c r="N1617" t="s">
        <v>3902</v>
      </c>
      <c r="O1617" t="s">
        <v>239</v>
      </c>
      <c r="P1617" t="s">
        <v>74</v>
      </c>
      <c r="Q1617">
        <v>182</v>
      </c>
      <c r="R1617" t="s">
        <v>2628</v>
      </c>
    </row>
    <row r="1618" spans="2:24" x14ac:dyDescent="0.25">
      <c r="B1618" t="s">
        <v>2629</v>
      </c>
      <c r="C1618" t="s">
        <v>2626</v>
      </c>
      <c r="D1618" t="s">
        <v>2627</v>
      </c>
      <c r="E1618">
        <v>2970</v>
      </c>
      <c r="F1618" t="s">
        <v>74</v>
      </c>
      <c r="G1618">
        <v>0</v>
      </c>
      <c r="H1618">
        <v>42</v>
      </c>
      <c r="I1618">
        <v>1</v>
      </c>
      <c r="J1618">
        <v>35</v>
      </c>
      <c r="K1618">
        <v>70</v>
      </c>
      <c r="L1618" t="s">
        <v>71</v>
      </c>
      <c r="M1618" t="s">
        <v>938</v>
      </c>
      <c r="N1618" t="s">
        <v>3902</v>
      </c>
      <c r="O1618" t="s">
        <v>73</v>
      </c>
      <c r="P1618" t="s">
        <v>74</v>
      </c>
      <c r="Q1618">
        <v>0</v>
      </c>
      <c r="R1618" t="s">
        <v>2630</v>
      </c>
    </row>
    <row r="1619" spans="2:24" x14ac:dyDescent="0.25">
      <c r="B1619" t="s">
        <v>2629</v>
      </c>
      <c r="C1619" t="s">
        <v>2626</v>
      </c>
      <c r="D1619" t="s">
        <v>2627</v>
      </c>
      <c r="E1619">
        <v>2970</v>
      </c>
      <c r="F1619" t="s">
        <v>74</v>
      </c>
      <c r="G1619">
        <v>0</v>
      </c>
      <c r="H1619">
        <v>42</v>
      </c>
      <c r="I1619">
        <v>1</v>
      </c>
      <c r="J1619">
        <v>35</v>
      </c>
      <c r="K1619">
        <v>70</v>
      </c>
      <c r="L1619" t="s">
        <v>77</v>
      </c>
      <c r="M1619" t="s">
        <v>938</v>
      </c>
      <c r="N1619" t="s">
        <v>3902</v>
      </c>
      <c r="O1619" t="s">
        <v>73</v>
      </c>
      <c r="P1619" t="s">
        <v>74</v>
      </c>
      <c r="Q1619">
        <v>0</v>
      </c>
      <c r="R1619" t="s">
        <v>2630</v>
      </c>
    </row>
    <row r="1620" spans="2:24" x14ac:dyDescent="0.25">
      <c r="B1620" t="s">
        <v>2631</v>
      </c>
      <c r="C1620" t="s">
        <v>228</v>
      </c>
      <c r="D1620" t="s">
        <v>2632</v>
      </c>
      <c r="E1620">
        <v>12570</v>
      </c>
      <c r="F1620" t="s">
        <v>74</v>
      </c>
      <c r="G1620">
        <v>107</v>
      </c>
      <c r="H1620">
        <v>38</v>
      </c>
      <c r="I1620">
        <v>5</v>
      </c>
      <c r="J1620">
        <v>80</v>
      </c>
      <c r="K1620">
        <v>66</v>
      </c>
      <c r="L1620" t="s">
        <v>71</v>
      </c>
      <c r="M1620" t="s">
        <v>199</v>
      </c>
      <c r="N1620" t="s">
        <v>3874</v>
      </c>
      <c r="O1620" t="s">
        <v>73</v>
      </c>
      <c r="P1620" t="s">
        <v>83</v>
      </c>
      <c r="Q1620">
        <v>0</v>
      </c>
      <c r="R1620" t="s">
        <v>2633</v>
      </c>
    </row>
    <row r="1621" spans="2:24" x14ac:dyDescent="0.25">
      <c r="B1621" t="s">
        <v>2631</v>
      </c>
      <c r="C1621" t="s">
        <v>228</v>
      </c>
      <c r="D1621" t="s">
        <v>2632</v>
      </c>
      <c r="E1621">
        <v>12570</v>
      </c>
      <c r="F1621" t="s">
        <v>74</v>
      </c>
      <c r="G1621">
        <v>107</v>
      </c>
      <c r="H1621">
        <v>38</v>
      </c>
      <c r="I1621">
        <v>5</v>
      </c>
      <c r="J1621">
        <v>80</v>
      </c>
      <c r="K1621">
        <v>66</v>
      </c>
      <c r="L1621" t="s">
        <v>77</v>
      </c>
      <c r="M1621" t="s">
        <v>144</v>
      </c>
      <c r="N1621" t="s">
        <v>3862</v>
      </c>
      <c r="O1621" t="s">
        <v>83</v>
      </c>
      <c r="P1621" t="s">
        <v>73</v>
      </c>
      <c r="Q1621">
        <v>1500</v>
      </c>
      <c r="R1621" t="s">
        <v>2633</v>
      </c>
    </row>
    <row r="1622" spans="2:24" x14ac:dyDescent="0.25">
      <c r="B1622" t="s">
        <v>2634</v>
      </c>
      <c r="C1622" t="s">
        <v>2635</v>
      </c>
      <c r="D1622" t="s">
        <v>2636</v>
      </c>
      <c r="E1622">
        <v>8430</v>
      </c>
      <c r="F1622" t="s">
        <v>74</v>
      </c>
      <c r="G1622">
        <v>108</v>
      </c>
      <c r="H1622">
        <v>30</v>
      </c>
      <c r="I1622">
        <v>4</v>
      </c>
      <c r="J1622">
        <v>74</v>
      </c>
      <c r="K1622">
        <v>70</v>
      </c>
      <c r="L1622" t="s">
        <v>71</v>
      </c>
      <c r="M1622" t="s">
        <v>140</v>
      </c>
      <c r="N1622" t="s">
        <v>3865</v>
      </c>
      <c r="O1622" t="s">
        <v>83</v>
      </c>
      <c r="P1622" t="s">
        <v>73</v>
      </c>
      <c r="Q1622">
        <v>1200</v>
      </c>
      <c r="R1622" t="s">
        <v>2637</v>
      </c>
    </row>
    <row r="1623" spans="2:24" x14ac:dyDescent="0.25">
      <c r="B1623" t="s">
        <v>2634</v>
      </c>
      <c r="C1623" t="s">
        <v>2635</v>
      </c>
      <c r="D1623" t="s">
        <v>2636</v>
      </c>
      <c r="E1623">
        <v>8430</v>
      </c>
      <c r="F1623" t="s">
        <v>74</v>
      </c>
      <c r="G1623">
        <v>108</v>
      </c>
      <c r="H1623">
        <v>30</v>
      </c>
      <c r="I1623">
        <v>4</v>
      </c>
      <c r="J1623">
        <v>74</v>
      </c>
      <c r="K1623">
        <v>70</v>
      </c>
      <c r="L1623" t="s">
        <v>77</v>
      </c>
      <c r="M1623" t="s">
        <v>144</v>
      </c>
      <c r="N1623" t="s">
        <v>3862</v>
      </c>
      <c r="O1623" t="s">
        <v>83</v>
      </c>
      <c r="P1623" t="s">
        <v>73</v>
      </c>
      <c r="Q1623">
        <v>1500</v>
      </c>
      <c r="R1623" t="s">
        <v>2637</v>
      </c>
    </row>
    <row r="1624" spans="2:24" x14ac:dyDescent="0.25">
      <c r="B1624" t="s">
        <v>2638</v>
      </c>
      <c r="C1624" t="s">
        <v>2639</v>
      </c>
      <c r="D1624" t="s">
        <v>2640</v>
      </c>
      <c r="E1624" s="6">
        <v>9270</v>
      </c>
      <c r="F1624" t="s">
        <v>74</v>
      </c>
      <c r="G1624" s="6">
        <v>109</v>
      </c>
      <c r="H1624">
        <v>35</v>
      </c>
      <c r="I1624" s="6">
        <v>4</v>
      </c>
      <c r="J1624">
        <v>75</v>
      </c>
      <c r="K1624" s="6">
        <v>66</v>
      </c>
      <c r="L1624" t="s">
        <v>71</v>
      </c>
      <c r="M1624" s="6" t="s">
        <v>713</v>
      </c>
      <c r="N1624" s="6" t="s">
        <v>3895</v>
      </c>
      <c r="O1624" t="s">
        <v>83</v>
      </c>
      <c r="P1624" t="s">
        <v>73</v>
      </c>
      <c r="Q1624">
        <v>1200</v>
      </c>
      <c r="R1624" t="s">
        <v>2641</v>
      </c>
      <c r="S1624" t="s">
        <v>141</v>
      </c>
      <c r="T1624" t="s">
        <v>141</v>
      </c>
      <c r="U1624" t="s">
        <v>83</v>
      </c>
      <c r="V1624" t="s">
        <v>73</v>
      </c>
      <c r="W1624">
        <v>1200</v>
      </c>
      <c r="X1624" t="s">
        <v>2809</v>
      </c>
    </row>
    <row r="1625" spans="2:24" x14ac:dyDescent="0.25">
      <c r="B1625" t="s">
        <v>2638</v>
      </c>
      <c r="C1625" t="s">
        <v>2639</v>
      </c>
      <c r="D1625" t="s">
        <v>2640</v>
      </c>
      <c r="E1625">
        <v>9270</v>
      </c>
      <c r="F1625" t="s">
        <v>74</v>
      </c>
      <c r="G1625">
        <v>109</v>
      </c>
      <c r="H1625">
        <v>35</v>
      </c>
      <c r="I1625">
        <v>4</v>
      </c>
      <c r="J1625">
        <v>75</v>
      </c>
      <c r="K1625">
        <v>66</v>
      </c>
      <c r="L1625" t="s">
        <v>77</v>
      </c>
      <c r="M1625" t="s">
        <v>713</v>
      </c>
      <c r="N1625" t="s">
        <v>3895</v>
      </c>
      <c r="O1625" t="s">
        <v>83</v>
      </c>
      <c r="P1625" t="s">
        <v>73</v>
      </c>
      <c r="Q1625">
        <v>1200</v>
      </c>
      <c r="R1625" t="s">
        <v>2641</v>
      </c>
    </row>
    <row r="1626" spans="2:24" x14ac:dyDescent="0.25">
      <c r="B1626" t="s">
        <v>43</v>
      </c>
      <c r="C1626" t="s">
        <v>2642</v>
      </c>
      <c r="D1626" t="s">
        <v>2643</v>
      </c>
      <c r="E1626">
        <v>3680</v>
      </c>
      <c r="F1626" t="s">
        <v>74</v>
      </c>
      <c r="G1626">
        <v>0</v>
      </c>
      <c r="H1626">
        <v>56.38</v>
      </c>
      <c r="I1626">
        <v>1</v>
      </c>
      <c r="J1626">
        <v>78</v>
      </c>
      <c r="K1626">
        <v>64.739999999999995</v>
      </c>
      <c r="L1626" t="s">
        <v>71</v>
      </c>
      <c r="M1626" t="s">
        <v>201</v>
      </c>
      <c r="N1626" t="s">
        <v>3872</v>
      </c>
      <c r="O1626" t="s">
        <v>239</v>
      </c>
      <c r="P1626" t="s">
        <v>74</v>
      </c>
      <c r="Q1626">
        <v>1000</v>
      </c>
      <c r="R1626" t="s">
        <v>3799</v>
      </c>
    </row>
    <row r="1627" spans="2:24" x14ac:dyDescent="0.25">
      <c r="B1627" t="s">
        <v>43</v>
      </c>
      <c r="C1627" t="s">
        <v>2642</v>
      </c>
      <c r="D1627" t="s">
        <v>2643</v>
      </c>
      <c r="E1627">
        <v>3680</v>
      </c>
      <c r="F1627" t="s">
        <v>74</v>
      </c>
      <c r="G1627">
        <v>0</v>
      </c>
      <c r="H1627">
        <v>56.38</v>
      </c>
      <c r="I1627">
        <v>1</v>
      </c>
      <c r="J1627">
        <v>78</v>
      </c>
      <c r="K1627">
        <v>64.739999999999995</v>
      </c>
      <c r="L1627" t="s">
        <v>77</v>
      </c>
      <c r="M1627" t="s">
        <v>2237</v>
      </c>
      <c r="N1627" t="s">
        <v>3942</v>
      </c>
      <c r="O1627" t="s">
        <v>73</v>
      </c>
      <c r="P1627" t="s">
        <v>74</v>
      </c>
      <c r="Q1627">
        <v>0</v>
      </c>
      <c r="R1627" t="s">
        <v>3799</v>
      </c>
    </row>
    <row r="1628" spans="2:24" x14ac:dyDescent="0.25">
      <c r="B1628" t="s">
        <v>43</v>
      </c>
      <c r="C1628" t="s">
        <v>2642</v>
      </c>
      <c r="D1628" t="s">
        <v>2643</v>
      </c>
      <c r="E1628">
        <v>3680</v>
      </c>
      <c r="F1628" t="s">
        <v>74</v>
      </c>
      <c r="G1628">
        <v>0</v>
      </c>
      <c r="H1628">
        <v>56.38</v>
      </c>
      <c r="I1628">
        <v>1</v>
      </c>
      <c r="J1628">
        <v>78</v>
      </c>
      <c r="K1628">
        <v>64.739999999999995</v>
      </c>
      <c r="L1628" t="s">
        <v>77</v>
      </c>
      <c r="M1628" t="s">
        <v>3749</v>
      </c>
      <c r="N1628" t="s">
        <v>3862</v>
      </c>
      <c r="O1628" t="s">
        <v>73</v>
      </c>
      <c r="P1628" t="s">
        <v>74</v>
      </c>
      <c r="Q1628">
        <v>0</v>
      </c>
      <c r="R1628" t="s">
        <v>3799</v>
      </c>
    </row>
    <row r="1629" spans="2:24" x14ac:dyDescent="0.25">
      <c r="B1629" t="s">
        <v>2645</v>
      </c>
      <c r="C1629" t="s">
        <v>2646</v>
      </c>
      <c r="D1629" t="s">
        <v>2096</v>
      </c>
      <c r="E1629">
        <v>6750</v>
      </c>
      <c r="F1629" t="s">
        <v>74</v>
      </c>
      <c r="G1629">
        <v>0</v>
      </c>
      <c r="H1629">
        <v>32</v>
      </c>
      <c r="I1629">
        <v>3</v>
      </c>
      <c r="J1629">
        <v>70</v>
      </c>
      <c r="K1629">
        <v>70</v>
      </c>
      <c r="L1629" t="s">
        <v>71</v>
      </c>
      <c r="M1629" t="s">
        <v>1679</v>
      </c>
      <c r="N1629" t="s">
        <v>3866</v>
      </c>
      <c r="O1629" t="s">
        <v>271</v>
      </c>
      <c r="P1629" t="s">
        <v>74</v>
      </c>
      <c r="Q1629">
        <v>0</v>
      </c>
      <c r="R1629" t="s">
        <v>2644</v>
      </c>
    </row>
    <row r="1630" spans="2:24" x14ac:dyDescent="0.25">
      <c r="B1630" t="s">
        <v>2645</v>
      </c>
      <c r="C1630" t="s">
        <v>2646</v>
      </c>
      <c r="D1630" t="s">
        <v>2096</v>
      </c>
      <c r="E1630">
        <v>6750</v>
      </c>
      <c r="F1630" t="s">
        <v>74</v>
      </c>
      <c r="G1630">
        <v>0</v>
      </c>
      <c r="H1630">
        <v>32</v>
      </c>
      <c r="I1630">
        <v>3</v>
      </c>
      <c r="J1630">
        <v>70</v>
      </c>
      <c r="K1630">
        <v>70</v>
      </c>
      <c r="L1630" t="s">
        <v>77</v>
      </c>
      <c r="M1630" t="s">
        <v>144</v>
      </c>
      <c r="N1630" t="s">
        <v>3862</v>
      </c>
      <c r="O1630" t="s">
        <v>239</v>
      </c>
      <c r="P1630" t="s">
        <v>74</v>
      </c>
      <c r="Q1630">
        <v>0</v>
      </c>
      <c r="R1630" t="s">
        <v>2644</v>
      </c>
    </row>
    <row r="1631" spans="2:24" x14ac:dyDescent="0.25">
      <c r="B1631" t="s">
        <v>2647</v>
      </c>
      <c r="C1631" t="s">
        <v>2648</v>
      </c>
      <c r="D1631" t="s">
        <v>1577</v>
      </c>
      <c r="E1631">
        <v>17920</v>
      </c>
      <c r="F1631" t="s">
        <v>74</v>
      </c>
      <c r="G1631">
        <v>0</v>
      </c>
      <c r="H1631">
        <v>33.56</v>
      </c>
      <c r="I1631">
        <v>8</v>
      </c>
      <c r="J1631">
        <v>68</v>
      </c>
      <c r="K1631">
        <v>66.7</v>
      </c>
      <c r="L1631" t="s">
        <v>71</v>
      </c>
      <c r="M1631" t="s">
        <v>225</v>
      </c>
      <c r="N1631" t="s">
        <v>3874</v>
      </c>
      <c r="O1631" t="s">
        <v>73</v>
      </c>
      <c r="P1631" t="s">
        <v>74</v>
      </c>
      <c r="Q1631">
        <v>0</v>
      </c>
      <c r="R1631" t="s">
        <v>2649</v>
      </c>
    </row>
    <row r="1632" spans="2:24" x14ac:dyDescent="0.25">
      <c r="B1632" t="s">
        <v>2647</v>
      </c>
      <c r="C1632" t="s">
        <v>2648</v>
      </c>
      <c r="D1632" t="s">
        <v>1577</v>
      </c>
      <c r="E1632">
        <v>17920</v>
      </c>
      <c r="F1632" t="s">
        <v>74</v>
      </c>
      <c r="G1632">
        <v>0</v>
      </c>
      <c r="H1632">
        <v>33.56</v>
      </c>
      <c r="I1632">
        <v>8</v>
      </c>
      <c r="J1632">
        <v>68</v>
      </c>
      <c r="K1632">
        <v>66.7</v>
      </c>
      <c r="L1632" t="s">
        <v>71</v>
      </c>
      <c r="M1632" t="s">
        <v>365</v>
      </c>
      <c r="N1632" t="s">
        <v>3870</v>
      </c>
      <c r="O1632" t="s">
        <v>73</v>
      </c>
      <c r="P1632" t="s">
        <v>74</v>
      </c>
      <c r="Q1632">
        <v>0</v>
      </c>
      <c r="R1632" t="s">
        <v>2649</v>
      </c>
    </row>
    <row r="1633" spans="2:18" x14ac:dyDescent="0.25">
      <c r="B1633" t="s">
        <v>2647</v>
      </c>
      <c r="C1633" t="s">
        <v>2648</v>
      </c>
      <c r="D1633" t="s">
        <v>1577</v>
      </c>
      <c r="E1633">
        <v>17920</v>
      </c>
      <c r="F1633" t="s">
        <v>74</v>
      </c>
      <c r="G1633">
        <v>0</v>
      </c>
      <c r="H1633">
        <v>33.56</v>
      </c>
      <c r="I1633">
        <v>8</v>
      </c>
      <c r="J1633">
        <v>68</v>
      </c>
      <c r="K1633">
        <v>66.7</v>
      </c>
      <c r="L1633" t="s">
        <v>77</v>
      </c>
      <c r="M1633" t="s">
        <v>318</v>
      </c>
      <c r="N1633" t="s">
        <v>3873</v>
      </c>
      <c r="O1633" t="s">
        <v>73</v>
      </c>
      <c r="P1633" t="s">
        <v>74</v>
      </c>
      <c r="Q1633">
        <v>0</v>
      </c>
      <c r="R1633" t="s">
        <v>2649</v>
      </c>
    </row>
    <row r="1634" spans="2:18" x14ac:dyDescent="0.25">
      <c r="B1634" t="s">
        <v>2650</v>
      </c>
      <c r="C1634" t="s">
        <v>2651</v>
      </c>
      <c r="D1634" t="s">
        <v>2652</v>
      </c>
      <c r="E1634">
        <v>17920</v>
      </c>
      <c r="F1634" t="s">
        <v>74</v>
      </c>
      <c r="G1634">
        <v>111</v>
      </c>
      <c r="H1634">
        <v>33.56</v>
      </c>
      <c r="I1634">
        <v>8</v>
      </c>
      <c r="J1634">
        <v>74</v>
      </c>
      <c r="K1634">
        <v>66.7</v>
      </c>
      <c r="L1634" t="s">
        <v>71</v>
      </c>
      <c r="M1634" t="s">
        <v>863</v>
      </c>
      <c r="N1634" t="s">
        <v>3899</v>
      </c>
      <c r="O1634" t="s">
        <v>73</v>
      </c>
      <c r="P1634" t="s">
        <v>74</v>
      </c>
      <c r="Q1634">
        <v>0</v>
      </c>
      <c r="R1634" t="s">
        <v>2653</v>
      </c>
    </row>
    <row r="1635" spans="2:18" x14ac:dyDescent="0.25">
      <c r="B1635" t="s">
        <v>2650</v>
      </c>
      <c r="C1635" t="s">
        <v>2651</v>
      </c>
      <c r="D1635" t="s">
        <v>2652</v>
      </c>
      <c r="E1635">
        <v>17920</v>
      </c>
      <c r="F1635" t="s">
        <v>74</v>
      </c>
      <c r="G1635">
        <v>111</v>
      </c>
      <c r="H1635">
        <v>33.56</v>
      </c>
      <c r="I1635">
        <v>8</v>
      </c>
      <c r="J1635">
        <v>74</v>
      </c>
      <c r="K1635">
        <v>66.7</v>
      </c>
      <c r="L1635" t="s">
        <v>71</v>
      </c>
      <c r="M1635" t="s">
        <v>365</v>
      </c>
      <c r="N1635" t="s">
        <v>3870</v>
      </c>
      <c r="O1635" t="s">
        <v>73</v>
      </c>
      <c r="P1635" t="s">
        <v>74</v>
      </c>
      <c r="Q1635">
        <v>0</v>
      </c>
      <c r="R1635" t="s">
        <v>2653</v>
      </c>
    </row>
    <row r="1636" spans="2:18" x14ac:dyDescent="0.25">
      <c r="B1636" t="s">
        <v>2650</v>
      </c>
      <c r="C1636" t="s">
        <v>2651</v>
      </c>
      <c r="D1636" t="s">
        <v>2652</v>
      </c>
      <c r="E1636">
        <v>17920</v>
      </c>
      <c r="F1636" t="s">
        <v>74</v>
      </c>
      <c r="G1636">
        <v>111</v>
      </c>
      <c r="H1636">
        <v>33.56</v>
      </c>
      <c r="I1636">
        <v>8</v>
      </c>
      <c r="J1636">
        <v>74</v>
      </c>
      <c r="K1636">
        <v>66.7</v>
      </c>
      <c r="L1636" t="s">
        <v>77</v>
      </c>
      <c r="M1636" t="s">
        <v>318</v>
      </c>
      <c r="N1636" t="s">
        <v>3873</v>
      </c>
      <c r="O1636" t="s">
        <v>73</v>
      </c>
      <c r="P1636" t="s">
        <v>74</v>
      </c>
      <c r="Q1636">
        <v>0</v>
      </c>
      <c r="R1636" t="s">
        <v>2653</v>
      </c>
    </row>
    <row r="1637" spans="2:18" x14ac:dyDescent="0.25">
      <c r="B1637" t="s">
        <v>2654</v>
      </c>
      <c r="C1637" t="s">
        <v>2655</v>
      </c>
      <c r="D1637" t="s">
        <v>2452</v>
      </c>
      <c r="E1637">
        <v>8476</v>
      </c>
      <c r="F1637" t="s">
        <v>74</v>
      </c>
      <c r="G1637">
        <v>112</v>
      </c>
      <c r="H1637">
        <v>32</v>
      </c>
      <c r="I1637">
        <v>4</v>
      </c>
      <c r="J1637">
        <v>54</v>
      </c>
      <c r="K1637">
        <v>66</v>
      </c>
      <c r="L1637" t="s">
        <v>71</v>
      </c>
      <c r="M1637" t="s">
        <v>158</v>
      </c>
      <c r="N1637" t="s">
        <v>3866</v>
      </c>
      <c r="O1637" t="s">
        <v>239</v>
      </c>
      <c r="P1637" t="s">
        <v>74</v>
      </c>
      <c r="Q1637">
        <v>0</v>
      </c>
      <c r="R1637" t="s">
        <v>2656</v>
      </c>
    </row>
    <row r="1638" spans="2:18" x14ac:dyDescent="0.25">
      <c r="B1638" t="s">
        <v>2654</v>
      </c>
      <c r="C1638" t="s">
        <v>2655</v>
      </c>
      <c r="D1638" t="s">
        <v>2452</v>
      </c>
      <c r="E1638">
        <v>8476</v>
      </c>
      <c r="F1638" t="s">
        <v>74</v>
      </c>
      <c r="G1638">
        <v>112</v>
      </c>
      <c r="H1638">
        <v>32</v>
      </c>
      <c r="I1638">
        <v>4</v>
      </c>
      <c r="J1638">
        <v>54</v>
      </c>
      <c r="K1638">
        <v>66</v>
      </c>
      <c r="L1638" t="s">
        <v>77</v>
      </c>
      <c r="M1638" t="s">
        <v>158</v>
      </c>
      <c r="N1638" t="s">
        <v>3866</v>
      </c>
      <c r="O1638" t="s">
        <v>239</v>
      </c>
      <c r="P1638" t="s">
        <v>74</v>
      </c>
      <c r="Q1638">
        <v>0</v>
      </c>
      <c r="R1638" t="s">
        <v>2656</v>
      </c>
    </row>
    <row r="1639" spans="2:18" x14ac:dyDescent="0.25">
      <c r="B1639" t="s">
        <v>2657</v>
      </c>
      <c r="C1639" t="s">
        <v>2658</v>
      </c>
      <c r="D1639" t="s">
        <v>2659</v>
      </c>
      <c r="E1639">
        <v>12280</v>
      </c>
      <c r="F1639" t="s">
        <v>74</v>
      </c>
      <c r="G1639">
        <v>113</v>
      </c>
      <c r="H1639">
        <v>35</v>
      </c>
      <c r="I1639">
        <v>5</v>
      </c>
      <c r="J1639">
        <v>75</v>
      </c>
      <c r="K1639">
        <v>70</v>
      </c>
      <c r="L1639" t="s">
        <v>71</v>
      </c>
      <c r="M1639" s="7" t="s">
        <v>132</v>
      </c>
      <c r="N1639" s="7" t="s">
        <v>3864</v>
      </c>
      <c r="O1639" t="s">
        <v>83</v>
      </c>
      <c r="P1639" t="s">
        <v>73</v>
      </c>
      <c r="Q1639">
        <v>1200</v>
      </c>
      <c r="R1639" t="s">
        <v>2660</v>
      </c>
    </row>
    <row r="1640" spans="2:18" x14ac:dyDescent="0.25">
      <c r="B1640" t="s">
        <v>2657</v>
      </c>
      <c r="C1640" t="s">
        <v>2658</v>
      </c>
      <c r="D1640" t="s">
        <v>2659</v>
      </c>
      <c r="E1640">
        <v>12280</v>
      </c>
      <c r="F1640" t="s">
        <v>74</v>
      </c>
      <c r="G1640">
        <v>113</v>
      </c>
      <c r="H1640">
        <v>35</v>
      </c>
      <c r="I1640">
        <v>5</v>
      </c>
      <c r="J1640">
        <v>75</v>
      </c>
      <c r="K1640">
        <v>70</v>
      </c>
      <c r="L1640" t="s">
        <v>77</v>
      </c>
      <c r="M1640" s="7" t="s">
        <v>132</v>
      </c>
      <c r="N1640" s="7" t="s">
        <v>3864</v>
      </c>
      <c r="O1640" t="s">
        <v>83</v>
      </c>
      <c r="P1640" t="s">
        <v>73</v>
      </c>
      <c r="Q1640">
        <v>1200</v>
      </c>
      <c r="R1640" t="s">
        <v>2660</v>
      </c>
    </row>
    <row r="1641" spans="2:18" x14ac:dyDescent="0.25">
      <c r="B1641" t="s">
        <v>2661</v>
      </c>
      <c r="D1641" t="s">
        <v>1960</v>
      </c>
      <c r="E1641">
        <v>13836</v>
      </c>
      <c r="F1641" t="s">
        <v>74</v>
      </c>
      <c r="G1641">
        <v>113</v>
      </c>
      <c r="H1641">
        <v>42</v>
      </c>
      <c r="I1641">
        <v>5</v>
      </c>
      <c r="J1641">
        <v>92</v>
      </c>
      <c r="K1641">
        <v>65.599999999999994</v>
      </c>
      <c r="L1641" t="s">
        <v>71</v>
      </c>
      <c r="M1641" s="7" t="s">
        <v>509</v>
      </c>
      <c r="N1641" s="7" t="s">
        <v>3874</v>
      </c>
      <c r="O1641" t="s">
        <v>271</v>
      </c>
      <c r="P1641" t="s">
        <v>74</v>
      </c>
      <c r="Q1641">
        <v>0</v>
      </c>
      <c r="R1641" t="s">
        <v>2662</v>
      </c>
    </row>
    <row r="1642" spans="2:18" x14ac:dyDescent="0.25">
      <c r="B1642" t="s">
        <v>2661</v>
      </c>
      <c r="D1642" t="s">
        <v>1960</v>
      </c>
      <c r="E1642">
        <v>13836</v>
      </c>
      <c r="F1642" t="s">
        <v>74</v>
      </c>
      <c r="G1642">
        <v>113</v>
      </c>
      <c r="H1642">
        <v>42</v>
      </c>
      <c r="I1642">
        <v>5</v>
      </c>
      <c r="J1642">
        <v>92</v>
      </c>
      <c r="K1642">
        <v>65.599999999999994</v>
      </c>
      <c r="L1642" t="s">
        <v>77</v>
      </c>
      <c r="M1642" t="s">
        <v>144</v>
      </c>
      <c r="N1642" t="s">
        <v>3862</v>
      </c>
      <c r="O1642" t="s">
        <v>239</v>
      </c>
      <c r="P1642" t="s">
        <v>74</v>
      </c>
      <c r="Q1642">
        <v>0</v>
      </c>
      <c r="R1642" t="s">
        <v>2662</v>
      </c>
    </row>
    <row r="1643" spans="2:18" x14ac:dyDescent="0.25">
      <c r="B1643" t="s">
        <v>2663</v>
      </c>
      <c r="C1643" t="s">
        <v>2664</v>
      </c>
      <c r="D1643" t="s">
        <v>237</v>
      </c>
      <c r="E1643">
        <v>10270</v>
      </c>
      <c r="F1643" t="s">
        <v>74</v>
      </c>
      <c r="G1643">
        <v>0</v>
      </c>
      <c r="H1643">
        <v>32</v>
      </c>
      <c r="I1643">
        <v>4</v>
      </c>
      <c r="J1643">
        <v>88</v>
      </c>
      <c r="K1643">
        <v>80</v>
      </c>
      <c r="L1643" t="s">
        <v>71</v>
      </c>
      <c r="M1643" t="s">
        <v>2665</v>
      </c>
      <c r="N1643" t="s">
        <v>3947</v>
      </c>
      <c r="O1643" t="s">
        <v>239</v>
      </c>
      <c r="P1643" t="s">
        <v>74</v>
      </c>
      <c r="Q1643">
        <v>1000</v>
      </c>
      <c r="R1643" s="7" t="s">
        <v>2666</v>
      </c>
    </row>
    <row r="1644" spans="2:18" x14ac:dyDescent="0.25">
      <c r="B1644" t="s">
        <v>2663</v>
      </c>
      <c r="C1644" t="s">
        <v>2664</v>
      </c>
      <c r="D1644" t="s">
        <v>237</v>
      </c>
      <c r="E1644">
        <v>10270</v>
      </c>
      <c r="F1644" t="s">
        <v>74</v>
      </c>
      <c r="G1644">
        <v>0</v>
      </c>
      <c r="H1644">
        <v>32</v>
      </c>
      <c r="I1644">
        <v>4</v>
      </c>
      <c r="J1644">
        <v>88</v>
      </c>
      <c r="K1644">
        <v>80</v>
      </c>
      <c r="L1644" t="s">
        <v>71</v>
      </c>
      <c r="M1644" t="s">
        <v>2535</v>
      </c>
      <c r="N1644" t="s">
        <v>3961</v>
      </c>
      <c r="O1644" t="s">
        <v>239</v>
      </c>
      <c r="P1644" t="s">
        <v>74</v>
      </c>
      <c r="Q1644">
        <v>1000</v>
      </c>
      <c r="R1644" s="7" t="s">
        <v>2666</v>
      </c>
    </row>
    <row r="1645" spans="2:18" x14ac:dyDescent="0.25">
      <c r="B1645" t="s">
        <v>2663</v>
      </c>
      <c r="C1645" t="s">
        <v>2664</v>
      </c>
      <c r="D1645" t="s">
        <v>237</v>
      </c>
      <c r="E1645">
        <v>10270</v>
      </c>
      <c r="F1645" t="s">
        <v>74</v>
      </c>
      <c r="G1645">
        <v>0</v>
      </c>
      <c r="H1645">
        <v>32</v>
      </c>
      <c r="I1645">
        <v>4</v>
      </c>
      <c r="J1645">
        <v>88</v>
      </c>
      <c r="K1645">
        <v>80</v>
      </c>
      <c r="L1645" t="s">
        <v>77</v>
      </c>
      <c r="M1645" t="s">
        <v>2667</v>
      </c>
      <c r="N1645" t="s">
        <v>3965</v>
      </c>
      <c r="O1645" t="s">
        <v>239</v>
      </c>
      <c r="P1645" t="s">
        <v>74</v>
      </c>
      <c r="Q1645">
        <v>1000</v>
      </c>
      <c r="R1645" s="7" t="s">
        <v>2666</v>
      </c>
    </row>
    <row r="1646" spans="2:18" x14ac:dyDescent="0.25">
      <c r="B1646" t="s">
        <v>2668</v>
      </c>
      <c r="C1646" t="s">
        <v>2669</v>
      </c>
      <c r="D1646" t="s">
        <v>1837</v>
      </c>
      <c r="E1646">
        <v>9270</v>
      </c>
      <c r="F1646" t="s">
        <v>74</v>
      </c>
      <c r="G1646">
        <v>0</v>
      </c>
      <c r="H1646">
        <v>35</v>
      </c>
      <c r="I1646">
        <v>4</v>
      </c>
      <c r="J1646">
        <v>75</v>
      </c>
      <c r="K1646">
        <v>66</v>
      </c>
      <c r="L1646" t="s">
        <v>71</v>
      </c>
      <c r="M1646" t="s">
        <v>140</v>
      </c>
      <c r="N1646" t="s">
        <v>3865</v>
      </c>
      <c r="O1646" t="s">
        <v>239</v>
      </c>
      <c r="P1646" t="s">
        <v>74</v>
      </c>
      <c r="Q1646">
        <v>1200</v>
      </c>
      <c r="R1646" t="s">
        <v>3800</v>
      </c>
    </row>
    <row r="1647" spans="2:18" x14ac:dyDescent="0.25">
      <c r="B1647" t="s">
        <v>2668</v>
      </c>
      <c r="C1647" t="s">
        <v>2669</v>
      </c>
      <c r="D1647" t="s">
        <v>1837</v>
      </c>
      <c r="E1647">
        <v>9270</v>
      </c>
      <c r="F1647" t="s">
        <v>74</v>
      </c>
      <c r="G1647">
        <v>0</v>
      </c>
      <c r="H1647">
        <v>35</v>
      </c>
      <c r="I1647">
        <v>4</v>
      </c>
      <c r="J1647">
        <v>75</v>
      </c>
      <c r="K1647">
        <v>66</v>
      </c>
      <c r="L1647" t="s">
        <v>77</v>
      </c>
      <c r="M1647" t="s">
        <v>144</v>
      </c>
      <c r="N1647" t="s">
        <v>3862</v>
      </c>
      <c r="O1647" t="s">
        <v>239</v>
      </c>
      <c r="P1647" t="s">
        <v>74</v>
      </c>
      <c r="Q1647">
        <v>1500</v>
      </c>
      <c r="R1647" t="s">
        <v>3800</v>
      </c>
    </row>
    <row r="1648" spans="2:18" x14ac:dyDescent="0.25">
      <c r="B1648" t="s">
        <v>3727</v>
      </c>
      <c r="C1648" t="s">
        <v>3739</v>
      </c>
      <c r="D1648" t="s">
        <v>441</v>
      </c>
      <c r="E1648">
        <v>8524</v>
      </c>
      <c r="F1648" t="s">
        <v>74</v>
      </c>
      <c r="G1648">
        <v>0</v>
      </c>
      <c r="H1648">
        <v>31</v>
      </c>
      <c r="I1648">
        <v>4</v>
      </c>
      <c r="J1648">
        <v>78</v>
      </c>
      <c r="K1648">
        <v>68.5</v>
      </c>
      <c r="L1648" t="s">
        <v>71</v>
      </c>
      <c r="M1648" t="s">
        <v>501</v>
      </c>
      <c r="N1648" t="s">
        <v>3862</v>
      </c>
      <c r="O1648" t="s">
        <v>239</v>
      </c>
      <c r="P1648" t="s">
        <v>74</v>
      </c>
      <c r="Q1648">
        <v>350</v>
      </c>
      <c r="R1648" t="s">
        <v>3801</v>
      </c>
    </row>
    <row r="1649" spans="2:18" x14ac:dyDescent="0.25">
      <c r="B1649" t="s">
        <v>3727</v>
      </c>
      <c r="C1649" t="s">
        <v>3739</v>
      </c>
      <c r="D1649" t="s">
        <v>441</v>
      </c>
      <c r="E1649">
        <v>8524</v>
      </c>
      <c r="F1649" t="s">
        <v>74</v>
      </c>
      <c r="G1649">
        <v>0</v>
      </c>
      <c r="H1649">
        <v>31</v>
      </c>
      <c r="I1649">
        <v>4</v>
      </c>
      <c r="J1649">
        <v>78</v>
      </c>
      <c r="K1649">
        <v>68.5</v>
      </c>
      <c r="L1649" t="s">
        <v>77</v>
      </c>
      <c r="M1649" t="s">
        <v>501</v>
      </c>
      <c r="N1649" t="s">
        <v>3862</v>
      </c>
      <c r="O1649" t="s">
        <v>239</v>
      </c>
      <c r="P1649" t="s">
        <v>74</v>
      </c>
      <c r="Q1649">
        <v>351</v>
      </c>
      <c r="R1649" t="s">
        <v>3801</v>
      </c>
    </row>
    <row r="1650" spans="2:18" x14ac:dyDescent="0.25">
      <c r="B1650" t="s">
        <v>3727</v>
      </c>
      <c r="C1650" t="s">
        <v>3739</v>
      </c>
      <c r="D1650" t="s">
        <v>441</v>
      </c>
      <c r="E1650">
        <v>8524</v>
      </c>
      <c r="F1650" t="s">
        <v>74</v>
      </c>
      <c r="G1650">
        <v>0</v>
      </c>
      <c r="H1650">
        <v>31</v>
      </c>
      <c r="I1650">
        <v>4</v>
      </c>
      <c r="J1650">
        <v>78</v>
      </c>
      <c r="K1650">
        <v>68.5</v>
      </c>
      <c r="L1650" t="s">
        <v>77</v>
      </c>
      <c r="M1650" t="s">
        <v>81</v>
      </c>
      <c r="N1650" t="s">
        <v>3863</v>
      </c>
      <c r="O1650" t="s">
        <v>73</v>
      </c>
      <c r="P1650" t="s">
        <v>74</v>
      </c>
      <c r="Q1650">
        <v>0</v>
      </c>
      <c r="R1650" t="s">
        <v>3801</v>
      </c>
    </row>
    <row r="1651" spans="2:18" x14ac:dyDescent="0.25">
      <c r="B1651" t="s">
        <v>2672</v>
      </c>
      <c r="C1651" t="s">
        <v>2673</v>
      </c>
      <c r="D1651" t="s">
        <v>2670</v>
      </c>
      <c r="E1651">
        <v>7870</v>
      </c>
      <c r="F1651" t="s">
        <v>74</v>
      </c>
      <c r="G1651">
        <v>118</v>
      </c>
      <c r="H1651">
        <v>28</v>
      </c>
      <c r="I1651">
        <v>4</v>
      </c>
      <c r="J1651">
        <v>66</v>
      </c>
      <c r="K1651">
        <v>70</v>
      </c>
      <c r="L1651" t="s">
        <v>71</v>
      </c>
      <c r="M1651" t="s">
        <v>2436</v>
      </c>
      <c r="N1651" t="s">
        <v>3955</v>
      </c>
      <c r="O1651" t="s">
        <v>83</v>
      </c>
      <c r="P1651" t="s">
        <v>73</v>
      </c>
      <c r="Q1651">
        <v>800</v>
      </c>
      <c r="R1651" t="s">
        <v>2671</v>
      </c>
    </row>
    <row r="1652" spans="2:18" x14ac:dyDescent="0.25">
      <c r="B1652" t="s">
        <v>2672</v>
      </c>
      <c r="C1652" t="s">
        <v>2673</v>
      </c>
      <c r="D1652" t="s">
        <v>2670</v>
      </c>
      <c r="E1652">
        <v>7870</v>
      </c>
      <c r="F1652" t="s">
        <v>74</v>
      </c>
      <c r="G1652">
        <v>118</v>
      </c>
      <c r="H1652">
        <v>28</v>
      </c>
      <c r="I1652">
        <v>4</v>
      </c>
      <c r="J1652">
        <v>66</v>
      </c>
      <c r="K1652">
        <v>70</v>
      </c>
      <c r="L1652" t="s">
        <v>71</v>
      </c>
      <c r="M1652" t="s">
        <v>144</v>
      </c>
      <c r="N1652" t="s">
        <v>3862</v>
      </c>
      <c r="O1652" t="s">
        <v>83</v>
      </c>
      <c r="P1652" t="s">
        <v>73</v>
      </c>
      <c r="Q1652">
        <v>500</v>
      </c>
      <c r="R1652" t="s">
        <v>2671</v>
      </c>
    </row>
    <row r="1653" spans="2:18" x14ac:dyDescent="0.25">
      <c r="B1653" t="s">
        <v>2672</v>
      </c>
      <c r="C1653" t="s">
        <v>2673</v>
      </c>
      <c r="D1653" t="s">
        <v>2670</v>
      </c>
      <c r="E1653">
        <v>7870</v>
      </c>
      <c r="F1653" t="s">
        <v>74</v>
      </c>
      <c r="G1653">
        <v>118</v>
      </c>
      <c r="H1653">
        <v>28</v>
      </c>
      <c r="I1653">
        <v>4</v>
      </c>
      <c r="J1653">
        <v>66</v>
      </c>
      <c r="K1653">
        <v>70</v>
      </c>
      <c r="L1653" t="s">
        <v>77</v>
      </c>
      <c r="M1653" t="s">
        <v>2436</v>
      </c>
      <c r="N1653" t="s">
        <v>3955</v>
      </c>
      <c r="O1653" t="s">
        <v>83</v>
      </c>
      <c r="P1653" t="s">
        <v>73</v>
      </c>
      <c r="Q1653">
        <v>800</v>
      </c>
      <c r="R1653" t="s">
        <v>2671</v>
      </c>
    </row>
    <row r="1654" spans="2:18" x14ac:dyDescent="0.25">
      <c r="B1654" t="s">
        <v>2674</v>
      </c>
      <c r="C1654" t="s">
        <v>2675</v>
      </c>
      <c r="D1654" t="s">
        <v>2481</v>
      </c>
      <c r="E1654">
        <v>13806</v>
      </c>
      <c r="F1654" t="s">
        <v>74</v>
      </c>
      <c r="G1654">
        <v>118</v>
      </c>
      <c r="H1654">
        <v>42</v>
      </c>
      <c r="I1654">
        <v>4</v>
      </c>
      <c r="J1654">
        <v>68</v>
      </c>
      <c r="K1654">
        <v>82</v>
      </c>
      <c r="L1654" t="s">
        <v>71</v>
      </c>
      <c r="M1654" t="s">
        <v>509</v>
      </c>
      <c r="N1654" t="s">
        <v>3874</v>
      </c>
      <c r="O1654" t="s">
        <v>73</v>
      </c>
      <c r="P1654" t="s">
        <v>74</v>
      </c>
      <c r="Q1654">
        <v>0</v>
      </c>
      <c r="R1654" t="s">
        <v>2676</v>
      </c>
    </row>
    <row r="1655" spans="2:18" x14ac:dyDescent="0.25">
      <c r="B1655" t="s">
        <v>2674</v>
      </c>
      <c r="C1655" t="s">
        <v>2675</v>
      </c>
      <c r="D1655" t="s">
        <v>2481</v>
      </c>
      <c r="E1655">
        <v>13806</v>
      </c>
      <c r="F1655" t="s">
        <v>74</v>
      </c>
      <c r="G1655">
        <v>118</v>
      </c>
      <c r="H1655">
        <v>42</v>
      </c>
      <c r="I1655">
        <v>4</v>
      </c>
      <c r="J1655">
        <v>68</v>
      </c>
      <c r="K1655">
        <v>82</v>
      </c>
      <c r="L1655" t="s">
        <v>77</v>
      </c>
      <c r="M1655" t="s">
        <v>1609</v>
      </c>
      <c r="N1655" t="s">
        <v>3862</v>
      </c>
      <c r="O1655" t="s">
        <v>73</v>
      </c>
      <c r="P1655" t="s">
        <v>74</v>
      </c>
      <c r="Q1655">
        <v>0</v>
      </c>
      <c r="R1655" t="s">
        <v>2676</v>
      </c>
    </row>
    <row r="1656" spans="2:18" x14ac:dyDescent="0.25">
      <c r="B1656" t="s">
        <v>2677</v>
      </c>
      <c r="C1656" t="s">
        <v>2678</v>
      </c>
      <c r="D1656" t="s">
        <v>2679</v>
      </c>
      <c r="E1656" s="6">
        <v>11430</v>
      </c>
      <c r="F1656" t="s">
        <v>74</v>
      </c>
      <c r="G1656" s="6">
        <v>0</v>
      </c>
      <c r="H1656">
        <v>30</v>
      </c>
      <c r="I1656">
        <v>5</v>
      </c>
      <c r="J1656">
        <v>96</v>
      </c>
      <c r="K1656">
        <v>76</v>
      </c>
      <c r="L1656" t="s">
        <v>71</v>
      </c>
      <c r="M1656" t="s">
        <v>144</v>
      </c>
      <c r="N1656" t="s">
        <v>3862</v>
      </c>
      <c r="O1656" t="s">
        <v>239</v>
      </c>
      <c r="P1656" t="s">
        <v>74</v>
      </c>
      <c r="Q1656">
        <v>1500</v>
      </c>
      <c r="R1656" t="s">
        <v>2680</v>
      </c>
    </row>
    <row r="1657" spans="2:18" x14ac:dyDescent="0.25">
      <c r="B1657" t="s">
        <v>2677</v>
      </c>
      <c r="C1657" t="s">
        <v>2678</v>
      </c>
      <c r="D1657" t="s">
        <v>2679</v>
      </c>
      <c r="E1657">
        <v>11430</v>
      </c>
      <c r="F1657" t="s">
        <v>74</v>
      </c>
      <c r="G1657">
        <v>0</v>
      </c>
      <c r="H1657">
        <v>30</v>
      </c>
      <c r="I1657">
        <v>5</v>
      </c>
      <c r="J1657">
        <v>96</v>
      </c>
      <c r="K1657">
        <v>76</v>
      </c>
      <c r="L1657" t="s">
        <v>77</v>
      </c>
      <c r="M1657" t="s">
        <v>144</v>
      </c>
      <c r="N1657" t="s">
        <v>3862</v>
      </c>
      <c r="O1657" t="s">
        <v>239</v>
      </c>
      <c r="P1657" t="s">
        <v>74</v>
      </c>
      <c r="Q1657">
        <v>1500</v>
      </c>
      <c r="R1657" t="s">
        <v>2680</v>
      </c>
    </row>
    <row r="1658" spans="2:18" x14ac:dyDescent="0.25">
      <c r="B1658" t="s">
        <v>2681</v>
      </c>
      <c r="C1658" t="s">
        <v>2143</v>
      </c>
      <c r="D1658" t="s">
        <v>2682</v>
      </c>
      <c r="E1658">
        <v>7310</v>
      </c>
      <c r="F1658" t="s">
        <v>74</v>
      </c>
      <c r="G1658">
        <v>122</v>
      </c>
      <c r="H1658">
        <v>28</v>
      </c>
      <c r="I1658">
        <v>4</v>
      </c>
      <c r="J1658">
        <v>65</v>
      </c>
      <c r="K1658">
        <v>65</v>
      </c>
      <c r="L1658" t="s">
        <v>71</v>
      </c>
      <c r="M1658" t="s">
        <v>2145</v>
      </c>
      <c r="N1658" t="s">
        <v>3933</v>
      </c>
      <c r="O1658" t="s">
        <v>83</v>
      </c>
      <c r="P1658" t="s">
        <v>83</v>
      </c>
      <c r="Q1658">
        <v>0</v>
      </c>
      <c r="R1658" t="s">
        <v>2683</v>
      </c>
    </row>
    <row r="1659" spans="2:18" x14ac:dyDescent="0.25">
      <c r="B1659" t="s">
        <v>2681</v>
      </c>
      <c r="C1659" t="s">
        <v>2143</v>
      </c>
      <c r="D1659" t="s">
        <v>2682</v>
      </c>
      <c r="E1659">
        <v>7310</v>
      </c>
      <c r="F1659" t="s">
        <v>74</v>
      </c>
      <c r="G1659">
        <v>122</v>
      </c>
      <c r="H1659">
        <v>28</v>
      </c>
      <c r="I1659">
        <v>4</v>
      </c>
      <c r="J1659">
        <v>65</v>
      </c>
      <c r="K1659">
        <v>65</v>
      </c>
      <c r="L1659" t="s">
        <v>77</v>
      </c>
      <c r="M1659" t="s">
        <v>2145</v>
      </c>
      <c r="N1659" t="s">
        <v>3933</v>
      </c>
      <c r="O1659" t="s">
        <v>83</v>
      </c>
      <c r="P1659" t="s">
        <v>83</v>
      </c>
      <c r="Q1659">
        <v>0</v>
      </c>
      <c r="R1659" t="s">
        <v>2683</v>
      </c>
    </row>
    <row r="1660" spans="2:18" x14ac:dyDescent="0.25">
      <c r="B1660" t="s">
        <v>2684</v>
      </c>
      <c r="C1660" t="s">
        <v>2685</v>
      </c>
      <c r="D1660" t="s">
        <v>2686</v>
      </c>
      <c r="E1660">
        <v>11580</v>
      </c>
      <c r="F1660" t="s">
        <v>74</v>
      </c>
      <c r="G1660">
        <v>123</v>
      </c>
      <c r="H1660">
        <v>37</v>
      </c>
      <c r="I1660">
        <v>5</v>
      </c>
      <c r="J1660">
        <v>72</v>
      </c>
      <c r="K1660">
        <v>62.5</v>
      </c>
      <c r="L1660" t="s">
        <v>71</v>
      </c>
      <c r="M1660" t="s">
        <v>365</v>
      </c>
      <c r="N1660" t="s">
        <v>3870</v>
      </c>
      <c r="O1660" t="s">
        <v>271</v>
      </c>
      <c r="P1660" t="s">
        <v>74</v>
      </c>
      <c r="Q1660">
        <v>0</v>
      </c>
      <c r="R1660" t="s">
        <v>2687</v>
      </c>
    </row>
    <row r="1661" spans="2:18" x14ac:dyDescent="0.25">
      <c r="B1661" t="s">
        <v>2684</v>
      </c>
      <c r="C1661" t="s">
        <v>2685</v>
      </c>
      <c r="D1661" t="s">
        <v>2686</v>
      </c>
      <c r="E1661">
        <v>11580</v>
      </c>
      <c r="F1661" t="s">
        <v>74</v>
      </c>
      <c r="G1661">
        <v>123</v>
      </c>
      <c r="H1661">
        <v>37</v>
      </c>
      <c r="I1661">
        <v>5</v>
      </c>
      <c r="J1661">
        <v>72</v>
      </c>
      <c r="K1661">
        <v>62.5</v>
      </c>
      <c r="L1661" t="s">
        <v>77</v>
      </c>
      <c r="M1661" t="s">
        <v>2177</v>
      </c>
      <c r="N1661" t="s">
        <v>3937</v>
      </c>
      <c r="O1661" t="s">
        <v>627</v>
      </c>
      <c r="P1661" t="s">
        <v>74</v>
      </c>
      <c r="Q1661">
        <v>0</v>
      </c>
      <c r="R1661" t="s">
        <v>2687</v>
      </c>
    </row>
    <row r="1662" spans="2:18" x14ac:dyDescent="0.25">
      <c r="B1662" t="s">
        <v>2688</v>
      </c>
      <c r="C1662" t="s">
        <v>2689</v>
      </c>
      <c r="D1662" t="s">
        <v>2690</v>
      </c>
      <c r="E1662">
        <v>4874</v>
      </c>
      <c r="F1662" t="s">
        <v>74</v>
      </c>
      <c r="G1662">
        <v>125</v>
      </c>
      <c r="H1662">
        <v>35</v>
      </c>
      <c r="I1662">
        <v>2</v>
      </c>
      <c r="J1662">
        <v>56</v>
      </c>
      <c r="K1662">
        <v>70</v>
      </c>
      <c r="L1662" t="s">
        <v>71</v>
      </c>
      <c r="M1662" t="s">
        <v>2006</v>
      </c>
      <c r="N1662" t="s">
        <v>3928</v>
      </c>
      <c r="O1662" t="s">
        <v>83</v>
      </c>
      <c r="P1662" t="s">
        <v>83</v>
      </c>
      <c r="Q1662">
        <v>0</v>
      </c>
      <c r="R1662" t="s">
        <v>2691</v>
      </c>
    </row>
    <row r="1663" spans="2:18" x14ac:dyDescent="0.25">
      <c r="B1663" t="s">
        <v>2688</v>
      </c>
      <c r="C1663" t="s">
        <v>2689</v>
      </c>
      <c r="D1663" t="s">
        <v>2690</v>
      </c>
      <c r="E1663">
        <v>4874</v>
      </c>
      <c r="F1663" t="s">
        <v>74</v>
      </c>
      <c r="G1663">
        <v>125</v>
      </c>
      <c r="H1663">
        <v>35</v>
      </c>
      <c r="I1663">
        <v>2</v>
      </c>
      <c r="J1663">
        <v>56</v>
      </c>
      <c r="K1663">
        <v>70</v>
      </c>
      <c r="L1663" t="s">
        <v>71</v>
      </c>
      <c r="M1663" t="s">
        <v>170</v>
      </c>
      <c r="N1663" t="s">
        <v>3869</v>
      </c>
      <c r="O1663" t="s">
        <v>83</v>
      </c>
      <c r="P1663" t="s">
        <v>73</v>
      </c>
      <c r="Q1663">
        <v>500</v>
      </c>
      <c r="R1663" t="s">
        <v>2691</v>
      </c>
    </row>
    <row r="1664" spans="2:18" x14ac:dyDescent="0.25">
      <c r="B1664" t="s">
        <v>2688</v>
      </c>
      <c r="C1664" t="s">
        <v>2689</v>
      </c>
      <c r="D1664" t="s">
        <v>2690</v>
      </c>
      <c r="E1664">
        <v>4874</v>
      </c>
      <c r="F1664" t="s">
        <v>74</v>
      </c>
      <c r="G1664">
        <v>125</v>
      </c>
      <c r="H1664">
        <v>35</v>
      </c>
      <c r="I1664">
        <v>2</v>
      </c>
      <c r="J1664">
        <v>56</v>
      </c>
      <c r="K1664">
        <v>70</v>
      </c>
      <c r="L1664" t="s">
        <v>77</v>
      </c>
      <c r="M1664" t="s">
        <v>2006</v>
      </c>
      <c r="N1664" t="s">
        <v>3928</v>
      </c>
      <c r="O1664" t="s">
        <v>83</v>
      </c>
      <c r="P1664" t="s">
        <v>83</v>
      </c>
      <c r="Q1664">
        <v>0</v>
      </c>
      <c r="R1664" t="s">
        <v>2691</v>
      </c>
    </row>
    <row r="1665" spans="2:18" x14ac:dyDescent="0.25">
      <c r="B1665" t="s">
        <v>2692</v>
      </c>
      <c r="C1665" t="s">
        <v>2693</v>
      </c>
      <c r="D1665" t="s">
        <v>441</v>
      </c>
      <c r="E1665">
        <v>9030</v>
      </c>
      <c r="F1665" t="s">
        <v>74</v>
      </c>
      <c r="G1665">
        <v>0</v>
      </c>
      <c r="H1665">
        <v>32</v>
      </c>
      <c r="I1665">
        <v>4</v>
      </c>
      <c r="J1665">
        <v>78</v>
      </c>
      <c r="K1665">
        <v>70</v>
      </c>
      <c r="L1665" t="s">
        <v>71</v>
      </c>
      <c r="M1665" t="s">
        <v>863</v>
      </c>
      <c r="N1665" t="s">
        <v>3899</v>
      </c>
      <c r="O1665" t="s">
        <v>239</v>
      </c>
      <c r="P1665" t="s">
        <v>74</v>
      </c>
      <c r="Q1665">
        <v>500</v>
      </c>
      <c r="R1665" t="s">
        <v>2694</v>
      </c>
    </row>
    <row r="1666" spans="2:18" x14ac:dyDescent="0.25">
      <c r="B1666" t="s">
        <v>2692</v>
      </c>
      <c r="C1666" t="s">
        <v>2693</v>
      </c>
      <c r="D1666" t="s">
        <v>441</v>
      </c>
      <c r="E1666">
        <v>9030</v>
      </c>
      <c r="F1666" t="s">
        <v>74</v>
      </c>
      <c r="G1666">
        <v>0</v>
      </c>
      <c r="H1666">
        <v>32</v>
      </c>
      <c r="I1666">
        <v>4</v>
      </c>
      <c r="J1666">
        <v>78</v>
      </c>
      <c r="K1666">
        <v>70</v>
      </c>
      <c r="L1666" t="s">
        <v>77</v>
      </c>
      <c r="M1666" t="s">
        <v>144</v>
      </c>
      <c r="N1666" t="s">
        <v>3862</v>
      </c>
      <c r="O1666" t="s">
        <v>239</v>
      </c>
      <c r="P1666" t="s">
        <v>74</v>
      </c>
      <c r="Q1666">
        <v>2100</v>
      </c>
      <c r="R1666" t="s">
        <v>2694</v>
      </c>
    </row>
    <row r="1667" spans="2:18" x14ac:dyDescent="0.25">
      <c r="B1667" t="s">
        <v>2692</v>
      </c>
      <c r="C1667" t="s">
        <v>2693</v>
      </c>
      <c r="D1667" t="s">
        <v>441</v>
      </c>
      <c r="E1667">
        <v>9030</v>
      </c>
      <c r="F1667" t="s">
        <v>74</v>
      </c>
      <c r="G1667">
        <v>0</v>
      </c>
      <c r="H1667">
        <v>32</v>
      </c>
      <c r="I1667">
        <v>4</v>
      </c>
      <c r="J1667">
        <v>78</v>
      </c>
      <c r="K1667">
        <v>70</v>
      </c>
      <c r="L1667" t="s">
        <v>77</v>
      </c>
      <c r="M1667" t="s">
        <v>505</v>
      </c>
      <c r="N1667" t="s">
        <v>3874</v>
      </c>
      <c r="O1667" t="s">
        <v>239</v>
      </c>
      <c r="P1667" t="s">
        <v>74</v>
      </c>
      <c r="Q1667">
        <v>500</v>
      </c>
      <c r="R1667" t="s">
        <v>2694</v>
      </c>
    </row>
    <row r="1668" spans="2:18" x14ac:dyDescent="0.25">
      <c r="B1668" t="s">
        <v>2695</v>
      </c>
      <c r="C1668" t="s">
        <v>2696</v>
      </c>
      <c r="D1668" t="s">
        <v>508</v>
      </c>
      <c r="E1668">
        <v>9030</v>
      </c>
      <c r="F1668" t="s">
        <v>74</v>
      </c>
      <c r="G1668">
        <v>0</v>
      </c>
      <c r="H1668">
        <v>30</v>
      </c>
      <c r="I1668">
        <v>4</v>
      </c>
      <c r="J1668">
        <v>78</v>
      </c>
      <c r="K1668">
        <v>75</v>
      </c>
      <c r="L1668" t="s">
        <v>71</v>
      </c>
      <c r="M1668" t="s">
        <v>509</v>
      </c>
      <c r="N1668" t="s">
        <v>3874</v>
      </c>
      <c r="O1668" t="s">
        <v>239</v>
      </c>
      <c r="P1668" t="s">
        <v>74</v>
      </c>
      <c r="Q1668">
        <v>500</v>
      </c>
      <c r="R1668" t="s">
        <v>2697</v>
      </c>
    </row>
    <row r="1669" spans="2:18" x14ac:dyDescent="0.25">
      <c r="B1669" t="s">
        <v>2695</v>
      </c>
      <c r="C1669" t="s">
        <v>2696</v>
      </c>
      <c r="D1669" t="s">
        <v>508</v>
      </c>
      <c r="E1669">
        <v>9030</v>
      </c>
      <c r="F1669" t="s">
        <v>74</v>
      </c>
      <c r="G1669">
        <v>0</v>
      </c>
      <c r="H1669">
        <v>30</v>
      </c>
      <c r="I1669">
        <v>4</v>
      </c>
      <c r="J1669">
        <v>78</v>
      </c>
      <c r="K1669">
        <v>75</v>
      </c>
      <c r="L1669" t="s">
        <v>77</v>
      </c>
      <c r="M1669" t="s">
        <v>144</v>
      </c>
      <c r="N1669" t="s">
        <v>3862</v>
      </c>
      <c r="O1669" t="s">
        <v>239</v>
      </c>
      <c r="P1669" t="s">
        <v>74</v>
      </c>
      <c r="Q1669">
        <v>2100</v>
      </c>
      <c r="R1669" t="s">
        <v>2697</v>
      </c>
    </row>
    <row r="1670" spans="2:18" x14ac:dyDescent="0.25">
      <c r="B1670" t="s">
        <v>2695</v>
      </c>
      <c r="C1670" t="s">
        <v>2696</v>
      </c>
      <c r="D1670" t="s">
        <v>508</v>
      </c>
      <c r="E1670">
        <v>9030</v>
      </c>
      <c r="F1670" t="s">
        <v>74</v>
      </c>
      <c r="G1670">
        <v>0</v>
      </c>
      <c r="H1670">
        <v>30</v>
      </c>
      <c r="I1670">
        <v>4</v>
      </c>
      <c r="J1670">
        <v>78</v>
      </c>
      <c r="K1670">
        <v>75</v>
      </c>
      <c r="L1670" t="s">
        <v>77</v>
      </c>
      <c r="M1670" t="s">
        <v>509</v>
      </c>
      <c r="N1670" t="s">
        <v>3874</v>
      </c>
      <c r="O1670" t="s">
        <v>239</v>
      </c>
      <c r="P1670" t="s">
        <v>74</v>
      </c>
      <c r="Q1670">
        <v>500</v>
      </c>
      <c r="R1670" t="s">
        <v>2697</v>
      </c>
    </row>
    <row r="1671" spans="2:18" x14ac:dyDescent="0.25">
      <c r="B1671" t="s">
        <v>2698</v>
      </c>
      <c r="C1671" t="s">
        <v>1663</v>
      </c>
      <c r="D1671" t="s">
        <v>2699</v>
      </c>
      <c r="E1671">
        <v>8820</v>
      </c>
      <c r="F1671" t="s">
        <v>74</v>
      </c>
      <c r="G1671">
        <v>126</v>
      </c>
      <c r="H1671">
        <v>35</v>
      </c>
      <c r="I1671">
        <v>4</v>
      </c>
      <c r="J1671">
        <v>62</v>
      </c>
      <c r="K1671">
        <v>63</v>
      </c>
      <c r="L1671" t="s">
        <v>71</v>
      </c>
      <c r="M1671" t="s">
        <v>158</v>
      </c>
      <c r="N1671" t="s">
        <v>3866</v>
      </c>
      <c r="O1671" t="s">
        <v>271</v>
      </c>
      <c r="P1671" t="s">
        <v>74</v>
      </c>
      <c r="Q1671">
        <v>0</v>
      </c>
      <c r="R1671" t="s">
        <v>2700</v>
      </c>
    </row>
    <row r="1672" spans="2:18" x14ac:dyDescent="0.25">
      <c r="B1672" t="s">
        <v>2698</v>
      </c>
      <c r="C1672" t="s">
        <v>1663</v>
      </c>
      <c r="D1672" t="s">
        <v>2699</v>
      </c>
      <c r="E1672">
        <v>8820</v>
      </c>
      <c r="F1672" t="s">
        <v>74</v>
      </c>
      <c r="G1672">
        <v>126</v>
      </c>
      <c r="H1672">
        <v>35</v>
      </c>
      <c r="I1672">
        <v>4</v>
      </c>
      <c r="J1672">
        <v>62</v>
      </c>
      <c r="K1672">
        <v>63</v>
      </c>
      <c r="L1672" t="s">
        <v>77</v>
      </c>
      <c r="M1672" t="s">
        <v>144</v>
      </c>
      <c r="N1672" t="s">
        <v>3862</v>
      </c>
      <c r="O1672" t="s">
        <v>239</v>
      </c>
      <c r="P1672" t="s">
        <v>74</v>
      </c>
      <c r="Q1672">
        <v>1200</v>
      </c>
      <c r="R1672" t="s">
        <v>2700</v>
      </c>
    </row>
    <row r="1673" spans="2:18" x14ac:dyDescent="0.25">
      <c r="B1673" t="s">
        <v>2701</v>
      </c>
      <c r="C1673" t="s">
        <v>2702</v>
      </c>
      <c r="D1673" t="s">
        <v>1063</v>
      </c>
      <c r="E1673">
        <v>9830</v>
      </c>
      <c r="F1673" t="s">
        <v>74</v>
      </c>
      <c r="G1673">
        <v>0</v>
      </c>
      <c r="H1673">
        <v>35</v>
      </c>
      <c r="I1673">
        <v>4</v>
      </c>
      <c r="J1673">
        <v>78</v>
      </c>
      <c r="K1673">
        <v>70</v>
      </c>
      <c r="L1673" t="s">
        <v>71</v>
      </c>
      <c r="M1673" t="s">
        <v>140</v>
      </c>
      <c r="N1673" t="s">
        <v>3865</v>
      </c>
      <c r="O1673" t="s">
        <v>239</v>
      </c>
      <c r="P1673" t="s">
        <v>74</v>
      </c>
      <c r="Q1673">
        <v>1200</v>
      </c>
      <c r="R1673" t="s">
        <v>3802</v>
      </c>
    </row>
    <row r="1674" spans="2:18" x14ac:dyDescent="0.25">
      <c r="B1674" t="s">
        <v>2701</v>
      </c>
      <c r="C1674" t="s">
        <v>2702</v>
      </c>
      <c r="D1674" t="s">
        <v>1063</v>
      </c>
      <c r="E1674">
        <v>9830</v>
      </c>
      <c r="F1674" t="s">
        <v>74</v>
      </c>
      <c r="G1674">
        <v>0</v>
      </c>
      <c r="H1674">
        <v>35</v>
      </c>
      <c r="I1674">
        <v>4</v>
      </c>
      <c r="J1674">
        <v>78</v>
      </c>
      <c r="K1674">
        <v>70</v>
      </c>
      <c r="L1674" t="s">
        <v>77</v>
      </c>
      <c r="M1674" t="s">
        <v>140</v>
      </c>
      <c r="N1674" t="s">
        <v>3865</v>
      </c>
      <c r="O1674" t="s">
        <v>239</v>
      </c>
      <c r="P1674" t="s">
        <v>74</v>
      </c>
      <c r="Q1674">
        <v>1200</v>
      </c>
      <c r="R1674" t="s">
        <v>3802</v>
      </c>
    </row>
    <row r="1675" spans="2:18" x14ac:dyDescent="0.25">
      <c r="B1675" t="s">
        <v>3728</v>
      </c>
      <c r="C1675" t="s">
        <v>3740</v>
      </c>
      <c r="D1675" t="s">
        <v>1541</v>
      </c>
      <c r="E1675">
        <v>5970</v>
      </c>
      <c r="F1675" t="s">
        <v>74</v>
      </c>
      <c r="G1675">
        <v>0</v>
      </c>
      <c r="H1675">
        <v>30</v>
      </c>
      <c r="I1675">
        <v>3</v>
      </c>
      <c r="J1675">
        <v>52</v>
      </c>
      <c r="K1675">
        <v>66</v>
      </c>
      <c r="L1675" t="s">
        <v>71</v>
      </c>
      <c r="M1675" t="s">
        <v>158</v>
      </c>
      <c r="N1675" t="s">
        <v>3866</v>
      </c>
      <c r="O1675" t="s">
        <v>73</v>
      </c>
      <c r="P1675" t="s">
        <v>74</v>
      </c>
      <c r="Q1675">
        <v>0</v>
      </c>
      <c r="R1675" t="s">
        <v>3803</v>
      </c>
    </row>
    <row r="1676" spans="2:18" x14ac:dyDescent="0.25">
      <c r="B1676" t="s">
        <v>3728</v>
      </c>
      <c r="C1676" t="s">
        <v>3740</v>
      </c>
      <c r="D1676" t="s">
        <v>1541</v>
      </c>
      <c r="E1676">
        <v>5970</v>
      </c>
      <c r="F1676" t="s">
        <v>74</v>
      </c>
      <c r="G1676">
        <v>0</v>
      </c>
      <c r="H1676">
        <v>30</v>
      </c>
      <c r="I1676">
        <v>3</v>
      </c>
      <c r="J1676">
        <v>52</v>
      </c>
      <c r="K1676">
        <v>66</v>
      </c>
      <c r="L1676" t="s">
        <v>77</v>
      </c>
      <c r="M1676" t="s">
        <v>929</v>
      </c>
      <c r="N1676" t="s">
        <v>3873</v>
      </c>
      <c r="O1676" t="s">
        <v>239</v>
      </c>
      <c r="P1676" t="s">
        <v>74</v>
      </c>
      <c r="Q1676">
        <v>500</v>
      </c>
      <c r="R1676" t="s">
        <v>3803</v>
      </c>
    </row>
    <row r="1677" spans="2:18" x14ac:dyDescent="0.25">
      <c r="B1677" t="s">
        <v>2705</v>
      </c>
      <c r="C1677" t="s">
        <v>2706</v>
      </c>
      <c r="D1677" t="s">
        <v>2703</v>
      </c>
      <c r="E1677">
        <v>7870</v>
      </c>
      <c r="F1677">
        <v>7870</v>
      </c>
      <c r="G1677">
        <v>129</v>
      </c>
      <c r="H1677">
        <v>28</v>
      </c>
      <c r="I1677">
        <v>4</v>
      </c>
      <c r="J1677">
        <v>75</v>
      </c>
      <c r="K1677">
        <v>70</v>
      </c>
      <c r="L1677" t="s">
        <v>71</v>
      </c>
      <c r="M1677" t="s">
        <v>1538</v>
      </c>
      <c r="N1677" t="s">
        <v>3872</v>
      </c>
      <c r="O1677" t="s">
        <v>83</v>
      </c>
      <c r="P1677" t="s">
        <v>83</v>
      </c>
      <c r="Q1677">
        <v>0</v>
      </c>
      <c r="R1677" t="s">
        <v>2704</v>
      </c>
    </row>
    <row r="1678" spans="2:18" x14ac:dyDescent="0.25">
      <c r="B1678" t="s">
        <v>2705</v>
      </c>
      <c r="C1678" t="s">
        <v>2706</v>
      </c>
      <c r="D1678" t="s">
        <v>2703</v>
      </c>
      <c r="E1678">
        <v>7870</v>
      </c>
      <c r="F1678">
        <v>7870</v>
      </c>
      <c r="G1678">
        <v>129</v>
      </c>
      <c r="H1678">
        <v>28</v>
      </c>
      <c r="I1678">
        <v>4</v>
      </c>
      <c r="J1678">
        <v>75</v>
      </c>
      <c r="K1678">
        <v>70</v>
      </c>
      <c r="L1678" t="s">
        <v>77</v>
      </c>
      <c r="M1678" s="7" t="s">
        <v>1538</v>
      </c>
      <c r="N1678" s="7" t="s">
        <v>3872</v>
      </c>
      <c r="O1678" t="s">
        <v>83</v>
      </c>
      <c r="P1678" t="s">
        <v>83</v>
      </c>
      <c r="Q1678">
        <v>0</v>
      </c>
      <c r="R1678" t="s">
        <v>2704</v>
      </c>
    </row>
    <row r="1679" spans="2:18" x14ac:dyDescent="0.25">
      <c r="B1679" t="s">
        <v>2705</v>
      </c>
      <c r="C1679" t="s">
        <v>2706</v>
      </c>
      <c r="D1679" t="s">
        <v>2703</v>
      </c>
      <c r="E1679">
        <v>7870</v>
      </c>
      <c r="F1679">
        <v>7870</v>
      </c>
      <c r="G1679">
        <v>129</v>
      </c>
      <c r="H1679">
        <v>28</v>
      </c>
      <c r="I1679">
        <v>4</v>
      </c>
      <c r="J1679">
        <v>75</v>
      </c>
      <c r="K1679">
        <v>70</v>
      </c>
      <c r="L1679" t="s">
        <v>2707</v>
      </c>
      <c r="M1679" t="s">
        <v>2708</v>
      </c>
      <c r="N1679" t="s">
        <v>3966</v>
      </c>
      <c r="O1679" t="s">
        <v>83</v>
      </c>
      <c r="P1679" t="s">
        <v>73</v>
      </c>
      <c r="Q1679" t="s">
        <v>74</v>
      </c>
      <c r="R1679" t="s">
        <v>2704</v>
      </c>
    </row>
    <row r="1680" spans="2:18" x14ac:dyDescent="0.25">
      <c r="B1680" t="s">
        <v>2709</v>
      </c>
      <c r="C1680" t="s">
        <v>2710</v>
      </c>
      <c r="D1680" t="s">
        <v>2711</v>
      </c>
      <c r="E1680">
        <v>21180</v>
      </c>
      <c r="F1680" t="s">
        <v>74</v>
      </c>
      <c r="G1680">
        <v>129</v>
      </c>
      <c r="H1680">
        <v>46</v>
      </c>
      <c r="I1680">
        <v>7</v>
      </c>
      <c r="J1680">
        <v>60</v>
      </c>
      <c r="K1680">
        <v>66</v>
      </c>
      <c r="L1680" t="s">
        <v>71</v>
      </c>
      <c r="M1680" t="s">
        <v>316</v>
      </c>
      <c r="N1680" t="s">
        <v>3874</v>
      </c>
      <c r="O1680" t="s">
        <v>73</v>
      </c>
      <c r="P1680" t="s">
        <v>83</v>
      </c>
      <c r="Q1680">
        <v>0</v>
      </c>
      <c r="R1680" t="s">
        <v>2712</v>
      </c>
    </row>
    <row r="1681" spans="2:18" x14ac:dyDescent="0.25">
      <c r="B1681" t="s">
        <v>2709</v>
      </c>
      <c r="C1681" t="s">
        <v>2710</v>
      </c>
      <c r="D1681" t="s">
        <v>2711</v>
      </c>
      <c r="E1681">
        <v>21180</v>
      </c>
      <c r="F1681" t="s">
        <v>74</v>
      </c>
      <c r="G1681">
        <v>129</v>
      </c>
      <c r="H1681">
        <v>46</v>
      </c>
      <c r="I1681">
        <v>7</v>
      </c>
      <c r="J1681">
        <v>60</v>
      </c>
      <c r="K1681">
        <v>66</v>
      </c>
      <c r="L1681" t="s">
        <v>77</v>
      </c>
      <c r="M1681" t="s">
        <v>916</v>
      </c>
      <c r="N1681" t="s">
        <v>3873</v>
      </c>
      <c r="O1681" t="s">
        <v>83</v>
      </c>
      <c r="P1681" t="s">
        <v>83</v>
      </c>
      <c r="Q1681">
        <v>0</v>
      </c>
      <c r="R1681" t="s">
        <v>2712</v>
      </c>
    </row>
    <row r="1682" spans="2:18" x14ac:dyDescent="0.25">
      <c r="B1682" t="s">
        <v>2713</v>
      </c>
      <c r="D1682" t="s">
        <v>108</v>
      </c>
      <c r="E1682">
        <v>0</v>
      </c>
      <c r="F1682" t="s">
        <v>74</v>
      </c>
      <c r="G1682">
        <v>0</v>
      </c>
      <c r="H1682">
        <v>0</v>
      </c>
      <c r="I1682">
        <v>0</v>
      </c>
      <c r="J1682">
        <v>0</v>
      </c>
      <c r="K1682">
        <v>0</v>
      </c>
      <c r="L1682" t="s">
        <v>74</v>
      </c>
      <c r="M1682" t="s">
        <v>74</v>
      </c>
      <c r="N1682" t="s">
        <v>74</v>
      </c>
      <c r="O1682" t="s">
        <v>74</v>
      </c>
      <c r="P1682" t="s">
        <v>74</v>
      </c>
      <c r="Q1682" t="s">
        <v>74</v>
      </c>
      <c r="R1682" s="7" t="s">
        <v>2714</v>
      </c>
    </row>
    <row r="1683" spans="2:18" x14ac:dyDescent="0.25">
      <c r="B1683" t="s">
        <v>2715</v>
      </c>
      <c r="D1683" t="s">
        <v>2257</v>
      </c>
      <c r="E1683">
        <v>8990</v>
      </c>
      <c r="F1683" t="s">
        <v>74</v>
      </c>
      <c r="G1683">
        <v>129</v>
      </c>
      <c r="H1683">
        <v>32</v>
      </c>
      <c r="I1683">
        <v>4</v>
      </c>
      <c r="J1683">
        <v>62</v>
      </c>
      <c r="K1683">
        <v>70</v>
      </c>
      <c r="L1683" t="s">
        <v>71</v>
      </c>
      <c r="M1683" t="s">
        <v>140</v>
      </c>
      <c r="N1683" t="s">
        <v>3865</v>
      </c>
      <c r="O1683" t="s">
        <v>239</v>
      </c>
      <c r="P1683" t="s">
        <v>74</v>
      </c>
      <c r="Q1683">
        <v>0</v>
      </c>
      <c r="R1683" t="s">
        <v>2716</v>
      </c>
    </row>
    <row r="1684" spans="2:18" x14ac:dyDescent="0.25">
      <c r="B1684" t="s">
        <v>2715</v>
      </c>
      <c r="D1684" t="s">
        <v>2257</v>
      </c>
      <c r="E1684">
        <v>8990</v>
      </c>
      <c r="F1684" t="s">
        <v>74</v>
      </c>
      <c r="G1684">
        <v>129</v>
      </c>
      <c r="H1684">
        <v>32</v>
      </c>
      <c r="I1684">
        <v>4</v>
      </c>
      <c r="J1684">
        <v>62</v>
      </c>
      <c r="K1684">
        <v>70</v>
      </c>
      <c r="L1684" t="s">
        <v>77</v>
      </c>
      <c r="M1684" t="s">
        <v>140</v>
      </c>
      <c r="N1684" t="s">
        <v>3865</v>
      </c>
      <c r="O1684" t="s">
        <v>239</v>
      </c>
      <c r="P1684" t="s">
        <v>74</v>
      </c>
      <c r="Q1684">
        <v>0</v>
      </c>
      <c r="R1684" t="s">
        <v>2716</v>
      </c>
    </row>
    <row r="1685" spans="2:18" x14ac:dyDescent="0.25">
      <c r="B1685" t="s">
        <v>2717</v>
      </c>
      <c r="C1685" t="s">
        <v>2382</v>
      </c>
      <c r="D1685" t="s">
        <v>2041</v>
      </c>
      <c r="E1685">
        <v>10670</v>
      </c>
      <c r="F1685" t="s">
        <v>74</v>
      </c>
      <c r="G1685">
        <v>129</v>
      </c>
      <c r="H1685">
        <v>38</v>
      </c>
      <c r="I1685">
        <v>4</v>
      </c>
      <c r="J1685">
        <v>78</v>
      </c>
      <c r="K1685">
        <v>70</v>
      </c>
      <c r="L1685" t="s">
        <v>71</v>
      </c>
      <c r="M1685" t="s">
        <v>2718</v>
      </c>
      <c r="N1685" t="s">
        <v>3967</v>
      </c>
      <c r="O1685" t="s">
        <v>239</v>
      </c>
      <c r="P1685" t="s">
        <v>74</v>
      </c>
      <c r="Q1685">
        <v>0</v>
      </c>
      <c r="R1685" t="s">
        <v>2719</v>
      </c>
    </row>
    <row r="1686" spans="2:18" x14ac:dyDescent="0.25">
      <c r="B1686" t="s">
        <v>2717</v>
      </c>
      <c r="C1686" t="s">
        <v>2382</v>
      </c>
      <c r="D1686" t="s">
        <v>2041</v>
      </c>
      <c r="E1686">
        <v>10670</v>
      </c>
      <c r="F1686" t="s">
        <v>74</v>
      </c>
      <c r="G1686">
        <v>129</v>
      </c>
      <c r="H1686">
        <v>38</v>
      </c>
      <c r="I1686">
        <v>4</v>
      </c>
      <c r="J1686">
        <v>78</v>
      </c>
      <c r="K1686">
        <v>70</v>
      </c>
      <c r="L1686" t="s">
        <v>77</v>
      </c>
      <c r="M1686" t="s">
        <v>2718</v>
      </c>
      <c r="N1686" t="s">
        <v>3967</v>
      </c>
      <c r="O1686" t="s">
        <v>239</v>
      </c>
      <c r="P1686" t="s">
        <v>74</v>
      </c>
      <c r="Q1686">
        <v>0</v>
      </c>
      <c r="R1686" t="s">
        <v>2719</v>
      </c>
    </row>
    <row r="1687" spans="2:18" x14ac:dyDescent="0.25">
      <c r="B1687" t="s">
        <v>2720</v>
      </c>
      <c r="C1687" t="s">
        <v>2721</v>
      </c>
      <c r="D1687" t="s">
        <v>496</v>
      </c>
      <c r="E1687">
        <v>4090</v>
      </c>
      <c r="F1687" t="s">
        <v>74</v>
      </c>
      <c r="G1687">
        <v>0</v>
      </c>
      <c r="H1687">
        <v>29</v>
      </c>
      <c r="I1687">
        <v>2</v>
      </c>
      <c r="J1687">
        <v>58</v>
      </c>
      <c r="K1687">
        <v>70</v>
      </c>
      <c r="L1687" t="s">
        <v>71</v>
      </c>
      <c r="M1687" t="s">
        <v>1045</v>
      </c>
      <c r="N1687" t="s">
        <v>3873</v>
      </c>
      <c r="O1687" t="s">
        <v>73</v>
      </c>
      <c r="P1687" t="s">
        <v>74</v>
      </c>
      <c r="Q1687">
        <v>0</v>
      </c>
      <c r="R1687" t="s">
        <v>2722</v>
      </c>
    </row>
    <row r="1688" spans="2:18" x14ac:dyDescent="0.25">
      <c r="B1688" t="s">
        <v>2720</v>
      </c>
      <c r="C1688" t="s">
        <v>2721</v>
      </c>
      <c r="D1688" t="s">
        <v>496</v>
      </c>
      <c r="E1688">
        <v>4090</v>
      </c>
      <c r="F1688" t="s">
        <v>74</v>
      </c>
      <c r="G1688">
        <v>0</v>
      </c>
      <c r="H1688">
        <v>29</v>
      </c>
      <c r="I1688">
        <v>2</v>
      </c>
      <c r="J1688">
        <v>58</v>
      </c>
      <c r="K1688">
        <v>70</v>
      </c>
      <c r="L1688" t="s">
        <v>77</v>
      </c>
      <c r="M1688" t="s">
        <v>929</v>
      </c>
      <c r="N1688" t="s">
        <v>3873</v>
      </c>
      <c r="O1688" t="s">
        <v>239</v>
      </c>
      <c r="P1688" t="s">
        <v>74</v>
      </c>
      <c r="Q1688">
        <v>500</v>
      </c>
      <c r="R1688" t="s">
        <v>2722</v>
      </c>
    </row>
    <row r="1689" spans="2:18" x14ac:dyDescent="0.25">
      <c r="B1689" t="s">
        <v>2723</v>
      </c>
      <c r="C1689" t="s">
        <v>2724</v>
      </c>
      <c r="D1689" t="s">
        <v>2076</v>
      </c>
      <c r="E1689">
        <v>6830</v>
      </c>
      <c r="F1689" t="s">
        <v>74</v>
      </c>
      <c r="G1689">
        <v>0</v>
      </c>
      <c r="H1689">
        <v>25</v>
      </c>
      <c r="I1689">
        <v>4</v>
      </c>
      <c r="J1689">
        <v>50</v>
      </c>
      <c r="K1689">
        <v>68</v>
      </c>
      <c r="L1689" t="s">
        <v>71</v>
      </c>
      <c r="M1689" t="s">
        <v>1043</v>
      </c>
      <c r="N1689" t="s">
        <v>3862</v>
      </c>
      <c r="O1689" t="s">
        <v>73</v>
      </c>
      <c r="P1689" t="s">
        <v>74</v>
      </c>
      <c r="Q1689">
        <v>0</v>
      </c>
      <c r="R1689" t="s">
        <v>3804</v>
      </c>
    </row>
    <row r="1690" spans="2:18" x14ac:dyDescent="0.25">
      <c r="B1690" t="s">
        <v>2723</v>
      </c>
      <c r="C1690" t="s">
        <v>2724</v>
      </c>
      <c r="D1690" t="s">
        <v>2076</v>
      </c>
      <c r="E1690">
        <v>6830</v>
      </c>
      <c r="F1690" t="s">
        <v>74</v>
      </c>
      <c r="G1690">
        <v>0</v>
      </c>
      <c r="H1690">
        <v>25</v>
      </c>
      <c r="I1690">
        <v>4</v>
      </c>
      <c r="J1690">
        <v>50</v>
      </c>
      <c r="K1690">
        <v>68</v>
      </c>
      <c r="L1690" t="s">
        <v>77</v>
      </c>
      <c r="M1690" t="s">
        <v>929</v>
      </c>
      <c r="N1690" t="s">
        <v>3873</v>
      </c>
      <c r="O1690" t="s">
        <v>239</v>
      </c>
      <c r="P1690" t="s">
        <v>74</v>
      </c>
      <c r="Q1690">
        <v>500</v>
      </c>
      <c r="R1690" t="s">
        <v>3804</v>
      </c>
    </row>
    <row r="1691" spans="2:18" x14ac:dyDescent="0.25">
      <c r="B1691" t="s">
        <v>2727</v>
      </c>
      <c r="C1691" t="s">
        <v>2728</v>
      </c>
      <c r="D1691" t="s">
        <v>2725</v>
      </c>
      <c r="E1691">
        <v>8478</v>
      </c>
      <c r="F1691" t="s">
        <v>74</v>
      </c>
      <c r="G1691">
        <v>130</v>
      </c>
      <c r="H1691">
        <v>32</v>
      </c>
      <c r="I1691">
        <v>4</v>
      </c>
      <c r="J1691">
        <v>70</v>
      </c>
      <c r="K1691">
        <v>66</v>
      </c>
      <c r="L1691" t="s">
        <v>71</v>
      </c>
      <c r="M1691" t="s">
        <v>140</v>
      </c>
      <c r="N1691" t="s">
        <v>3865</v>
      </c>
      <c r="O1691" t="s">
        <v>239</v>
      </c>
      <c r="P1691" t="s">
        <v>74</v>
      </c>
      <c r="Q1691">
        <v>1200</v>
      </c>
      <c r="R1691" t="s">
        <v>2726</v>
      </c>
    </row>
    <row r="1692" spans="2:18" x14ac:dyDescent="0.25">
      <c r="B1692" t="s">
        <v>2727</v>
      </c>
      <c r="C1692" t="s">
        <v>2728</v>
      </c>
      <c r="D1692" t="s">
        <v>2725</v>
      </c>
      <c r="E1692">
        <v>8478</v>
      </c>
      <c r="F1692" t="s">
        <v>74</v>
      </c>
      <c r="G1692">
        <v>130</v>
      </c>
      <c r="H1692">
        <v>32</v>
      </c>
      <c r="I1692">
        <v>4</v>
      </c>
      <c r="J1692">
        <v>70</v>
      </c>
      <c r="K1692">
        <v>66</v>
      </c>
      <c r="L1692" t="s">
        <v>77</v>
      </c>
      <c r="M1692" t="s">
        <v>144</v>
      </c>
      <c r="N1692" t="s">
        <v>3862</v>
      </c>
      <c r="O1692" t="s">
        <v>239</v>
      </c>
      <c r="P1692" t="s">
        <v>74</v>
      </c>
      <c r="Q1692">
        <v>1200</v>
      </c>
      <c r="R1692" t="s">
        <v>2726</v>
      </c>
    </row>
    <row r="1693" spans="2:18" x14ac:dyDescent="0.25">
      <c r="B1693" t="s">
        <v>2729</v>
      </c>
      <c r="C1693" t="s">
        <v>2730</v>
      </c>
      <c r="D1693" t="s">
        <v>496</v>
      </c>
      <c r="E1693">
        <v>4894</v>
      </c>
      <c r="F1693" t="s">
        <v>74</v>
      </c>
      <c r="G1693">
        <v>0</v>
      </c>
      <c r="H1693">
        <v>32</v>
      </c>
      <c r="I1693">
        <v>2</v>
      </c>
      <c r="J1693">
        <v>66</v>
      </c>
      <c r="K1693">
        <v>76</v>
      </c>
      <c r="L1693" t="s">
        <v>71</v>
      </c>
      <c r="M1693" t="s">
        <v>2264</v>
      </c>
      <c r="N1693" t="s">
        <v>3916</v>
      </c>
      <c r="O1693" t="s">
        <v>73</v>
      </c>
      <c r="P1693" t="s">
        <v>74</v>
      </c>
      <c r="Q1693">
        <v>0</v>
      </c>
      <c r="R1693" t="s">
        <v>2731</v>
      </c>
    </row>
    <row r="1694" spans="2:18" x14ac:dyDescent="0.25">
      <c r="B1694" t="s">
        <v>2729</v>
      </c>
      <c r="C1694" t="s">
        <v>2730</v>
      </c>
      <c r="D1694" t="s">
        <v>496</v>
      </c>
      <c r="E1694">
        <v>4894</v>
      </c>
      <c r="F1694" t="s">
        <v>74</v>
      </c>
      <c r="G1694">
        <v>0</v>
      </c>
      <c r="H1694">
        <v>32</v>
      </c>
      <c r="I1694">
        <v>2</v>
      </c>
      <c r="J1694">
        <v>66</v>
      </c>
      <c r="K1694">
        <v>76</v>
      </c>
      <c r="L1694" t="s">
        <v>77</v>
      </c>
      <c r="M1694" t="s">
        <v>982</v>
      </c>
      <c r="N1694" t="s">
        <v>3873</v>
      </c>
      <c r="O1694" t="s">
        <v>73</v>
      </c>
      <c r="P1694" t="s">
        <v>74</v>
      </c>
      <c r="Q1694">
        <v>0</v>
      </c>
      <c r="R1694" t="s">
        <v>2731</v>
      </c>
    </row>
    <row r="1695" spans="2:18" x14ac:dyDescent="0.25">
      <c r="B1695" t="s">
        <v>2732</v>
      </c>
      <c r="C1695" t="s">
        <v>2733</v>
      </c>
      <c r="D1695" t="s">
        <v>2734</v>
      </c>
      <c r="E1695">
        <v>7870</v>
      </c>
      <c r="F1695">
        <v>7870</v>
      </c>
      <c r="G1695">
        <v>133</v>
      </c>
      <c r="H1695">
        <v>29</v>
      </c>
      <c r="I1695">
        <v>4</v>
      </c>
      <c r="J1695">
        <v>70</v>
      </c>
      <c r="K1695">
        <v>70</v>
      </c>
      <c r="L1695" t="s">
        <v>71</v>
      </c>
      <c r="M1695" t="s">
        <v>2735</v>
      </c>
      <c r="N1695" t="s">
        <v>3968</v>
      </c>
      <c r="O1695" t="s">
        <v>83</v>
      </c>
      <c r="P1695" t="s">
        <v>73</v>
      </c>
      <c r="Q1695" t="s">
        <v>74</v>
      </c>
      <c r="R1695" t="s">
        <v>2736</v>
      </c>
    </row>
    <row r="1696" spans="2:18" x14ac:dyDescent="0.25">
      <c r="B1696" t="s">
        <v>2732</v>
      </c>
      <c r="C1696" t="s">
        <v>2733</v>
      </c>
      <c r="D1696" t="s">
        <v>2734</v>
      </c>
      <c r="E1696">
        <v>7870</v>
      </c>
      <c r="F1696">
        <v>7870</v>
      </c>
      <c r="G1696">
        <v>133</v>
      </c>
      <c r="H1696">
        <v>29</v>
      </c>
      <c r="I1696">
        <v>4</v>
      </c>
      <c r="J1696">
        <v>70</v>
      </c>
      <c r="K1696">
        <v>70</v>
      </c>
      <c r="L1696" t="s">
        <v>71</v>
      </c>
      <c r="M1696" t="s">
        <v>1538</v>
      </c>
      <c r="N1696" t="s">
        <v>3872</v>
      </c>
      <c r="O1696" t="s">
        <v>83</v>
      </c>
      <c r="P1696" t="s">
        <v>83</v>
      </c>
      <c r="Q1696">
        <v>0</v>
      </c>
      <c r="R1696" t="s">
        <v>2736</v>
      </c>
    </row>
    <row r="1697" spans="2:18" x14ac:dyDescent="0.25">
      <c r="B1697" t="s">
        <v>2732</v>
      </c>
      <c r="C1697" t="s">
        <v>2733</v>
      </c>
      <c r="D1697" t="s">
        <v>2734</v>
      </c>
      <c r="E1697">
        <v>7870</v>
      </c>
      <c r="F1697">
        <v>7870</v>
      </c>
      <c r="G1697">
        <v>133</v>
      </c>
      <c r="H1697">
        <v>29</v>
      </c>
      <c r="I1697">
        <v>4</v>
      </c>
      <c r="J1697">
        <v>70</v>
      </c>
      <c r="K1697">
        <v>70</v>
      </c>
      <c r="L1697" t="s">
        <v>77</v>
      </c>
      <c r="M1697" t="s">
        <v>1538</v>
      </c>
      <c r="N1697" t="s">
        <v>3872</v>
      </c>
      <c r="O1697" t="s">
        <v>83</v>
      </c>
      <c r="P1697" t="s">
        <v>83</v>
      </c>
      <c r="Q1697">
        <v>0</v>
      </c>
      <c r="R1697" t="s">
        <v>2736</v>
      </c>
    </row>
    <row r="1698" spans="2:18" x14ac:dyDescent="0.25">
      <c r="B1698" t="s">
        <v>2737</v>
      </c>
      <c r="C1698" t="s">
        <v>2738</v>
      </c>
      <c r="D1698" t="s">
        <v>2739</v>
      </c>
      <c r="E1698">
        <v>8150</v>
      </c>
      <c r="F1698" t="s">
        <v>74</v>
      </c>
      <c r="G1698">
        <v>133</v>
      </c>
      <c r="H1698">
        <v>29</v>
      </c>
      <c r="I1698">
        <v>4</v>
      </c>
      <c r="J1698">
        <v>84</v>
      </c>
      <c r="K1698">
        <v>70</v>
      </c>
      <c r="L1698" t="s">
        <v>71</v>
      </c>
      <c r="M1698" t="s">
        <v>685</v>
      </c>
      <c r="N1698" t="s">
        <v>3862</v>
      </c>
      <c r="O1698" t="s">
        <v>83</v>
      </c>
      <c r="P1698" t="s">
        <v>83</v>
      </c>
      <c r="Q1698">
        <v>0</v>
      </c>
      <c r="R1698" t="s">
        <v>2740</v>
      </c>
    </row>
    <row r="1699" spans="2:18" x14ac:dyDescent="0.25">
      <c r="B1699" t="s">
        <v>2737</v>
      </c>
      <c r="C1699" t="s">
        <v>2738</v>
      </c>
      <c r="D1699" t="s">
        <v>2739</v>
      </c>
      <c r="E1699">
        <v>8150</v>
      </c>
      <c r="F1699" t="s">
        <v>74</v>
      </c>
      <c r="G1699">
        <v>133</v>
      </c>
      <c r="H1699">
        <v>29</v>
      </c>
      <c r="I1699">
        <v>4</v>
      </c>
      <c r="J1699">
        <v>84</v>
      </c>
      <c r="K1699">
        <v>70</v>
      </c>
      <c r="L1699" t="s">
        <v>77</v>
      </c>
      <c r="M1699" t="s">
        <v>144</v>
      </c>
      <c r="N1699" t="s">
        <v>3862</v>
      </c>
      <c r="O1699" t="s">
        <v>83</v>
      </c>
      <c r="P1699" t="s">
        <v>83</v>
      </c>
      <c r="Q1699">
        <v>0</v>
      </c>
      <c r="R1699" t="s">
        <v>2740</v>
      </c>
    </row>
    <row r="1700" spans="2:18" x14ac:dyDescent="0.25">
      <c r="B1700" t="s">
        <v>2741</v>
      </c>
      <c r="C1700" t="s">
        <v>2742</v>
      </c>
      <c r="D1700" t="s">
        <v>237</v>
      </c>
      <c r="E1700">
        <v>11230</v>
      </c>
      <c r="F1700" t="s">
        <v>74</v>
      </c>
      <c r="G1700">
        <v>0</v>
      </c>
      <c r="H1700">
        <v>32</v>
      </c>
      <c r="I1700">
        <v>5</v>
      </c>
      <c r="J1700">
        <v>76</v>
      </c>
      <c r="K1700">
        <v>70</v>
      </c>
      <c r="L1700" t="s">
        <v>71</v>
      </c>
      <c r="M1700" t="s">
        <v>2352</v>
      </c>
      <c r="N1700" t="s">
        <v>3951</v>
      </c>
      <c r="O1700" t="s">
        <v>239</v>
      </c>
      <c r="P1700" t="s">
        <v>74</v>
      </c>
      <c r="Q1700">
        <v>1500</v>
      </c>
      <c r="R1700" t="s">
        <v>2743</v>
      </c>
    </row>
    <row r="1701" spans="2:18" x14ac:dyDescent="0.25">
      <c r="B1701" t="s">
        <v>2741</v>
      </c>
      <c r="C1701" t="s">
        <v>2742</v>
      </c>
      <c r="D1701" t="s">
        <v>237</v>
      </c>
      <c r="E1701">
        <v>11230</v>
      </c>
      <c r="F1701" t="s">
        <v>74</v>
      </c>
      <c r="G1701">
        <v>0</v>
      </c>
      <c r="H1701">
        <v>32</v>
      </c>
      <c r="I1701">
        <v>5</v>
      </c>
      <c r="J1701">
        <v>76</v>
      </c>
      <c r="K1701">
        <v>70</v>
      </c>
      <c r="L1701" t="s">
        <v>77</v>
      </c>
      <c r="M1701" t="s">
        <v>144</v>
      </c>
      <c r="N1701" t="s">
        <v>3862</v>
      </c>
      <c r="O1701" t="s">
        <v>239</v>
      </c>
      <c r="P1701" t="s">
        <v>74</v>
      </c>
      <c r="Q1701">
        <v>1850</v>
      </c>
      <c r="R1701" t="s">
        <v>2743</v>
      </c>
    </row>
    <row r="1702" spans="2:18" x14ac:dyDescent="0.25">
      <c r="B1702" t="s">
        <v>2744</v>
      </c>
      <c r="C1702" t="s">
        <v>2745</v>
      </c>
      <c r="D1702" t="s">
        <v>2746</v>
      </c>
      <c r="E1702">
        <v>9130</v>
      </c>
      <c r="F1702" t="s">
        <v>74</v>
      </c>
      <c r="G1702">
        <v>0</v>
      </c>
      <c r="H1702">
        <v>35</v>
      </c>
      <c r="I1702">
        <v>4</v>
      </c>
      <c r="J1702">
        <v>78</v>
      </c>
      <c r="K1702">
        <v>65</v>
      </c>
      <c r="L1702" t="s">
        <v>71</v>
      </c>
      <c r="M1702" t="s">
        <v>933</v>
      </c>
      <c r="N1702" t="s">
        <v>3874</v>
      </c>
      <c r="O1702" t="s">
        <v>239</v>
      </c>
      <c r="P1702" t="s">
        <v>74</v>
      </c>
      <c r="Q1702">
        <v>700</v>
      </c>
      <c r="R1702" t="s">
        <v>3805</v>
      </c>
    </row>
    <row r="1703" spans="2:18" x14ac:dyDescent="0.25">
      <c r="B1703" t="s">
        <v>2744</v>
      </c>
      <c r="C1703" t="s">
        <v>2745</v>
      </c>
      <c r="D1703" t="s">
        <v>2746</v>
      </c>
      <c r="E1703">
        <v>9130</v>
      </c>
      <c r="F1703" t="s">
        <v>74</v>
      </c>
      <c r="G1703">
        <v>0</v>
      </c>
      <c r="H1703">
        <v>35</v>
      </c>
      <c r="I1703">
        <v>4</v>
      </c>
      <c r="J1703">
        <v>78</v>
      </c>
      <c r="K1703">
        <v>65</v>
      </c>
      <c r="L1703" t="s">
        <v>77</v>
      </c>
      <c r="M1703" t="s">
        <v>2237</v>
      </c>
      <c r="N1703" t="s">
        <v>3942</v>
      </c>
      <c r="O1703" t="s">
        <v>73</v>
      </c>
      <c r="P1703" t="s">
        <v>74</v>
      </c>
      <c r="Q1703">
        <v>0</v>
      </c>
      <c r="R1703" t="s">
        <v>3805</v>
      </c>
    </row>
    <row r="1704" spans="2:18" x14ac:dyDescent="0.25">
      <c r="B1704" t="s">
        <v>2750</v>
      </c>
      <c r="C1704" t="s">
        <v>2747</v>
      </c>
      <c r="D1704" t="s">
        <v>2392</v>
      </c>
      <c r="E1704">
        <v>5150</v>
      </c>
      <c r="F1704" t="s">
        <v>74</v>
      </c>
      <c r="G1704">
        <v>0</v>
      </c>
      <c r="H1704">
        <v>32</v>
      </c>
      <c r="I1704">
        <v>2</v>
      </c>
      <c r="J1704">
        <v>52</v>
      </c>
      <c r="K1704">
        <v>80</v>
      </c>
      <c r="L1704" t="s">
        <v>71</v>
      </c>
      <c r="M1704" t="s">
        <v>2311</v>
      </c>
      <c r="N1704" t="s">
        <v>3873</v>
      </c>
      <c r="O1704" t="s">
        <v>73</v>
      </c>
      <c r="P1704" t="s">
        <v>74</v>
      </c>
      <c r="Q1704">
        <v>0</v>
      </c>
      <c r="R1704" t="s">
        <v>2749</v>
      </c>
    </row>
    <row r="1705" spans="2:18" x14ac:dyDescent="0.25">
      <c r="B1705" t="s">
        <v>2750</v>
      </c>
      <c r="C1705" t="s">
        <v>2747</v>
      </c>
      <c r="D1705" t="s">
        <v>2392</v>
      </c>
      <c r="E1705">
        <v>5150</v>
      </c>
      <c r="F1705" t="s">
        <v>74</v>
      </c>
      <c r="G1705">
        <v>0</v>
      </c>
      <c r="H1705">
        <v>32</v>
      </c>
      <c r="I1705">
        <v>2</v>
      </c>
      <c r="J1705">
        <v>52</v>
      </c>
      <c r="K1705">
        <v>80</v>
      </c>
      <c r="L1705" t="s">
        <v>71</v>
      </c>
      <c r="M1705" t="s">
        <v>2748</v>
      </c>
      <c r="N1705" t="s">
        <v>3881</v>
      </c>
      <c r="O1705" t="s">
        <v>73</v>
      </c>
      <c r="P1705" t="s">
        <v>74</v>
      </c>
      <c r="Q1705">
        <v>0</v>
      </c>
      <c r="R1705" t="s">
        <v>2749</v>
      </c>
    </row>
    <row r="1706" spans="2:18" x14ac:dyDescent="0.25">
      <c r="B1706" t="s">
        <v>2750</v>
      </c>
      <c r="C1706" t="s">
        <v>2747</v>
      </c>
      <c r="D1706" t="s">
        <v>2392</v>
      </c>
      <c r="E1706">
        <v>5150</v>
      </c>
      <c r="F1706" t="s">
        <v>74</v>
      </c>
      <c r="G1706">
        <v>0</v>
      </c>
      <c r="H1706">
        <v>32</v>
      </c>
      <c r="I1706">
        <v>2</v>
      </c>
      <c r="J1706">
        <v>52</v>
      </c>
      <c r="K1706">
        <v>80</v>
      </c>
      <c r="L1706" t="s">
        <v>77</v>
      </c>
      <c r="M1706" t="s">
        <v>2311</v>
      </c>
      <c r="N1706" t="s">
        <v>3873</v>
      </c>
      <c r="O1706" t="s">
        <v>73</v>
      </c>
      <c r="P1706" t="s">
        <v>74</v>
      </c>
      <c r="Q1706">
        <v>0</v>
      </c>
      <c r="R1706" t="s">
        <v>2749</v>
      </c>
    </row>
    <row r="1707" spans="2:18" x14ac:dyDescent="0.25">
      <c r="B1707" t="s">
        <v>2750</v>
      </c>
      <c r="C1707" t="s">
        <v>2747</v>
      </c>
      <c r="D1707" t="s">
        <v>2392</v>
      </c>
      <c r="E1707">
        <v>5150</v>
      </c>
      <c r="F1707" t="s">
        <v>74</v>
      </c>
      <c r="G1707">
        <v>0</v>
      </c>
      <c r="H1707">
        <v>32</v>
      </c>
      <c r="I1707">
        <v>2</v>
      </c>
      <c r="J1707">
        <v>52</v>
      </c>
      <c r="K1707">
        <v>80</v>
      </c>
      <c r="L1707" t="s">
        <v>77</v>
      </c>
      <c r="M1707" t="s">
        <v>2748</v>
      </c>
      <c r="N1707" t="s">
        <v>3881</v>
      </c>
      <c r="O1707" t="s">
        <v>73</v>
      </c>
      <c r="P1707" t="s">
        <v>74</v>
      </c>
      <c r="Q1707">
        <v>0</v>
      </c>
      <c r="R1707" t="s">
        <v>2749</v>
      </c>
    </row>
    <row r="1708" spans="2:18" x14ac:dyDescent="0.25">
      <c r="B1708" t="s">
        <v>2751</v>
      </c>
      <c r="C1708" t="s">
        <v>2752</v>
      </c>
      <c r="D1708" t="s">
        <v>2753</v>
      </c>
      <c r="E1708">
        <v>9600</v>
      </c>
      <c r="F1708" t="s">
        <v>74</v>
      </c>
      <c r="G1708">
        <v>135</v>
      </c>
      <c r="H1708">
        <v>29</v>
      </c>
      <c r="I1708">
        <v>5</v>
      </c>
      <c r="J1708">
        <v>56</v>
      </c>
      <c r="K1708">
        <v>66</v>
      </c>
      <c r="L1708" t="s">
        <v>71</v>
      </c>
      <c r="M1708" t="s">
        <v>140</v>
      </c>
      <c r="N1708" t="s">
        <v>3865</v>
      </c>
      <c r="O1708" t="s">
        <v>239</v>
      </c>
      <c r="P1708" t="s">
        <v>74</v>
      </c>
      <c r="Q1708">
        <v>0</v>
      </c>
      <c r="R1708" t="s">
        <v>2754</v>
      </c>
    </row>
    <row r="1709" spans="2:18" x14ac:dyDescent="0.25">
      <c r="B1709" t="s">
        <v>2751</v>
      </c>
      <c r="C1709" t="s">
        <v>2752</v>
      </c>
      <c r="D1709" t="s">
        <v>2753</v>
      </c>
      <c r="E1709">
        <v>9600</v>
      </c>
      <c r="F1709" t="s">
        <v>74</v>
      </c>
      <c r="G1709">
        <v>135</v>
      </c>
      <c r="H1709">
        <v>29</v>
      </c>
      <c r="I1709">
        <v>5</v>
      </c>
      <c r="J1709">
        <v>56</v>
      </c>
      <c r="K1709">
        <v>66</v>
      </c>
      <c r="L1709" t="s">
        <v>77</v>
      </c>
      <c r="M1709" t="s">
        <v>929</v>
      </c>
      <c r="N1709" t="s">
        <v>3873</v>
      </c>
      <c r="O1709" t="s">
        <v>239</v>
      </c>
      <c r="P1709" t="s">
        <v>74</v>
      </c>
      <c r="Q1709">
        <v>0</v>
      </c>
      <c r="R1709" t="s">
        <v>2754</v>
      </c>
    </row>
    <row r="1710" spans="2:18" x14ac:dyDescent="0.25">
      <c r="B1710" t="s">
        <v>2755</v>
      </c>
      <c r="C1710" t="s">
        <v>2752</v>
      </c>
      <c r="D1710" t="s">
        <v>1541</v>
      </c>
      <c r="E1710">
        <v>9600</v>
      </c>
      <c r="F1710" t="s">
        <v>74</v>
      </c>
      <c r="G1710">
        <v>0</v>
      </c>
      <c r="H1710">
        <v>29</v>
      </c>
      <c r="I1710">
        <v>5</v>
      </c>
      <c r="J1710">
        <v>56</v>
      </c>
      <c r="K1710">
        <v>66</v>
      </c>
      <c r="L1710" t="s">
        <v>71</v>
      </c>
      <c r="M1710" t="s">
        <v>2756</v>
      </c>
      <c r="N1710" t="s">
        <v>3865</v>
      </c>
      <c r="O1710" t="s">
        <v>239</v>
      </c>
      <c r="P1710" t="s">
        <v>74</v>
      </c>
      <c r="Q1710">
        <v>1200</v>
      </c>
      <c r="R1710" t="s">
        <v>2757</v>
      </c>
    </row>
    <row r="1711" spans="2:18" x14ac:dyDescent="0.25">
      <c r="B1711" t="s">
        <v>2755</v>
      </c>
      <c r="C1711" t="s">
        <v>2752</v>
      </c>
      <c r="D1711" t="s">
        <v>1541</v>
      </c>
      <c r="E1711">
        <v>9600</v>
      </c>
      <c r="F1711" t="s">
        <v>74</v>
      </c>
      <c r="G1711">
        <v>0</v>
      </c>
      <c r="H1711">
        <v>29</v>
      </c>
      <c r="I1711">
        <v>5</v>
      </c>
      <c r="J1711">
        <v>56</v>
      </c>
      <c r="K1711">
        <v>66</v>
      </c>
      <c r="L1711" t="s">
        <v>77</v>
      </c>
      <c r="M1711" t="s">
        <v>929</v>
      </c>
      <c r="N1711" t="s">
        <v>3873</v>
      </c>
      <c r="O1711" t="s">
        <v>239</v>
      </c>
      <c r="P1711" t="s">
        <v>74</v>
      </c>
      <c r="Q1711">
        <v>500</v>
      </c>
      <c r="R1711" t="s">
        <v>2757</v>
      </c>
    </row>
    <row r="1712" spans="2:18" x14ac:dyDescent="0.25">
      <c r="B1712" t="s">
        <v>2758</v>
      </c>
      <c r="D1712" t="s">
        <v>2759</v>
      </c>
      <c r="E1712">
        <v>9600</v>
      </c>
      <c r="F1712" t="s">
        <v>74</v>
      </c>
      <c r="G1712">
        <v>135</v>
      </c>
      <c r="H1712">
        <v>29</v>
      </c>
      <c r="I1712">
        <v>5</v>
      </c>
      <c r="J1712">
        <v>60</v>
      </c>
      <c r="K1712">
        <v>66</v>
      </c>
      <c r="L1712" t="s">
        <v>71</v>
      </c>
      <c r="M1712" t="s">
        <v>140</v>
      </c>
      <c r="N1712" t="s">
        <v>3865</v>
      </c>
      <c r="O1712" t="s">
        <v>239</v>
      </c>
      <c r="P1712" t="s">
        <v>74</v>
      </c>
      <c r="Q1712">
        <v>0</v>
      </c>
      <c r="R1712" t="s">
        <v>2760</v>
      </c>
    </row>
    <row r="1713" spans="2:18" x14ac:dyDescent="0.25">
      <c r="B1713" t="s">
        <v>2758</v>
      </c>
      <c r="D1713" t="s">
        <v>2759</v>
      </c>
      <c r="E1713">
        <v>9600</v>
      </c>
      <c r="F1713" t="s">
        <v>74</v>
      </c>
      <c r="G1713">
        <v>135</v>
      </c>
      <c r="H1713">
        <v>29</v>
      </c>
      <c r="I1713">
        <v>5</v>
      </c>
      <c r="J1713">
        <v>60</v>
      </c>
      <c r="K1713">
        <v>66</v>
      </c>
      <c r="L1713" t="s">
        <v>77</v>
      </c>
      <c r="M1713" t="s">
        <v>929</v>
      </c>
      <c r="N1713" t="s">
        <v>3873</v>
      </c>
      <c r="O1713" t="s">
        <v>239</v>
      </c>
      <c r="P1713" t="s">
        <v>74</v>
      </c>
      <c r="Q1713">
        <v>0</v>
      </c>
      <c r="R1713" t="s">
        <v>2760</v>
      </c>
    </row>
    <row r="1714" spans="2:18" x14ac:dyDescent="0.25">
      <c r="B1714" t="s">
        <v>2761</v>
      </c>
      <c r="C1714" t="s">
        <v>2762</v>
      </c>
      <c r="D1714" t="s">
        <v>2763</v>
      </c>
      <c r="E1714">
        <v>7800</v>
      </c>
      <c r="F1714">
        <v>7800</v>
      </c>
      <c r="G1714">
        <v>136</v>
      </c>
      <c r="H1714">
        <v>39</v>
      </c>
      <c r="I1714">
        <v>4</v>
      </c>
      <c r="J1714">
        <v>72</v>
      </c>
      <c r="K1714">
        <v>50</v>
      </c>
      <c r="L1714" t="s">
        <v>71</v>
      </c>
      <c r="M1714" t="s">
        <v>158</v>
      </c>
      <c r="N1714" t="s">
        <v>3866</v>
      </c>
      <c r="O1714" t="s">
        <v>73</v>
      </c>
      <c r="P1714" t="s">
        <v>83</v>
      </c>
      <c r="Q1714">
        <v>0</v>
      </c>
      <c r="R1714" t="s">
        <v>2764</v>
      </c>
    </row>
    <row r="1715" spans="2:18" x14ac:dyDescent="0.25">
      <c r="B1715" t="s">
        <v>2761</v>
      </c>
      <c r="C1715" t="s">
        <v>2762</v>
      </c>
      <c r="D1715" t="s">
        <v>2763</v>
      </c>
      <c r="E1715">
        <v>7800</v>
      </c>
      <c r="F1715">
        <v>7800</v>
      </c>
      <c r="G1715">
        <v>136</v>
      </c>
      <c r="H1715">
        <v>39</v>
      </c>
      <c r="I1715">
        <v>4</v>
      </c>
      <c r="J1715">
        <v>72</v>
      </c>
      <c r="K1715">
        <v>50</v>
      </c>
      <c r="L1715" t="s">
        <v>77</v>
      </c>
      <c r="M1715" t="s">
        <v>144</v>
      </c>
      <c r="N1715" t="s">
        <v>3862</v>
      </c>
      <c r="O1715" t="s">
        <v>83</v>
      </c>
      <c r="P1715" t="s">
        <v>73</v>
      </c>
      <c r="Q1715">
        <v>1200</v>
      </c>
      <c r="R1715" t="s">
        <v>2764</v>
      </c>
    </row>
    <row r="1716" spans="2:18" x14ac:dyDescent="0.25">
      <c r="B1716" t="s">
        <v>2765</v>
      </c>
      <c r="C1716" t="s">
        <v>2639</v>
      </c>
      <c r="D1716" t="s">
        <v>2766</v>
      </c>
      <c r="E1716">
        <v>9270</v>
      </c>
      <c r="F1716" t="s">
        <v>74</v>
      </c>
      <c r="G1716">
        <v>137</v>
      </c>
      <c r="H1716">
        <v>35</v>
      </c>
      <c r="I1716">
        <v>4</v>
      </c>
      <c r="J1716">
        <v>75</v>
      </c>
      <c r="K1716">
        <v>66</v>
      </c>
      <c r="L1716" t="s">
        <v>71</v>
      </c>
      <c r="M1716" t="s">
        <v>713</v>
      </c>
      <c r="N1716" t="s">
        <v>3895</v>
      </c>
      <c r="O1716" t="s">
        <v>83</v>
      </c>
      <c r="P1716" t="s">
        <v>73</v>
      </c>
      <c r="Q1716">
        <v>800</v>
      </c>
      <c r="R1716" t="s">
        <v>2767</v>
      </c>
    </row>
    <row r="1717" spans="2:18" x14ac:dyDescent="0.25">
      <c r="B1717" t="s">
        <v>2765</v>
      </c>
      <c r="C1717" t="s">
        <v>2639</v>
      </c>
      <c r="D1717" t="s">
        <v>2766</v>
      </c>
      <c r="E1717">
        <v>9270</v>
      </c>
      <c r="F1717" t="s">
        <v>74</v>
      </c>
      <c r="G1717">
        <v>137</v>
      </c>
      <c r="H1717">
        <v>35</v>
      </c>
      <c r="I1717">
        <v>4</v>
      </c>
      <c r="J1717">
        <v>75</v>
      </c>
      <c r="K1717">
        <v>66</v>
      </c>
      <c r="L1717" t="s">
        <v>77</v>
      </c>
      <c r="M1717" t="s">
        <v>713</v>
      </c>
      <c r="N1717" t="s">
        <v>3895</v>
      </c>
      <c r="O1717" t="s">
        <v>83</v>
      </c>
      <c r="P1717" t="s">
        <v>73</v>
      </c>
      <c r="Q1717">
        <v>800</v>
      </c>
      <c r="R1717" t="s">
        <v>2767</v>
      </c>
    </row>
    <row r="1718" spans="2:18" x14ac:dyDescent="0.25">
      <c r="B1718" t="s">
        <v>2768</v>
      </c>
      <c r="C1718" t="s">
        <v>2769</v>
      </c>
      <c r="D1718" t="s">
        <v>1745</v>
      </c>
      <c r="E1718">
        <v>8032</v>
      </c>
      <c r="F1718" t="s">
        <v>74</v>
      </c>
      <c r="G1718">
        <v>137</v>
      </c>
      <c r="H1718">
        <v>29.5</v>
      </c>
      <c r="I1718">
        <v>4</v>
      </c>
      <c r="J1718">
        <v>58</v>
      </c>
      <c r="K1718">
        <v>67.819999999999993</v>
      </c>
      <c r="L1718" t="s">
        <v>71</v>
      </c>
      <c r="M1718" t="s">
        <v>158</v>
      </c>
      <c r="N1718" t="s">
        <v>3866</v>
      </c>
      <c r="O1718" t="s">
        <v>239</v>
      </c>
      <c r="P1718" t="s">
        <v>74</v>
      </c>
      <c r="Q1718">
        <v>900</v>
      </c>
      <c r="R1718" t="s">
        <v>3806</v>
      </c>
    </row>
    <row r="1719" spans="2:18" x14ac:dyDescent="0.25">
      <c r="B1719" t="s">
        <v>2768</v>
      </c>
      <c r="C1719" t="s">
        <v>2769</v>
      </c>
      <c r="D1719" t="s">
        <v>1745</v>
      </c>
      <c r="E1719">
        <v>8032</v>
      </c>
      <c r="F1719" t="s">
        <v>74</v>
      </c>
      <c r="G1719">
        <v>137</v>
      </c>
      <c r="H1719">
        <v>29.5</v>
      </c>
      <c r="I1719">
        <v>4</v>
      </c>
      <c r="J1719">
        <v>58</v>
      </c>
      <c r="K1719">
        <v>67.819999999999993</v>
      </c>
      <c r="L1719" t="s">
        <v>77</v>
      </c>
      <c r="M1719" t="s">
        <v>158</v>
      </c>
      <c r="N1719" t="s">
        <v>3866</v>
      </c>
      <c r="O1719" t="s">
        <v>239</v>
      </c>
      <c r="P1719" t="s">
        <v>74</v>
      </c>
      <c r="Q1719">
        <v>900</v>
      </c>
      <c r="R1719" t="s">
        <v>3806</v>
      </c>
    </row>
    <row r="1720" spans="2:18" x14ac:dyDescent="0.25">
      <c r="B1720" t="s">
        <v>2772</v>
      </c>
      <c r="C1720" t="s">
        <v>2773</v>
      </c>
      <c r="D1720" t="s">
        <v>2770</v>
      </c>
      <c r="E1720">
        <v>9130</v>
      </c>
      <c r="F1720" t="s">
        <v>74</v>
      </c>
      <c r="G1720">
        <v>0</v>
      </c>
      <c r="H1720">
        <v>35</v>
      </c>
      <c r="I1720">
        <v>4</v>
      </c>
      <c r="J1720">
        <v>80</v>
      </c>
      <c r="K1720">
        <v>65</v>
      </c>
      <c r="L1720" t="s">
        <v>71</v>
      </c>
      <c r="M1720" t="s">
        <v>933</v>
      </c>
      <c r="N1720" t="s">
        <v>3874</v>
      </c>
      <c r="O1720" t="s">
        <v>239</v>
      </c>
      <c r="P1720" t="s">
        <v>74</v>
      </c>
      <c r="Q1720">
        <v>700</v>
      </c>
      <c r="R1720" t="s">
        <v>2771</v>
      </c>
    </row>
    <row r="1721" spans="2:18" x14ac:dyDescent="0.25">
      <c r="B1721" t="s">
        <v>2772</v>
      </c>
      <c r="C1721" t="s">
        <v>2773</v>
      </c>
      <c r="D1721" t="s">
        <v>2770</v>
      </c>
      <c r="E1721">
        <v>9130</v>
      </c>
      <c r="F1721" t="s">
        <v>74</v>
      </c>
      <c r="G1721">
        <v>0</v>
      </c>
      <c r="H1721">
        <v>35</v>
      </c>
      <c r="I1721">
        <v>4</v>
      </c>
      <c r="J1721">
        <v>80</v>
      </c>
      <c r="K1721">
        <v>65</v>
      </c>
      <c r="L1721" t="s">
        <v>77</v>
      </c>
      <c r="M1721" t="s">
        <v>2237</v>
      </c>
      <c r="N1721" t="s">
        <v>3942</v>
      </c>
      <c r="O1721" t="s">
        <v>73</v>
      </c>
      <c r="P1721" t="s">
        <v>74</v>
      </c>
      <c r="Q1721">
        <v>0</v>
      </c>
      <c r="R1721" t="s">
        <v>2771</v>
      </c>
    </row>
    <row r="1722" spans="2:18" x14ac:dyDescent="0.25">
      <c r="B1722" t="s">
        <v>2774</v>
      </c>
      <c r="C1722" t="s">
        <v>2775</v>
      </c>
      <c r="D1722" t="s">
        <v>810</v>
      </c>
      <c r="E1722">
        <v>17904</v>
      </c>
      <c r="F1722" t="s">
        <v>74</v>
      </c>
      <c r="G1722">
        <v>0</v>
      </c>
      <c r="H1722">
        <v>44.3</v>
      </c>
      <c r="I1722">
        <v>8.4</v>
      </c>
      <c r="J1722">
        <v>86</v>
      </c>
      <c r="K1722">
        <v>67.36</v>
      </c>
      <c r="L1722" t="s">
        <v>71</v>
      </c>
      <c r="M1722" t="s">
        <v>509</v>
      </c>
      <c r="N1722" t="s">
        <v>3874</v>
      </c>
      <c r="O1722" t="s">
        <v>73</v>
      </c>
      <c r="P1722" t="s">
        <v>74</v>
      </c>
      <c r="Q1722">
        <v>0</v>
      </c>
      <c r="R1722" t="s">
        <v>2776</v>
      </c>
    </row>
    <row r="1723" spans="2:18" x14ac:dyDescent="0.25">
      <c r="B1723" t="s">
        <v>2774</v>
      </c>
      <c r="C1723" t="s">
        <v>2775</v>
      </c>
      <c r="D1723" t="s">
        <v>810</v>
      </c>
      <c r="E1723">
        <v>17904</v>
      </c>
      <c r="F1723" t="s">
        <v>74</v>
      </c>
      <c r="G1723">
        <v>0</v>
      </c>
      <c r="H1723">
        <v>44.3</v>
      </c>
      <c r="I1723">
        <v>8.4</v>
      </c>
      <c r="J1723">
        <v>86</v>
      </c>
      <c r="K1723">
        <v>67.36</v>
      </c>
      <c r="L1723" t="s">
        <v>77</v>
      </c>
      <c r="M1723" t="s">
        <v>887</v>
      </c>
      <c r="N1723" t="s">
        <v>3869</v>
      </c>
      <c r="O1723" t="s">
        <v>73</v>
      </c>
      <c r="P1723" t="s">
        <v>74</v>
      </c>
      <c r="Q1723">
        <v>0</v>
      </c>
      <c r="R1723" t="s">
        <v>2776</v>
      </c>
    </row>
    <row r="1724" spans="2:18" x14ac:dyDescent="0.25">
      <c r="B1724" t="s">
        <v>2774</v>
      </c>
      <c r="C1724" t="s">
        <v>2775</v>
      </c>
      <c r="D1724" t="s">
        <v>810</v>
      </c>
      <c r="E1724">
        <v>17904</v>
      </c>
      <c r="F1724" t="s">
        <v>74</v>
      </c>
      <c r="G1724">
        <v>0</v>
      </c>
      <c r="H1724">
        <v>44.3</v>
      </c>
      <c r="I1724">
        <v>8.4</v>
      </c>
      <c r="J1724">
        <v>86</v>
      </c>
      <c r="K1724">
        <v>67.36</v>
      </c>
      <c r="L1724" t="s">
        <v>77</v>
      </c>
      <c r="M1724" t="s">
        <v>318</v>
      </c>
      <c r="N1724" t="s">
        <v>3873</v>
      </c>
      <c r="O1724" t="s">
        <v>73</v>
      </c>
      <c r="P1724" t="s">
        <v>74</v>
      </c>
      <c r="Q1724">
        <v>0</v>
      </c>
      <c r="R1724" t="s">
        <v>2776</v>
      </c>
    </row>
    <row r="1725" spans="2:18" x14ac:dyDescent="0.25">
      <c r="B1725" t="s">
        <v>2777</v>
      </c>
      <c r="C1725" t="s">
        <v>2778</v>
      </c>
      <c r="D1725" t="s">
        <v>2779</v>
      </c>
      <c r="E1725">
        <v>8990</v>
      </c>
      <c r="F1725" t="s">
        <v>74</v>
      </c>
      <c r="G1725">
        <v>0</v>
      </c>
      <c r="H1725">
        <v>32</v>
      </c>
      <c r="I1725">
        <v>4</v>
      </c>
      <c r="J1725">
        <v>66</v>
      </c>
      <c r="K1725">
        <v>70</v>
      </c>
      <c r="L1725" t="s">
        <v>71</v>
      </c>
      <c r="M1725" t="s">
        <v>505</v>
      </c>
      <c r="N1725" t="s">
        <v>3874</v>
      </c>
      <c r="O1725" t="s">
        <v>73</v>
      </c>
      <c r="P1725" t="s">
        <v>74</v>
      </c>
      <c r="Q1725">
        <v>0</v>
      </c>
      <c r="R1725" t="s">
        <v>2780</v>
      </c>
    </row>
    <row r="1726" spans="2:18" x14ac:dyDescent="0.25">
      <c r="B1726" t="s">
        <v>2777</v>
      </c>
      <c r="C1726" t="s">
        <v>2778</v>
      </c>
      <c r="D1726" t="s">
        <v>2779</v>
      </c>
      <c r="E1726">
        <v>8990</v>
      </c>
      <c r="F1726" t="s">
        <v>74</v>
      </c>
      <c r="G1726">
        <v>0</v>
      </c>
      <c r="H1726">
        <v>32</v>
      </c>
      <c r="I1726">
        <v>4</v>
      </c>
      <c r="J1726">
        <v>66</v>
      </c>
      <c r="K1726">
        <v>70</v>
      </c>
      <c r="L1726" t="s">
        <v>77</v>
      </c>
      <c r="M1726" t="s">
        <v>144</v>
      </c>
      <c r="N1726" t="s">
        <v>3862</v>
      </c>
      <c r="O1726" t="s">
        <v>73</v>
      </c>
      <c r="P1726" t="s">
        <v>74</v>
      </c>
      <c r="Q1726">
        <v>2100</v>
      </c>
      <c r="R1726" t="s">
        <v>2780</v>
      </c>
    </row>
    <row r="1727" spans="2:18" x14ac:dyDescent="0.25">
      <c r="B1727" t="s">
        <v>2781</v>
      </c>
      <c r="C1727" t="s">
        <v>2782</v>
      </c>
      <c r="D1727" t="s">
        <v>2783</v>
      </c>
      <c r="E1727">
        <v>8990</v>
      </c>
      <c r="F1727" t="s">
        <v>74</v>
      </c>
      <c r="G1727">
        <v>0</v>
      </c>
      <c r="H1727">
        <v>32</v>
      </c>
      <c r="I1727">
        <v>4</v>
      </c>
      <c r="J1727">
        <v>66</v>
      </c>
      <c r="K1727">
        <v>70</v>
      </c>
      <c r="L1727" t="s">
        <v>71</v>
      </c>
      <c r="M1727" t="s">
        <v>505</v>
      </c>
      <c r="N1727" t="s">
        <v>3874</v>
      </c>
      <c r="O1727" t="s">
        <v>73</v>
      </c>
      <c r="P1727" t="s">
        <v>74</v>
      </c>
      <c r="Q1727">
        <v>0</v>
      </c>
      <c r="R1727" t="s">
        <v>2784</v>
      </c>
    </row>
    <row r="1728" spans="2:18" x14ac:dyDescent="0.25">
      <c r="B1728" t="s">
        <v>2781</v>
      </c>
      <c r="C1728" t="s">
        <v>2782</v>
      </c>
      <c r="D1728" t="s">
        <v>2783</v>
      </c>
      <c r="E1728">
        <v>8990</v>
      </c>
      <c r="F1728" t="s">
        <v>74</v>
      </c>
      <c r="G1728">
        <v>0</v>
      </c>
      <c r="H1728">
        <v>32</v>
      </c>
      <c r="I1728">
        <v>4</v>
      </c>
      <c r="J1728">
        <v>66</v>
      </c>
      <c r="K1728">
        <v>70</v>
      </c>
      <c r="L1728" t="s">
        <v>77</v>
      </c>
      <c r="M1728" t="s">
        <v>144</v>
      </c>
      <c r="N1728" t="s">
        <v>3862</v>
      </c>
      <c r="O1728" t="s">
        <v>239</v>
      </c>
      <c r="P1728" t="s">
        <v>74</v>
      </c>
      <c r="Q1728">
        <v>2100</v>
      </c>
      <c r="R1728" t="s">
        <v>2784</v>
      </c>
    </row>
    <row r="1729" spans="2:18" x14ac:dyDescent="0.25">
      <c r="B1729" t="s">
        <v>2785</v>
      </c>
      <c r="C1729" t="s">
        <v>2786</v>
      </c>
      <c r="D1729" t="s">
        <v>2787</v>
      </c>
      <c r="E1729">
        <v>8990</v>
      </c>
      <c r="F1729" t="s">
        <v>74</v>
      </c>
      <c r="G1729">
        <v>0</v>
      </c>
      <c r="H1729">
        <v>32</v>
      </c>
      <c r="I1729">
        <v>4</v>
      </c>
      <c r="J1729">
        <v>66</v>
      </c>
      <c r="K1729">
        <v>70</v>
      </c>
      <c r="L1729" t="s">
        <v>71</v>
      </c>
      <c r="M1729" t="s">
        <v>509</v>
      </c>
      <c r="N1729" t="s">
        <v>3874</v>
      </c>
      <c r="O1729" t="s">
        <v>73</v>
      </c>
      <c r="P1729" t="s">
        <v>74</v>
      </c>
      <c r="Q1729">
        <v>0</v>
      </c>
      <c r="R1729" t="s">
        <v>2788</v>
      </c>
    </row>
    <row r="1730" spans="2:18" x14ac:dyDescent="0.25">
      <c r="B1730" t="s">
        <v>2785</v>
      </c>
      <c r="C1730" t="s">
        <v>2786</v>
      </c>
      <c r="D1730" t="s">
        <v>2787</v>
      </c>
      <c r="E1730">
        <v>8990</v>
      </c>
      <c r="F1730" t="s">
        <v>74</v>
      </c>
      <c r="G1730">
        <v>0</v>
      </c>
      <c r="H1730">
        <v>32</v>
      </c>
      <c r="I1730">
        <v>4</v>
      </c>
      <c r="J1730">
        <v>66</v>
      </c>
      <c r="K1730">
        <v>70</v>
      </c>
      <c r="L1730" t="s">
        <v>77</v>
      </c>
      <c r="M1730" t="s">
        <v>144</v>
      </c>
      <c r="N1730" t="s">
        <v>3862</v>
      </c>
      <c r="O1730" t="s">
        <v>73</v>
      </c>
      <c r="P1730" t="s">
        <v>74</v>
      </c>
      <c r="Q1730">
        <v>2100</v>
      </c>
      <c r="R1730" t="s">
        <v>2788</v>
      </c>
    </row>
    <row r="1731" spans="2:18" x14ac:dyDescent="0.25">
      <c r="B1731" t="s">
        <v>2789</v>
      </c>
      <c r="C1731" t="s">
        <v>2790</v>
      </c>
      <c r="D1731" t="s">
        <v>2589</v>
      </c>
      <c r="E1731">
        <v>9000</v>
      </c>
      <c r="F1731" t="s">
        <v>74</v>
      </c>
      <c r="G1731">
        <v>140</v>
      </c>
      <c r="H1731">
        <v>30.35</v>
      </c>
      <c r="I1731">
        <v>4</v>
      </c>
      <c r="J1731">
        <v>97</v>
      </c>
      <c r="K1731">
        <v>74</v>
      </c>
      <c r="L1731" t="s">
        <v>71</v>
      </c>
      <c r="M1731" t="s">
        <v>356</v>
      </c>
      <c r="N1731" t="s">
        <v>3862</v>
      </c>
      <c r="O1731" t="s">
        <v>239</v>
      </c>
      <c r="P1731" t="s">
        <v>74</v>
      </c>
      <c r="Q1731">
        <v>270</v>
      </c>
      <c r="R1731" t="s">
        <v>2791</v>
      </c>
    </row>
    <row r="1732" spans="2:18" x14ac:dyDescent="0.25">
      <c r="B1732" t="s">
        <v>2789</v>
      </c>
      <c r="C1732" t="s">
        <v>2790</v>
      </c>
      <c r="D1732" t="s">
        <v>2589</v>
      </c>
      <c r="E1732">
        <v>9000</v>
      </c>
      <c r="F1732" t="s">
        <v>74</v>
      </c>
      <c r="G1732">
        <v>140</v>
      </c>
      <c r="H1732">
        <v>30.35</v>
      </c>
      <c r="I1732">
        <v>4</v>
      </c>
      <c r="J1732">
        <v>97</v>
      </c>
      <c r="K1732">
        <v>74</v>
      </c>
      <c r="L1732" t="s">
        <v>71</v>
      </c>
      <c r="M1732" t="s">
        <v>318</v>
      </c>
      <c r="N1732" t="s">
        <v>3873</v>
      </c>
      <c r="O1732" t="s">
        <v>73</v>
      </c>
      <c r="P1732" t="s">
        <v>74</v>
      </c>
      <c r="Q1732">
        <v>270</v>
      </c>
      <c r="R1732" t="s">
        <v>2791</v>
      </c>
    </row>
    <row r="1733" spans="2:18" x14ac:dyDescent="0.25">
      <c r="B1733" t="s">
        <v>2789</v>
      </c>
      <c r="C1733" t="s">
        <v>2790</v>
      </c>
      <c r="D1733" t="s">
        <v>2589</v>
      </c>
      <c r="E1733">
        <v>9000</v>
      </c>
      <c r="F1733" t="s">
        <v>74</v>
      </c>
      <c r="G1733">
        <v>140</v>
      </c>
      <c r="H1733">
        <v>30.35</v>
      </c>
      <c r="I1733">
        <v>4</v>
      </c>
      <c r="J1733">
        <v>97</v>
      </c>
      <c r="K1733">
        <v>74</v>
      </c>
      <c r="L1733" t="s">
        <v>77</v>
      </c>
      <c r="M1733" t="s">
        <v>356</v>
      </c>
      <c r="N1733" t="s">
        <v>3862</v>
      </c>
      <c r="O1733" t="s">
        <v>239</v>
      </c>
      <c r="P1733" t="s">
        <v>74</v>
      </c>
      <c r="Q1733">
        <v>270</v>
      </c>
      <c r="R1733" t="s">
        <v>2791</v>
      </c>
    </row>
    <row r="1734" spans="2:18" x14ac:dyDescent="0.25">
      <c r="B1734" t="s">
        <v>2789</v>
      </c>
      <c r="C1734" t="s">
        <v>2790</v>
      </c>
      <c r="D1734" t="s">
        <v>2589</v>
      </c>
      <c r="E1734">
        <v>9000</v>
      </c>
      <c r="F1734" t="s">
        <v>74</v>
      </c>
      <c r="G1734">
        <v>140</v>
      </c>
      <c r="H1734">
        <v>30.35</v>
      </c>
      <c r="I1734">
        <v>4</v>
      </c>
      <c r="J1734">
        <v>97</v>
      </c>
      <c r="K1734">
        <v>74</v>
      </c>
      <c r="L1734" t="s">
        <v>77</v>
      </c>
      <c r="M1734" t="s">
        <v>318</v>
      </c>
      <c r="N1734" t="s">
        <v>3873</v>
      </c>
      <c r="O1734" t="s">
        <v>239</v>
      </c>
      <c r="P1734" t="s">
        <v>74</v>
      </c>
      <c r="Q1734">
        <v>270</v>
      </c>
      <c r="R1734" t="s">
        <v>2791</v>
      </c>
    </row>
    <row r="1735" spans="2:18" x14ac:dyDescent="0.25">
      <c r="B1735" t="s">
        <v>2792</v>
      </c>
      <c r="C1735" t="s">
        <v>562</v>
      </c>
      <c r="D1735" t="s">
        <v>2793</v>
      </c>
      <c r="E1735">
        <v>13836</v>
      </c>
      <c r="F1735" t="s">
        <v>74</v>
      </c>
      <c r="G1735">
        <v>140</v>
      </c>
      <c r="H1735">
        <v>42</v>
      </c>
      <c r="I1735">
        <v>5</v>
      </c>
      <c r="J1735">
        <v>92</v>
      </c>
      <c r="K1735">
        <v>65.599999999999994</v>
      </c>
      <c r="L1735" t="s">
        <v>71</v>
      </c>
      <c r="M1735" t="s">
        <v>316</v>
      </c>
      <c r="N1735" t="s">
        <v>3874</v>
      </c>
      <c r="O1735" t="s">
        <v>73</v>
      </c>
      <c r="P1735" t="s">
        <v>83</v>
      </c>
      <c r="Q1735">
        <v>0</v>
      </c>
      <c r="R1735" t="s">
        <v>2794</v>
      </c>
    </row>
    <row r="1736" spans="2:18" x14ac:dyDescent="0.25">
      <c r="B1736" t="s">
        <v>2792</v>
      </c>
      <c r="C1736" t="s">
        <v>562</v>
      </c>
      <c r="D1736" t="s">
        <v>2793</v>
      </c>
      <c r="E1736">
        <v>13836</v>
      </c>
      <c r="F1736" t="s">
        <v>74</v>
      </c>
      <c r="G1736">
        <v>140</v>
      </c>
      <c r="H1736">
        <v>42</v>
      </c>
      <c r="I1736">
        <v>5</v>
      </c>
      <c r="J1736">
        <v>92</v>
      </c>
      <c r="K1736">
        <v>65.599999999999994</v>
      </c>
      <c r="L1736" t="s">
        <v>77</v>
      </c>
      <c r="M1736" t="s">
        <v>144</v>
      </c>
      <c r="N1736" t="s">
        <v>3862</v>
      </c>
      <c r="O1736" t="s">
        <v>83</v>
      </c>
      <c r="P1736" t="s">
        <v>73</v>
      </c>
      <c r="Q1736">
        <v>1500</v>
      </c>
      <c r="R1736" t="s">
        <v>2794</v>
      </c>
    </row>
    <row r="1737" spans="2:18" x14ac:dyDescent="0.25">
      <c r="B1737" t="s">
        <v>2795</v>
      </c>
      <c r="C1737" t="s">
        <v>2796</v>
      </c>
      <c r="D1737" t="s">
        <v>2797</v>
      </c>
      <c r="E1737">
        <v>5574</v>
      </c>
      <c r="F1737" t="s">
        <v>74</v>
      </c>
      <c r="G1737">
        <v>141</v>
      </c>
      <c r="H1737">
        <v>28</v>
      </c>
      <c r="I1737">
        <v>3</v>
      </c>
      <c r="J1737">
        <v>60</v>
      </c>
      <c r="K1737">
        <v>66</v>
      </c>
      <c r="L1737" t="s">
        <v>71</v>
      </c>
      <c r="M1737" t="s">
        <v>2535</v>
      </c>
      <c r="N1737" t="s">
        <v>3961</v>
      </c>
      <c r="O1737" t="s">
        <v>83</v>
      </c>
      <c r="P1737" t="s">
        <v>73</v>
      </c>
      <c r="Q1737">
        <v>1000</v>
      </c>
      <c r="R1737" t="s">
        <v>2798</v>
      </c>
    </row>
    <row r="1738" spans="2:18" x14ac:dyDescent="0.25">
      <c r="B1738" t="s">
        <v>2795</v>
      </c>
      <c r="C1738" t="s">
        <v>2796</v>
      </c>
      <c r="D1738" t="s">
        <v>2797</v>
      </c>
      <c r="E1738">
        <v>5574</v>
      </c>
      <c r="F1738" t="s">
        <v>74</v>
      </c>
      <c r="G1738">
        <v>141</v>
      </c>
      <c r="H1738">
        <v>28</v>
      </c>
      <c r="I1738">
        <v>3</v>
      </c>
      <c r="J1738">
        <v>60</v>
      </c>
      <c r="K1738">
        <v>66</v>
      </c>
      <c r="L1738" t="s">
        <v>71</v>
      </c>
      <c r="M1738" t="s">
        <v>2473</v>
      </c>
      <c r="N1738" t="s">
        <v>3934</v>
      </c>
      <c r="O1738" t="s">
        <v>83</v>
      </c>
      <c r="P1738" t="s">
        <v>83</v>
      </c>
      <c r="Q1738">
        <v>0</v>
      </c>
      <c r="R1738" t="s">
        <v>2798</v>
      </c>
    </row>
    <row r="1739" spans="2:18" x14ac:dyDescent="0.25">
      <c r="B1739" t="s">
        <v>2795</v>
      </c>
      <c r="C1739" t="s">
        <v>2796</v>
      </c>
      <c r="D1739" t="s">
        <v>2797</v>
      </c>
      <c r="E1739">
        <v>5574</v>
      </c>
      <c r="F1739" t="s">
        <v>74</v>
      </c>
      <c r="G1739">
        <v>141</v>
      </c>
      <c r="H1739">
        <v>28</v>
      </c>
      <c r="I1739">
        <v>3</v>
      </c>
      <c r="J1739">
        <v>60</v>
      </c>
      <c r="K1739">
        <v>66</v>
      </c>
      <c r="L1739" t="s">
        <v>77</v>
      </c>
      <c r="M1739" t="s">
        <v>2535</v>
      </c>
      <c r="N1739" t="s">
        <v>3961</v>
      </c>
      <c r="O1739" t="s">
        <v>83</v>
      </c>
      <c r="P1739" t="s">
        <v>73</v>
      </c>
      <c r="Q1739">
        <v>1000</v>
      </c>
      <c r="R1739" t="s">
        <v>2798</v>
      </c>
    </row>
    <row r="1740" spans="2:18" x14ac:dyDescent="0.25">
      <c r="B1740" t="s">
        <v>2795</v>
      </c>
      <c r="C1740" t="s">
        <v>2796</v>
      </c>
      <c r="D1740" t="s">
        <v>2797</v>
      </c>
      <c r="E1740">
        <v>5574</v>
      </c>
      <c r="F1740" t="s">
        <v>74</v>
      </c>
      <c r="G1740">
        <v>141</v>
      </c>
      <c r="H1740">
        <v>28</v>
      </c>
      <c r="I1740">
        <v>3</v>
      </c>
      <c r="J1740">
        <v>60</v>
      </c>
      <c r="K1740">
        <v>66</v>
      </c>
      <c r="L1740" t="s">
        <v>77</v>
      </c>
      <c r="M1740" t="s">
        <v>2473</v>
      </c>
      <c r="N1740" t="s">
        <v>3934</v>
      </c>
      <c r="O1740" t="s">
        <v>83</v>
      </c>
      <c r="P1740" t="s">
        <v>83</v>
      </c>
      <c r="Q1740">
        <v>0</v>
      </c>
      <c r="R1740" t="s">
        <v>2798</v>
      </c>
    </row>
    <row r="1741" spans="2:18" x14ac:dyDescent="0.25">
      <c r="B1741" t="s">
        <v>2799</v>
      </c>
      <c r="C1741" t="s">
        <v>2790</v>
      </c>
      <c r="D1741" t="s">
        <v>2589</v>
      </c>
      <c r="E1741">
        <v>9000</v>
      </c>
      <c r="F1741" t="s">
        <v>74</v>
      </c>
      <c r="G1741">
        <v>0</v>
      </c>
      <c r="H1741">
        <v>30.35</v>
      </c>
      <c r="I1741">
        <v>4</v>
      </c>
      <c r="J1741">
        <v>97</v>
      </c>
      <c r="K1741">
        <v>74</v>
      </c>
      <c r="L1741" t="s">
        <v>71</v>
      </c>
      <c r="M1741" t="s">
        <v>356</v>
      </c>
      <c r="N1741" t="s">
        <v>3862</v>
      </c>
      <c r="O1741" t="s">
        <v>239</v>
      </c>
      <c r="P1741" t="s">
        <v>74</v>
      </c>
      <c r="Q1741">
        <v>270</v>
      </c>
      <c r="R1741" t="s">
        <v>2800</v>
      </c>
    </row>
    <row r="1742" spans="2:18" x14ac:dyDescent="0.25">
      <c r="B1742" t="s">
        <v>2799</v>
      </c>
      <c r="C1742" t="s">
        <v>2790</v>
      </c>
      <c r="D1742" t="s">
        <v>2589</v>
      </c>
      <c r="E1742">
        <v>9000</v>
      </c>
      <c r="F1742" t="s">
        <v>74</v>
      </c>
      <c r="G1742">
        <v>0</v>
      </c>
      <c r="H1742">
        <v>30.35</v>
      </c>
      <c r="I1742">
        <v>4</v>
      </c>
      <c r="J1742">
        <v>97</v>
      </c>
      <c r="K1742">
        <v>74</v>
      </c>
      <c r="L1742" t="s">
        <v>71</v>
      </c>
      <c r="M1742" t="s">
        <v>929</v>
      </c>
      <c r="N1742" t="s">
        <v>3873</v>
      </c>
      <c r="O1742" t="s">
        <v>239</v>
      </c>
      <c r="P1742" t="s">
        <v>74</v>
      </c>
      <c r="Q1742">
        <v>270</v>
      </c>
      <c r="R1742" t="s">
        <v>2800</v>
      </c>
    </row>
    <row r="1743" spans="2:18" x14ac:dyDescent="0.25">
      <c r="B1743" t="s">
        <v>2799</v>
      </c>
      <c r="C1743" t="s">
        <v>2790</v>
      </c>
      <c r="D1743" t="s">
        <v>2589</v>
      </c>
      <c r="E1743">
        <v>9000</v>
      </c>
      <c r="F1743" t="s">
        <v>74</v>
      </c>
      <c r="G1743">
        <v>0</v>
      </c>
      <c r="H1743">
        <v>30.35</v>
      </c>
      <c r="I1743">
        <v>4</v>
      </c>
      <c r="J1743">
        <v>97</v>
      </c>
      <c r="K1743">
        <v>74</v>
      </c>
      <c r="L1743" t="s">
        <v>77</v>
      </c>
      <c r="M1743" t="s">
        <v>144</v>
      </c>
      <c r="N1743" t="s">
        <v>3862</v>
      </c>
      <c r="O1743" t="s">
        <v>73</v>
      </c>
      <c r="P1743" t="s">
        <v>74</v>
      </c>
      <c r="Q1743">
        <v>0</v>
      </c>
      <c r="R1743" t="s">
        <v>2800</v>
      </c>
    </row>
    <row r="1744" spans="2:18" x14ac:dyDescent="0.25">
      <c r="B1744" t="s">
        <v>2799</v>
      </c>
      <c r="C1744" t="s">
        <v>2790</v>
      </c>
      <c r="D1744" t="s">
        <v>2589</v>
      </c>
      <c r="E1744">
        <v>9000</v>
      </c>
      <c r="F1744" t="s">
        <v>74</v>
      </c>
      <c r="G1744">
        <v>0</v>
      </c>
      <c r="H1744">
        <v>30.35</v>
      </c>
      <c r="I1744">
        <v>4</v>
      </c>
      <c r="J1744">
        <v>97</v>
      </c>
      <c r="K1744">
        <v>74</v>
      </c>
      <c r="L1744" t="s">
        <v>77</v>
      </c>
      <c r="M1744" t="s">
        <v>929</v>
      </c>
      <c r="N1744" t="s">
        <v>3873</v>
      </c>
      <c r="O1744" t="s">
        <v>73</v>
      </c>
      <c r="P1744" t="s">
        <v>74</v>
      </c>
      <c r="Q1744">
        <v>0</v>
      </c>
      <c r="R1744" t="s">
        <v>2800</v>
      </c>
    </row>
    <row r="1745" spans="2:18" x14ac:dyDescent="0.25">
      <c r="B1745" t="s">
        <v>2801</v>
      </c>
      <c r="C1745" t="s">
        <v>2790</v>
      </c>
      <c r="D1745" t="s">
        <v>2201</v>
      </c>
      <c r="E1745">
        <v>9000</v>
      </c>
      <c r="F1745" t="s">
        <v>74</v>
      </c>
      <c r="G1745">
        <v>0</v>
      </c>
      <c r="H1745">
        <v>30.35</v>
      </c>
      <c r="I1745">
        <v>4</v>
      </c>
      <c r="J1745">
        <v>97</v>
      </c>
      <c r="K1745">
        <v>74</v>
      </c>
      <c r="L1745" t="s">
        <v>71</v>
      </c>
      <c r="M1745" t="s">
        <v>144</v>
      </c>
      <c r="N1745" t="s">
        <v>3862</v>
      </c>
      <c r="O1745" t="s">
        <v>239</v>
      </c>
      <c r="P1745" t="s">
        <v>74</v>
      </c>
      <c r="Q1745">
        <v>350</v>
      </c>
      <c r="R1745" t="s">
        <v>2802</v>
      </c>
    </row>
    <row r="1746" spans="2:18" x14ac:dyDescent="0.25">
      <c r="B1746" t="s">
        <v>2801</v>
      </c>
      <c r="C1746" t="s">
        <v>2790</v>
      </c>
      <c r="D1746" t="s">
        <v>2201</v>
      </c>
      <c r="E1746">
        <v>9000</v>
      </c>
      <c r="F1746" t="s">
        <v>74</v>
      </c>
      <c r="G1746">
        <v>0</v>
      </c>
      <c r="H1746">
        <v>30.35</v>
      </c>
      <c r="I1746">
        <v>4</v>
      </c>
      <c r="J1746">
        <v>97</v>
      </c>
      <c r="K1746">
        <v>74</v>
      </c>
      <c r="L1746" t="s">
        <v>71</v>
      </c>
      <c r="M1746" t="s">
        <v>929</v>
      </c>
      <c r="N1746" t="s">
        <v>3873</v>
      </c>
      <c r="O1746" t="s">
        <v>239</v>
      </c>
      <c r="P1746" t="s">
        <v>74</v>
      </c>
      <c r="Q1746">
        <v>300</v>
      </c>
      <c r="R1746" t="s">
        <v>2802</v>
      </c>
    </row>
    <row r="1747" spans="2:18" x14ac:dyDescent="0.25">
      <c r="B1747" t="s">
        <v>2801</v>
      </c>
      <c r="C1747" t="s">
        <v>2790</v>
      </c>
      <c r="D1747" t="s">
        <v>2201</v>
      </c>
      <c r="E1747">
        <v>9000</v>
      </c>
      <c r="F1747" t="s">
        <v>74</v>
      </c>
      <c r="G1747">
        <v>0</v>
      </c>
      <c r="H1747">
        <v>30.35</v>
      </c>
      <c r="I1747">
        <v>4</v>
      </c>
      <c r="J1747">
        <v>97</v>
      </c>
      <c r="K1747">
        <v>74</v>
      </c>
      <c r="L1747" t="s">
        <v>77</v>
      </c>
      <c r="M1747" t="s">
        <v>929</v>
      </c>
      <c r="N1747" t="s">
        <v>3873</v>
      </c>
      <c r="O1747" t="s">
        <v>239</v>
      </c>
      <c r="P1747" t="s">
        <v>74</v>
      </c>
      <c r="Q1747">
        <v>0</v>
      </c>
      <c r="R1747" t="s">
        <v>2802</v>
      </c>
    </row>
    <row r="1748" spans="2:18" x14ac:dyDescent="0.25">
      <c r="B1748" t="s">
        <v>2801</v>
      </c>
      <c r="C1748" t="s">
        <v>2790</v>
      </c>
      <c r="D1748" t="s">
        <v>2201</v>
      </c>
      <c r="E1748">
        <v>9000</v>
      </c>
      <c r="F1748" t="s">
        <v>74</v>
      </c>
      <c r="G1748">
        <v>0</v>
      </c>
      <c r="H1748">
        <v>30.35</v>
      </c>
      <c r="I1748">
        <v>4</v>
      </c>
      <c r="J1748">
        <v>97</v>
      </c>
      <c r="K1748">
        <v>74</v>
      </c>
      <c r="L1748" t="s">
        <v>77</v>
      </c>
      <c r="M1748" t="s">
        <v>144</v>
      </c>
      <c r="N1748" t="s">
        <v>3862</v>
      </c>
      <c r="O1748" t="s">
        <v>73</v>
      </c>
      <c r="P1748" t="s">
        <v>74</v>
      </c>
      <c r="Q1748">
        <v>0</v>
      </c>
      <c r="R1748" t="s">
        <v>2802</v>
      </c>
    </row>
    <row r="1749" spans="2:18" x14ac:dyDescent="0.25">
      <c r="B1749" t="s">
        <v>2803</v>
      </c>
      <c r="C1749" t="s">
        <v>2773</v>
      </c>
      <c r="D1749" t="s">
        <v>2804</v>
      </c>
      <c r="E1749">
        <v>9130</v>
      </c>
      <c r="F1749" t="s">
        <v>74</v>
      </c>
      <c r="G1749">
        <v>0</v>
      </c>
      <c r="H1749">
        <v>35</v>
      </c>
      <c r="I1749">
        <v>4</v>
      </c>
      <c r="J1749">
        <v>80</v>
      </c>
      <c r="K1749">
        <v>65</v>
      </c>
      <c r="L1749" t="s">
        <v>71</v>
      </c>
      <c r="M1749" t="s">
        <v>225</v>
      </c>
      <c r="N1749" t="s">
        <v>3874</v>
      </c>
      <c r="O1749" t="s">
        <v>239</v>
      </c>
      <c r="P1749" t="s">
        <v>74</v>
      </c>
      <c r="Q1749">
        <v>700</v>
      </c>
      <c r="R1749" t="s">
        <v>2805</v>
      </c>
    </row>
    <row r="1750" spans="2:18" x14ac:dyDescent="0.25">
      <c r="B1750" t="s">
        <v>2803</v>
      </c>
      <c r="C1750" t="s">
        <v>2773</v>
      </c>
      <c r="D1750" t="s">
        <v>2804</v>
      </c>
      <c r="E1750">
        <v>9130</v>
      </c>
      <c r="F1750" t="s">
        <v>74</v>
      </c>
      <c r="G1750">
        <v>0</v>
      </c>
      <c r="H1750">
        <v>35</v>
      </c>
      <c r="I1750">
        <v>4</v>
      </c>
      <c r="J1750">
        <v>80</v>
      </c>
      <c r="K1750">
        <v>65</v>
      </c>
      <c r="L1750" t="s">
        <v>77</v>
      </c>
      <c r="M1750" t="s">
        <v>2237</v>
      </c>
      <c r="N1750" t="s">
        <v>3942</v>
      </c>
      <c r="O1750" t="s">
        <v>73</v>
      </c>
      <c r="P1750" t="s">
        <v>74</v>
      </c>
      <c r="Q1750">
        <v>0</v>
      </c>
      <c r="R1750" t="s">
        <v>2805</v>
      </c>
    </row>
    <row r="1751" spans="2:18" x14ac:dyDescent="0.25">
      <c r="B1751" t="s">
        <v>2806</v>
      </c>
      <c r="C1751" t="s">
        <v>2807</v>
      </c>
      <c r="D1751" t="s">
        <v>2016</v>
      </c>
      <c r="E1751">
        <v>3950</v>
      </c>
      <c r="F1751" t="s">
        <v>74</v>
      </c>
      <c r="G1751">
        <v>144</v>
      </c>
      <c r="H1751">
        <v>28</v>
      </c>
      <c r="I1751">
        <v>2</v>
      </c>
      <c r="J1751">
        <v>54</v>
      </c>
      <c r="K1751">
        <v>70</v>
      </c>
      <c r="L1751" t="s">
        <v>71</v>
      </c>
      <c r="M1751" t="s">
        <v>929</v>
      </c>
      <c r="N1751" t="s">
        <v>3873</v>
      </c>
      <c r="O1751" t="s">
        <v>73</v>
      </c>
      <c r="P1751" t="s">
        <v>74</v>
      </c>
      <c r="Q1751">
        <v>0</v>
      </c>
      <c r="R1751" t="s">
        <v>3807</v>
      </c>
    </row>
    <row r="1752" spans="2:18" x14ac:dyDescent="0.25">
      <c r="B1752" t="s">
        <v>2806</v>
      </c>
      <c r="C1752" t="s">
        <v>2807</v>
      </c>
      <c r="D1752" t="s">
        <v>2016</v>
      </c>
      <c r="E1752">
        <v>3950</v>
      </c>
      <c r="F1752" t="s">
        <v>74</v>
      </c>
      <c r="G1752">
        <v>144</v>
      </c>
      <c r="H1752">
        <v>28</v>
      </c>
      <c r="I1752">
        <v>2</v>
      </c>
      <c r="J1752">
        <v>54</v>
      </c>
      <c r="K1752">
        <v>70</v>
      </c>
      <c r="L1752" t="s">
        <v>71</v>
      </c>
      <c r="M1752" t="s">
        <v>3750</v>
      </c>
      <c r="N1752" t="s">
        <v>3969</v>
      </c>
      <c r="O1752" t="s">
        <v>73</v>
      </c>
      <c r="P1752" t="s">
        <v>74</v>
      </c>
      <c r="Q1752">
        <v>0</v>
      </c>
      <c r="R1752" t="s">
        <v>3807</v>
      </c>
    </row>
    <row r="1753" spans="2:18" x14ac:dyDescent="0.25">
      <c r="B1753" t="s">
        <v>2806</v>
      </c>
      <c r="C1753" t="s">
        <v>2807</v>
      </c>
      <c r="D1753" t="s">
        <v>2016</v>
      </c>
      <c r="E1753">
        <v>3950</v>
      </c>
      <c r="F1753" t="s">
        <v>74</v>
      </c>
      <c r="G1753">
        <v>144</v>
      </c>
      <c r="H1753">
        <v>28</v>
      </c>
      <c r="I1753">
        <v>2</v>
      </c>
      <c r="J1753">
        <v>54</v>
      </c>
      <c r="K1753">
        <v>70</v>
      </c>
      <c r="L1753" t="s">
        <v>77</v>
      </c>
      <c r="M1753" t="s">
        <v>3750</v>
      </c>
      <c r="N1753" t="s">
        <v>3969</v>
      </c>
      <c r="O1753" t="s">
        <v>73</v>
      </c>
      <c r="P1753" t="s">
        <v>74</v>
      </c>
      <c r="Q1753">
        <v>0</v>
      </c>
      <c r="R1753" t="s">
        <v>3807</v>
      </c>
    </row>
    <row r="1754" spans="2:18" x14ac:dyDescent="0.25">
      <c r="B1754" t="s">
        <v>2806</v>
      </c>
      <c r="C1754" t="s">
        <v>2807</v>
      </c>
      <c r="D1754" t="s">
        <v>2016</v>
      </c>
      <c r="E1754">
        <v>3950</v>
      </c>
      <c r="F1754" t="s">
        <v>74</v>
      </c>
      <c r="G1754">
        <v>144</v>
      </c>
      <c r="H1754">
        <v>28</v>
      </c>
      <c r="I1754">
        <v>2</v>
      </c>
      <c r="J1754">
        <v>54</v>
      </c>
      <c r="K1754">
        <v>70</v>
      </c>
      <c r="L1754" t="s">
        <v>77</v>
      </c>
      <c r="M1754" t="s">
        <v>2587</v>
      </c>
      <c r="N1754" t="s">
        <v>3964</v>
      </c>
      <c r="O1754" t="s">
        <v>73</v>
      </c>
      <c r="P1754" t="s">
        <v>74</v>
      </c>
      <c r="Q1754">
        <v>0</v>
      </c>
      <c r="R1754" t="s">
        <v>3807</v>
      </c>
    </row>
    <row r="1755" spans="2:18" x14ac:dyDescent="0.25">
      <c r="B1755" t="s">
        <v>2806</v>
      </c>
      <c r="C1755" t="s">
        <v>2807</v>
      </c>
      <c r="D1755" t="s">
        <v>2016</v>
      </c>
      <c r="E1755">
        <v>3950</v>
      </c>
      <c r="F1755" t="s">
        <v>74</v>
      </c>
      <c r="G1755">
        <v>144</v>
      </c>
      <c r="H1755">
        <v>28</v>
      </c>
      <c r="I1755">
        <v>2</v>
      </c>
      <c r="J1755">
        <v>54</v>
      </c>
      <c r="K1755">
        <v>70</v>
      </c>
      <c r="L1755" t="s">
        <v>77</v>
      </c>
      <c r="M1755" t="s">
        <v>929</v>
      </c>
      <c r="N1755" t="s">
        <v>3873</v>
      </c>
      <c r="O1755" t="s">
        <v>73</v>
      </c>
      <c r="P1755" t="s">
        <v>74</v>
      </c>
      <c r="Q1755">
        <v>0</v>
      </c>
      <c r="R1755" t="s">
        <v>3807</v>
      </c>
    </row>
    <row r="1756" spans="2:18" x14ac:dyDescent="0.25">
      <c r="B1756" t="s">
        <v>3729</v>
      </c>
      <c r="D1756" t="s">
        <v>86</v>
      </c>
      <c r="E1756">
        <v>0</v>
      </c>
      <c r="F1756" t="s">
        <v>74</v>
      </c>
      <c r="G1756">
        <v>0</v>
      </c>
      <c r="H1756">
        <v>0</v>
      </c>
      <c r="I1756">
        <v>0</v>
      </c>
      <c r="J1756">
        <v>0</v>
      </c>
      <c r="K1756">
        <v>0</v>
      </c>
      <c r="L1756" t="s">
        <v>74</v>
      </c>
      <c r="M1756" t="s">
        <v>74</v>
      </c>
      <c r="N1756" t="s">
        <v>74</v>
      </c>
      <c r="O1756" t="s">
        <v>74</v>
      </c>
      <c r="P1756" t="s">
        <v>74</v>
      </c>
      <c r="Q1756" t="s">
        <v>74</v>
      </c>
      <c r="R1756" t="s">
        <v>3808</v>
      </c>
    </row>
    <row r="1757" spans="2:18" x14ac:dyDescent="0.25">
      <c r="B1757" t="s">
        <v>2810</v>
      </c>
      <c r="C1757" t="s">
        <v>2811</v>
      </c>
      <c r="D1757" t="s">
        <v>2812</v>
      </c>
      <c r="E1757">
        <v>8572</v>
      </c>
      <c r="F1757" t="s">
        <v>74</v>
      </c>
      <c r="G1757">
        <v>145</v>
      </c>
      <c r="H1757">
        <v>44</v>
      </c>
      <c r="I1757">
        <v>3</v>
      </c>
      <c r="J1757">
        <v>71</v>
      </c>
      <c r="K1757">
        <v>65.5</v>
      </c>
      <c r="L1757" t="s">
        <v>71</v>
      </c>
      <c r="M1757" t="s">
        <v>140</v>
      </c>
      <c r="N1757" t="s">
        <v>3865</v>
      </c>
      <c r="O1757" t="s">
        <v>83</v>
      </c>
      <c r="P1757" t="s">
        <v>73</v>
      </c>
      <c r="Q1757">
        <v>1200</v>
      </c>
      <c r="R1757" t="s">
        <v>2813</v>
      </c>
    </row>
    <row r="1758" spans="2:18" x14ac:dyDescent="0.25">
      <c r="B1758" t="s">
        <v>2810</v>
      </c>
      <c r="C1758" t="s">
        <v>2811</v>
      </c>
      <c r="D1758" t="s">
        <v>2808</v>
      </c>
      <c r="E1758">
        <v>8572</v>
      </c>
      <c r="F1758" t="s">
        <v>74</v>
      </c>
      <c r="G1758">
        <v>145</v>
      </c>
      <c r="H1758">
        <v>44</v>
      </c>
      <c r="I1758">
        <v>3</v>
      </c>
      <c r="J1758">
        <v>71</v>
      </c>
      <c r="K1758">
        <v>65.5</v>
      </c>
      <c r="L1758" t="s">
        <v>71</v>
      </c>
      <c r="M1758" t="s">
        <v>140</v>
      </c>
      <c r="N1758" t="s">
        <v>3865</v>
      </c>
      <c r="O1758" t="s">
        <v>83</v>
      </c>
      <c r="P1758" t="s">
        <v>73</v>
      </c>
      <c r="Q1758">
        <v>1200</v>
      </c>
      <c r="R1758" t="s">
        <v>2809</v>
      </c>
    </row>
    <row r="1759" spans="2:18" x14ac:dyDescent="0.25">
      <c r="B1759" t="s">
        <v>2810</v>
      </c>
      <c r="C1759" t="s">
        <v>2811</v>
      </c>
      <c r="D1759" t="s">
        <v>2808</v>
      </c>
      <c r="E1759">
        <v>8572</v>
      </c>
      <c r="F1759" t="s">
        <v>74</v>
      </c>
      <c r="G1759">
        <v>145</v>
      </c>
      <c r="H1759">
        <v>44</v>
      </c>
      <c r="I1759">
        <v>3</v>
      </c>
      <c r="J1759">
        <v>71</v>
      </c>
      <c r="K1759">
        <v>65.5</v>
      </c>
      <c r="L1759" t="s">
        <v>77</v>
      </c>
      <c r="M1759" t="s">
        <v>140</v>
      </c>
      <c r="N1759" t="s">
        <v>3865</v>
      </c>
      <c r="O1759" t="s">
        <v>83</v>
      </c>
      <c r="P1759" t="s">
        <v>73</v>
      </c>
      <c r="Q1759">
        <v>1200</v>
      </c>
      <c r="R1759" t="s">
        <v>2809</v>
      </c>
    </row>
    <row r="1760" spans="2:18" x14ac:dyDescent="0.25">
      <c r="B1760" t="s">
        <v>2810</v>
      </c>
      <c r="C1760" t="s">
        <v>2811</v>
      </c>
      <c r="D1760" t="s">
        <v>2812</v>
      </c>
      <c r="E1760">
        <v>8572</v>
      </c>
      <c r="F1760" t="s">
        <v>74</v>
      </c>
      <c r="G1760">
        <v>145</v>
      </c>
      <c r="H1760">
        <v>44</v>
      </c>
      <c r="I1760">
        <v>3</v>
      </c>
      <c r="J1760">
        <v>71</v>
      </c>
      <c r="K1760">
        <v>65.5</v>
      </c>
      <c r="L1760" t="s">
        <v>77</v>
      </c>
      <c r="M1760" t="s">
        <v>140</v>
      </c>
      <c r="N1760" t="s">
        <v>3865</v>
      </c>
      <c r="O1760" t="s">
        <v>83</v>
      </c>
      <c r="P1760" t="s">
        <v>73</v>
      </c>
      <c r="Q1760">
        <v>1200</v>
      </c>
      <c r="R1760" t="s">
        <v>2813</v>
      </c>
    </row>
    <row r="1761" spans="2:18" x14ac:dyDescent="0.25">
      <c r="B1761" t="s">
        <v>2814</v>
      </c>
      <c r="C1761" t="s">
        <v>2815</v>
      </c>
      <c r="D1761" t="s">
        <v>2816</v>
      </c>
      <c r="E1761">
        <v>8572</v>
      </c>
      <c r="F1761" t="s">
        <v>74</v>
      </c>
      <c r="G1761">
        <v>145</v>
      </c>
      <c r="H1761">
        <v>44</v>
      </c>
      <c r="I1761">
        <v>3</v>
      </c>
      <c r="J1761">
        <v>71</v>
      </c>
      <c r="K1761">
        <v>65.5</v>
      </c>
      <c r="L1761" t="s">
        <v>71</v>
      </c>
      <c r="M1761" t="s">
        <v>140</v>
      </c>
      <c r="N1761" t="s">
        <v>3865</v>
      </c>
      <c r="O1761" t="s">
        <v>83</v>
      </c>
      <c r="P1761" t="s">
        <v>73</v>
      </c>
      <c r="Q1761">
        <v>1200</v>
      </c>
      <c r="R1761" t="s">
        <v>2817</v>
      </c>
    </row>
    <row r="1762" spans="2:18" x14ac:dyDescent="0.25">
      <c r="B1762" t="s">
        <v>2814</v>
      </c>
      <c r="C1762" t="s">
        <v>2815</v>
      </c>
      <c r="D1762" t="s">
        <v>2816</v>
      </c>
      <c r="E1762">
        <v>8572</v>
      </c>
      <c r="F1762" t="s">
        <v>74</v>
      </c>
      <c r="G1762">
        <v>145</v>
      </c>
      <c r="H1762">
        <v>44</v>
      </c>
      <c r="I1762">
        <v>3</v>
      </c>
      <c r="J1762">
        <v>71</v>
      </c>
      <c r="K1762">
        <v>65.5</v>
      </c>
      <c r="L1762" t="s">
        <v>77</v>
      </c>
      <c r="M1762" t="s">
        <v>140</v>
      </c>
      <c r="N1762" t="s">
        <v>3865</v>
      </c>
      <c r="O1762" t="s">
        <v>83</v>
      </c>
      <c r="P1762" t="s">
        <v>73</v>
      </c>
      <c r="Q1762">
        <v>1200</v>
      </c>
      <c r="R1762" t="s">
        <v>2817</v>
      </c>
    </row>
    <row r="1763" spans="2:18" x14ac:dyDescent="0.25">
      <c r="B1763" t="s">
        <v>2818</v>
      </c>
      <c r="C1763" t="s">
        <v>2819</v>
      </c>
      <c r="D1763" t="s">
        <v>433</v>
      </c>
      <c r="E1763">
        <v>7830</v>
      </c>
      <c r="F1763" t="s">
        <v>74</v>
      </c>
      <c r="G1763">
        <v>0</v>
      </c>
      <c r="H1763">
        <v>30</v>
      </c>
      <c r="I1763">
        <v>4</v>
      </c>
      <c r="J1763">
        <v>58</v>
      </c>
      <c r="K1763">
        <v>65</v>
      </c>
      <c r="L1763" t="s">
        <v>71</v>
      </c>
      <c r="M1763" t="s">
        <v>132</v>
      </c>
      <c r="N1763" t="s">
        <v>3864</v>
      </c>
      <c r="O1763" t="s">
        <v>239</v>
      </c>
      <c r="P1763" t="s">
        <v>74</v>
      </c>
      <c r="Q1763">
        <v>900</v>
      </c>
      <c r="R1763" t="s">
        <v>2820</v>
      </c>
    </row>
    <row r="1764" spans="2:18" x14ac:dyDescent="0.25">
      <c r="B1764" t="s">
        <v>2818</v>
      </c>
      <c r="C1764" t="s">
        <v>2819</v>
      </c>
      <c r="D1764" t="s">
        <v>433</v>
      </c>
      <c r="E1764">
        <v>7830</v>
      </c>
      <c r="F1764" t="s">
        <v>74</v>
      </c>
      <c r="G1764">
        <v>0</v>
      </c>
      <c r="H1764">
        <v>30</v>
      </c>
      <c r="I1764">
        <v>4</v>
      </c>
      <c r="J1764">
        <v>58</v>
      </c>
      <c r="K1764">
        <v>65</v>
      </c>
      <c r="L1764" t="s">
        <v>77</v>
      </c>
      <c r="M1764" t="s">
        <v>132</v>
      </c>
      <c r="N1764" t="s">
        <v>3864</v>
      </c>
      <c r="O1764" t="s">
        <v>239</v>
      </c>
      <c r="P1764" t="s">
        <v>74</v>
      </c>
      <c r="Q1764">
        <v>900</v>
      </c>
      <c r="R1764" t="s">
        <v>2820</v>
      </c>
    </row>
    <row r="1765" spans="2:18" x14ac:dyDescent="0.25">
      <c r="B1765" t="s">
        <v>2821</v>
      </c>
      <c r="C1765" t="s">
        <v>2811</v>
      </c>
      <c r="D1765" t="s">
        <v>2071</v>
      </c>
      <c r="E1765">
        <v>8572</v>
      </c>
      <c r="F1765" t="s">
        <v>74</v>
      </c>
      <c r="G1765">
        <v>145</v>
      </c>
      <c r="H1765">
        <v>44</v>
      </c>
      <c r="I1765">
        <v>3</v>
      </c>
      <c r="J1765">
        <v>71</v>
      </c>
      <c r="K1765">
        <v>65.5</v>
      </c>
      <c r="L1765" t="s">
        <v>71</v>
      </c>
      <c r="M1765" t="s">
        <v>140</v>
      </c>
      <c r="N1765" t="s">
        <v>3865</v>
      </c>
      <c r="O1765" t="s">
        <v>83</v>
      </c>
      <c r="P1765" t="s">
        <v>73</v>
      </c>
      <c r="Q1765">
        <v>1200</v>
      </c>
      <c r="R1765" t="s">
        <v>2822</v>
      </c>
    </row>
    <row r="1766" spans="2:18" x14ac:dyDescent="0.25">
      <c r="B1766" t="s">
        <v>2821</v>
      </c>
      <c r="C1766" t="s">
        <v>2811</v>
      </c>
      <c r="D1766" t="s">
        <v>2071</v>
      </c>
      <c r="E1766">
        <v>8572</v>
      </c>
      <c r="F1766" t="s">
        <v>74</v>
      </c>
      <c r="G1766">
        <v>145</v>
      </c>
      <c r="H1766">
        <v>44</v>
      </c>
      <c r="I1766">
        <v>3</v>
      </c>
      <c r="J1766">
        <v>71</v>
      </c>
      <c r="K1766">
        <v>65.5</v>
      </c>
      <c r="L1766" t="s">
        <v>77</v>
      </c>
      <c r="M1766" t="s">
        <v>140</v>
      </c>
      <c r="N1766" t="s">
        <v>3865</v>
      </c>
      <c r="O1766" t="s">
        <v>83</v>
      </c>
      <c r="P1766" t="s">
        <v>73</v>
      </c>
      <c r="Q1766">
        <v>1200</v>
      </c>
      <c r="R1766" t="s">
        <v>2822</v>
      </c>
    </row>
    <row r="1767" spans="2:18" x14ac:dyDescent="0.25">
      <c r="B1767" t="s">
        <v>2823</v>
      </c>
      <c r="C1767" t="s">
        <v>2824</v>
      </c>
      <c r="D1767" t="s">
        <v>2825</v>
      </c>
      <c r="E1767">
        <v>5820</v>
      </c>
      <c r="F1767" t="s">
        <v>74</v>
      </c>
      <c r="G1767">
        <v>145</v>
      </c>
      <c r="H1767">
        <v>46.7</v>
      </c>
      <c r="I1767">
        <v>2</v>
      </c>
      <c r="J1767">
        <v>52</v>
      </c>
      <c r="K1767">
        <v>62</v>
      </c>
      <c r="L1767" t="s">
        <v>71</v>
      </c>
      <c r="M1767" t="s">
        <v>1045</v>
      </c>
      <c r="N1767" t="s">
        <v>3873</v>
      </c>
      <c r="O1767" t="s">
        <v>624</v>
      </c>
      <c r="P1767" t="s">
        <v>74</v>
      </c>
      <c r="Q1767">
        <v>0</v>
      </c>
      <c r="R1767" t="s">
        <v>2826</v>
      </c>
    </row>
    <row r="1768" spans="2:18" x14ac:dyDescent="0.25">
      <c r="B1768" t="s">
        <v>2823</v>
      </c>
      <c r="C1768" t="s">
        <v>2824</v>
      </c>
      <c r="D1768" t="s">
        <v>2825</v>
      </c>
      <c r="E1768">
        <v>5820</v>
      </c>
      <c r="F1768" t="s">
        <v>74</v>
      </c>
      <c r="G1768">
        <v>145</v>
      </c>
      <c r="H1768">
        <v>46.7</v>
      </c>
      <c r="I1768">
        <v>2</v>
      </c>
      <c r="J1768">
        <v>52</v>
      </c>
      <c r="K1768">
        <v>62</v>
      </c>
      <c r="L1768" t="s">
        <v>77</v>
      </c>
      <c r="M1768" t="s">
        <v>648</v>
      </c>
      <c r="N1768" t="s">
        <v>3873</v>
      </c>
      <c r="O1768" t="s">
        <v>627</v>
      </c>
      <c r="P1768" t="s">
        <v>74</v>
      </c>
      <c r="Q1768">
        <v>0</v>
      </c>
      <c r="R1768" t="s">
        <v>2826</v>
      </c>
    </row>
    <row r="1769" spans="2:18" x14ac:dyDescent="0.25">
      <c r="B1769" t="s">
        <v>2827</v>
      </c>
      <c r="C1769" t="s">
        <v>74</v>
      </c>
      <c r="D1769" t="s">
        <v>2828</v>
      </c>
      <c r="E1769">
        <v>900576</v>
      </c>
      <c r="F1769" t="s">
        <v>74</v>
      </c>
      <c r="G1769" t="s">
        <v>74</v>
      </c>
      <c r="H1769">
        <v>14.75</v>
      </c>
      <c r="I1769">
        <v>954</v>
      </c>
      <c r="J1769">
        <v>15</v>
      </c>
      <c r="K1769">
        <v>64</v>
      </c>
      <c r="L1769" t="s">
        <v>71</v>
      </c>
      <c r="M1769" t="s">
        <v>2829</v>
      </c>
      <c r="N1769" t="s">
        <v>2830</v>
      </c>
      <c r="O1769" t="s">
        <v>83</v>
      </c>
      <c r="P1769" t="s">
        <v>83</v>
      </c>
      <c r="Q1769">
        <v>0</v>
      </c>
      <c r="R1769" t="s">
        <v>2831</v>
      </c>
    </row>
    <row r="1770" spans="2:18" x14ac:dyDescent="0.25">
      <c r="B1770" t="s">
        <v>2827</v>
      </c>
      <c r="C1770" t="s">
        <v>74</v>
      </c>
      <c r="D1770" t="s">
        <v>2828</v>
      </c>
      <c r="E1770">
        <v>900576</v>
      </c>
      <c r="F1770" t="s">
        <v>74</v>
      </c>
      <c r="G1770" t="s">
        <v>74</v>
      </c>
      <c r="H1770">
        <v>14.75</v>
      </c>
      <c r="I1770">
        <v>954</v>
      </c>
      <c r="J1770">
        <v>15</v>
      </c>
      <c r="K1770">
        <v>64</v>
      </c>
      <c r="L1770" t="s">
        <v>77</v>
      </c>
      <c r="M1770" t="s">
        <v>2829</v>
      </c>
      <c r="N1770" t="s">
        <v>2830</v>
      </c>
      <c r="O1770" t="s">
        <v>83</v>
      </c>
      <c r="P1770" t="s">
        <v>83</v>
      </c>
      <c r="Q1770">
        <v>0</v>
      </c>
      <c r="R1770" t="s">
        <v>2831</v>
      </c>
    </row>
    <row r="1771" spans="2:18" x14ac:dyDescent="0.25">
      <c r="B1771" t="s">
        <v>2832</v>
      </c>
      <c r="C1771" t="s">
        <v>2833</v>
      </c>
      <c r="D1771" t="s">
        <v>2834</v>
      </c>
      <c r="E1771">
        <v>9160</v>
      </c>
      <c r="F1771" t="s">
        <v>74</v>
      </c>
      <c r="G1771">
        <v>0</v>
      </c>
      <c r="H1771">
        <v>35</v>
      </c>
      <c r="I1771">
        <v>4</v>
      </c>
      <c r="J1771">
        <v>84</v>
      </c>
      <c r="K1771">
        <v>65</v>
      </c>
      <c r="L1771" t="s">
        <v>71</v>
      </c>
      <c r="M1771" t="s">
        <v>509</v>
      </c>
      <c r="N1771" t="s">
        <v>3874</v>
      </c>
      <c r="O1771" t="s">
        <v>73</v>
      </c>
      <c r="P1771" t="s">
        <v>74</v>
      </c>
      <c r="Q1771">
        <v>0</v>
      </c>
      <c r="R1771" t="s">
        <v>2835</v>
      </c>
    </row>
    <row r="1772" spans="2:18" x14ac:dyDescent="0.25">
      <c r="B1772" t="s">
        <v>2832</v>
      </c>
      <c r="C1772" t="s">
        <v>2833</v>
      </c>
      <c r="D1772" t="s">
        <v>2834</v>
      </c>
      <c r="E1772">
        <v>9160</v>
      </c>
      <c r="F1772" t="s">
        <v>74</v>
      </c>
      <c r="G1772">
        <v>0</v>
      </c>
      <c r="H1772">
        <v>35</v>
      </c>
      <c r="I1772">
        <v>4</v>
      </c>
      <c r="J1772">
        <v>84</v>
      </c>
      <c r="K1772">
        <v>65</v>
      </c>
      <c r="L1772" t="s">
        <v>77</v>
      </c>
      <c r="M1772" t="s">
        <v>2836</v>
      </c>
      <c r="N1772" t="s">
        <v>3945</v>
      </c>
      <c r="O1772" t="s">
        <v>73</v>
      </c>
      <c r="P1772" t="s">
        <v>74</v>
      </c>
      <c r="Q1772">
        <v>0</v>
      </c>
      <c r="R1772" t="s">
        <v>2835</v>
      </c>
    </row>
    <row r="1773" spans="2:18" x14ac:dyDescent="0.25">
      <c r="B1773" t="s">
        <v>2837</v>
      </c>
      <c r="C1773" t="s">
        <v>2838</v>
      </c>
      <c r="D1773" t="s">
        <v>2839</v>
      </c>
      <c r="E1773">
        <v>12570</v>
      </c>
      <c r="F1773" t="s">
        <v>74</v>
      </c>
      <c r="G1773">
        <v>150</v>
      </c>
      <c r="H1773">
        <v>38</v>
      </c>
      <c r="I1773">
        <v>5</v>
      </c>
      <c r="J1773">
        <v>80</v>
      </c>
      <c r="K1773">
        <v>66</v>
      </c>
      <c r="L1773" t="s">
        <v>71</v>
      </c>
      <c r="M1773" t="s">
        <v>1671</v>
      </c>
      <c r="N1773" t="s">
        <v>1672</v>
      </c>
      <c r="O1773" t="s">
        <v>83</v>
      </c>
      <c r="P1773" t="s">
        <v>73</v>
      </c>
      <c r="Q1773">
        <v>1200</v>
      </c>
      <c r="R1773" t="s">
        <v>2840</v>
      </c>
    </row>
    <row r="1774" spans="2:18" x14ac:dyDescent="0.25">
      <c r="B1774" t="s">
        <v>2837</v>
      </c>
      <c r="C1774" t="s">
        <v>2838</v>
      </c>
      <c r="D1774" t="s">
        <v>2839</v>
      </c>
      <c r="E1774">
        <v>12570</v>
      </c>
      <c r="F1774" t="s">
        <v>74</v>
      </c>
      <c r="G1774">
        <v>150</v>
      </c>
      <c r="H1774">
        <v>38</v>
      </c>
      <c r="I1774">
        <v>5</v>
      </c>
      <c r="J1774">
        <v>80</v>
      </c>
      <c r="K1774">
        <v>66</v>
      </c>
      <c r="L1774" t="s">
        <v>77</v>
      </c>
      <c r="M1774" t="s">
        <v>144</v>
      </c>
      <c r="N1774" t="s">
        <v>3862</v>
      </c>
      <c r="O1774" t="s">
        <v>83</v>
      </c>
      <c r="P1774" t="s">
        <v>73</v>
      </c>
      <c r="Q1774">
        <v>1850</v>
      </c>
      <c r="R1774" t="s">
        <v>2840</v>
      </c>
    </row>
    <row r="1775" spans="2:18" x14ac:dyDescent="0.25">
      <c r="B1775" t="s">
        <v>2841</v>
      </c>
      <c r="C1775" t="s">
        <v>2842</v>
      </c>
      <c r="D1775" t="s">
        <v>2096</v>
      </c>
      <c r="E1775">
        <v>6414</v>
      </c>
      <c r="F1775" t="s">
        <v>74</v>
      </c>
      <c r="G1775">
        <v>150</v>
      </c>
      <c r="H1775">
        <v>42</v>
      </c>
      <c r="I1775">
        <v>2</v>
      </c>
      <c r="J1775">
        <v>65</v>
      </c>
      <c r="K1775">
        <v>76</v>
      </c>
      <c r="L1775" t="s">
        <v>71</v>
      </c>
      <c r="M1775" t="s">
        <v>1609</v>
      </c>
      <c r="N1775" t="s">
        <v>3862</v>
      </c>
      <c r="O1775" t="s">
        <v>239</v>
      </c>
      <c r="P1775" t="s">
        <v>74</v>
      </c>
      <c r="Q1775">
        <v>500</v>
      </c>
      <c r="R1775" t="s">
        <v>2843</v>
      </c>
    </row>
    <row r="1776" spans="2:18" x14ac:dyDescent="0.25">
      <c r="B1776" t="s">
        <v>2841</v>
      </c>
      <c r="C1776" t="s">
        <v>2842</v>
      </c>
      <c r="D1776" t="s">
        <v>2096</v>
      </c>
      <c r="E1776">
        <v>6414</v>
      </c>
      <c r="F1776" t="s">
        <v>74</v>
      </c>
      <c r="G1776">
        <v>150</v>
      </c>
      <c r="H1776">
        <v>42</v>
      </c>
      <c r="I1776">
        <v>2</v>
      </c>
      <c r="J1776">
        <v>65</v>
      </c>
      <c r="K1776">
        <v>76</v>
      </c>
      <c r="L1776" t="s">
        <v>77</v>
      </c>
      <c r="M1776" t="s">
        <v>1609</v>
      </c>
      <c r="N1776" t="s">
        <v>3862</v>
      </c>
      <c r="O1776" t="s">
        <v>239</v>
      </c>
      <c r="P1776" t="s">
        <v>74</v>
      </c>
      <c r="Q1776">
        <v>500</v>
      </c>
      <c r="R1776" t="s">
        <v>2843</v>
      </c>
    </row>
    <row r="1777" spans="2:18" x14ac:dyDescent="0.25">
      <c r="B1777" t="s">
        <v>2844</v>
      </c>
      <c r="C1777" t="s">
        <v>2845</v>
      </c>
      <c r="D1777" t="s">
        <v>2846</v>
      </c>
      <c r="E1777">
        <v>3950</v>
      </c>
      <c r="F1777" t="s">
        <v>74</v>
      </c>
      <c r="G1777">
        <v>0</v>
      </c>
      <c r="H1777">
        <v>28</v>
      </c>
      <c r="I1777">
        <v>2</v>
      </c>
      <c r="J1777">
        <v>56</v>
      </c>
      <c r="K1777">
        <v>70</v>
      </c>
      <c r="L1777" t="s">
        <v>71</v>
      </c>
      <c r="M1777" t="s">
        <v>2466</v>
      </c>
      <c r="N1777" t="s">
        <v>3916</v>
      </c>
      <c r="O1777" t="s">
        <v>73</v>
      </c>
      <c r="P1777" t="s">
        <v>74</v>
      </c>
      <c r="Q1777">
        <v>0</v>
      </c>
      <c r="R1777" t="s">
        <v>2847</v>
      </c>
    </row>
    <row r="1778" spans="2:18" x14ac:dyDescent="0.25">
      <c r="B1778" t="s">
        <v>2844</v>
      </c>
      <c r="C1778" t="s">
        <v>2845</v>
      </c>
      <c r="D1778" t="s">
        <v>2846</v>
      </c>
      <c r="E1778" s="6">
        <v>3950</v>
      </c>
      <c r="F1778" t="s">
        <v>74</v>
      </c>
      <c r="G1778" s="6">
        <v>0</v>
      </c>
      <c r="H1778">
        <v>28</v>
      </c>
      <c r="I1778">
        <v>2</v>
      </c>
      <c r="J1778">
        <v>56</v>
      </c>
      <c r="K1778">
        <v>70</v>
      </c>
      <c r="L1778" t="s">
        <v>77</v>
      </c>
      <c r="M1778" t="s">
        <v>2466</v>
      </c>
      <c r="N1778" t="s">
        <v>3916</v>
      </c>
      <c r="O1778" t="s">
        <v>73</v>
      </c>
      <c r="P1778" t="s">
        <v>74</v>
      </c>
      <c r="Q1778">
        <v>0</v>
      </c>
      <c r="R1778" t="s">
        <v>2847</v>
      </c>
    </row>
    <row r="1779" spans="2:18" x14ac:dyDescent="0.25">
      <c r="B1779" t="s">
        <v>2848</v>
      </c>
      <c r="C1779" t="s">
        <v>2849</v>
      </c>
      <c r="D1779" t="s">
        <v>2016</v>
      </c>
      <c r="E1779">
        <v>5820</v>
      </c>
      <c r="F1779" t="s">
        <v>74</v>
      </c>
      <c r="G1779">
        <v>151</v>
      </c>
      <c r="H1779">
        <v>46.7</v>
      </c>
      <c r="I1779">
        <v>2</v>
      </c>
      <c r="J1779">
        <v>52</v>
      </c>
      <c r="K1779">
        <v>62</v>
      </c>
      <c r="L1779" t="s">
        <v>71</v>
      </c>
      <c r="M1779" t="s">
        <v>451</v>
      </c>
      <c r="N1779" t="s">
        <v>3879</v>
      </c>
      <c r="O1779" t="s">
        <v>73</v>
      </c>
      <c r="P1779" t="s">
        <v>74</v>
      </c>
      <c r="Q1779">
        <v>0</v>
      </c>
      <c r="R1779" t="s">
        <v>2850</v>
      </c>
    </row>
    <row r="1780" spans="2:18" x14ac:dyDescent="0.25">
      <c r="B1780" t="s">
        <v>2848</v>
      </c>
      <c r="C1780" t="s">
        <v>2849</v>
      </c>
      <c r="D1780" t="s">
        <v>2016</v>
      </c>
      <c r="E1780">
        <v>5820</v>
      </c>
      <c r="F1780" t="s">
        <v>74</v>
      </c>
      <c r="G1780">
        <v>151</v>
      </c>
      <c r="H1780">
        <v>46.7</v>
      </c>
      <c r="I1780">
        <v>2</v>
      </c>
      <c r="J1780">
        <v>52</v>
      </c>
      <c r="K1780">
        <v>62</v>
      </c>
      <c r="L1780" t="s">
        <v>77</v>
      </c>
      <c r="M1780" t="s">
        <v>451</v>
      </c>
      <c r="N1780" t="s">
        <v>3879</v>
      </c>
      <c r="O1780" t="s">
        <v>73</v>
      </c>
      <c r="P1780" t="s">
        <v>74</v>
      </c>
      <c r="Q1780">
        <v>0</v>
      </c>
      <c r="R1780" t="s">
        <v>2850</v>
      </c>
    </row>
    <row r="1781" spans="2:18" x14ac:dyDescent="0.25">
      <c r="B1781" t="s">
        <v>2851</v>
      </c>
      <c r="C1781" t="s">
        <v>2852</v>
      </c>
      <c r="D1781" t="s">
        <v>2853</v>
      </c>
      <c r="E1781">
        <v>9270</v>
      </c>
      <c r="F1781">
        <v>9270</v>
      </c>
      <c r="G1781">
        <v>152</v>
      </c>
      <c r="H1781">
        <v>35</v>
      </c>
      <c r="I1781">
        <v>4</v>
      </c>
      <c r="J1781">
        <v>82</v>
      </c>
      <c r="K1781">
        <v>66</v>
      </c>
      <c r="L1781" t="s">
        <v>71</v>
      </c>
      <c r="M1781" t="s">
        <v>2166</v>
      </c>
      <c r="N1781" t="s">
        <v>3936</v>
      </c>
      <c r="O1781" t="s">
        <v>83</v>
      </c>
      <c r="P1781" t="s">
        <v>73</v>
      </c>
      <c r="Q1781">
        <v>1200</v>
      </c>
      <c r="R1781" t="s">
        <v>2854</v>
      </c>
    </row>
    <row r="1782" spans="2:18" x14ac:dyDescent="0.25">
      <c r="B1782" t="s">
        <v>2851</v>
      </c>
      <c r="C1782" t="s">
        <v>2852</v>
      </c>
      <c r="D1782" t="s">
        <v>2853</v>
      </c>
      <c r="E1782">
        <v>9270</v>
      </c>
      <c r="F1782">
        <v>9270</v>
      </c>
      <c r="G1782">
        <v>152</v>
      </c>
      <c r="H1782">
        <v>35</v>
      </c>
      <c r="I1782">
        <v>4</v>
      </c>
      <c r="J1782">
        <v>82</v>
      </c>
      <c r="K1782">
        <v>66</v>
      </c>
      <c r="L1782" t="s">
        <v>77</v>
      </c>
      <c r="M1782" t="s">
        <v>144</v>
      </c>
      <c r="N1782" t="s">
        <v>3862</v>
      </c>
      <c r="O1782" t="s">
        <v>83</v>
      </c>
      <c r="P1782" t="s">
        <v>73</v>
      </c>
      <c r="Q1782" t="s">
        <v>74</v>
      </c>
      <c r="R1782" t="s">
        <v>2854</v>
      </c>
    </row>
    <row r="1783" spans="2:18" x14ac:dyDescent="0.25">
      <c r="B1783" t="s">
        <v>2855</v>
      </c>
      <c r="C1783" t="s">
        <v>2092</v>
      </c>
      <c r="D1783" t="s">
        <v>2856</v>
      </c>
      <c r="E1783">
        <v>9758</v>
      </c>
      <c r="F1783" t="s">
        <v>74</v>
      </c>
      <c r="G1783">
        <v>152</v>
      </c>
      <c r="H1783">
        <v>32</v>
      </c>
      <c r="I1783">
        <v>4</v>
      </c>
      <c r="J1783">
        <v>56</v>
      </c>
      <c r="K1783">
        <v>76</v>
      </c>
      <c r="L1783" t="s">
        <v>71</v>
      </c>
      <c r="M1783" t="s">
        <v>132</v>
      </c>
      <c r="N1783" t="s">
        <v>3864</v>
      </c>
      <c r="O1783" t="s">
        <v>83</v>
      </c>
      <c r="P1783" t="s">
        <v>73</v>
      </c>
      <c r="Q1783">
        <v>1500</v>
      </c>
      <c r="R1783" t="s">
        <v>2857</v>
      </c>
    </row>
    <row r="1784" spans="2:18" x14ac:dyDescent="0.25">
      <c r="B1784" t="s">
        <v>2855</v>
      </c>
      <c r="C1784" t="s">
        <v>2092</v>
      </c>
      <c r="D1784" t="s">
        <v>2856</v>
      </c>
      <c r="E1784">
        <v>9758</v>
      </c>
      <c r="F1784" t="s">
        <v>74</v>
      </c>
      <c r="G1784">
        <v>152</v>
      </c>
      <c r="H1784">
        <v>32</v>
      </c>
      <c r="I1784">
        <v>4</v>
      </c>
      <c r="J1784">
        <v>56</v>
      </c>
      <c r="K1784">
        <v>76</v>
      </c>
      <c r="L1784" t="s">
        <v>77</v>
      </c>
      <c r="M1784" t="s">
        <v>132</v>
      </c>
      <c r="N1784" t="s">
        <v>3864</v>
      </c>
      <c r="O1784" t="s">
        <v>83</v>
      </c>
      <c r="P1784" t="s">
        <v>73</v>
      </c>
      <c r="Q1784">
        <v>1500</v>
      </c>
      <c r="R1784" t="s">
        <v>2857</v>
      </c>
    </row>
    <row r="1785" spans="2:18" x14ac:dyDescent="0.25">
      <c r="B1785" t="s">
        <v>2858</v>
      </c>
      <c r="C1785" t="s">
        <v>2859</v>
      </c>
      <c r="D1785" t="s">
        <v>237</v>
      </c>
      <c r="E1785">
        <v>7288</v>
      </c>
      <c r="F1785" t="s">
        <v>74</v>
      </c>
      <c r="G1785">
        <v>0</v>
      </c>
      <c r="H1785">
        <v>35</v>
      </c>
      <c r="I1785">
        <v>3</v>
      </c>
      <c r="J1785">
        <v>72</v>
      </c>
      <c r="K1785">
        <v>70</v>
      </c>
      <c r="L1785" t="s">
        <v>71</v>
      </c>
      <c r="M1785" t="s">
        <v>76</v>
      </c>
      <c r="N1785" t="s">
        <v>3861</v>
      </c>
      <c r="O1785" t="s">
        <v>73</v>
      </c>
      <c r="P1785" t="s">
        <v>74</v>
      </c>
      <c r="Q1785">
        <v>0</v>
      </c>
      <c r="R1785" t="s">
        <v>2860</v>
      </c>
    </row>
    <row r="1786" spans="2:18" x14ac:dyDescent="0.25">
      <c r="B1786" t="s">
        <v>2858</v>
      </c>
      <c r="C1786" t="s">
        <v>2859</v>
      </c>
      <c r="D1786" t="s">
        <v>237</v>
      </c>
      <c r="E1786">
        <v>7288</v>
      </c>
      <c r="F1786" t="s">
        <v>74</v>
      </c>
      <c r="G1786">
        <v>0</v>
      </c>
      <c r="H1786">
        <v>35</v>
      </c>
      <c r="I1786">
        <v>3</v>
      </c>
      <c r="J1786">
        <v>72</v>
      </c>
      <c r="K1786">
        <v>70</v>
      </c>
      <c r="L1786" t="s">
        <v>71</v>
      </c>
      <c r="M1786" t="s">
        <v>144</v>
      </c>
      <c r="N1786" t="s">
        <v>3862</v>
      </c>
      <c r="O1786" t="s">
        <v>73</v>
      </c>
      <c r="P1786" t="s">
        <v>74</v>
      </c>
      <c r="Q1786">
        <v>500</v>
      </c>
      <c r="R1786" t="s">
        <v>2860</v>
      </c>
    </row>
    <row r="1787" spans="2:18" x14ac:dyDescent="0.25">
      <c r="B1787" t="s">
        <v>2858</v>
      </c>
      <c r="C1787" t="s">
        <v>2859</v>
      </c>
      <c r="D1787" t="s">
        <v>237</v>
      </c>
      <c r="E1787">
        <v>7288</v>
      </c>
      <c r="F1787" t="s">
        <v>74</v>
      </c>
      <c r="G1787">
        <v>0</v>
      </c>
      <c r="H1787">
        <v>35</v>
      </c>
      <c r="I1787">
        <v>3</v>
      </c>
      <c r="J1787">
        <v>72</v>
      </c>
      <c r="K1787">
        <v>70</v>
      </c>
      <c r="L1787" t="s">
        <v>77</v>
      </c>
      <c r="M1787" t="s">
        <v>76</v>
      </c>
      <c r="N1787" t="s">
        <v>3861</v>
      </c>
      <c r="O1787" t="s">
        <v>73</v>
      </c>
      <c r="P1787" t="s">
        <v>74</v>
      </c>
      <c r="Q1787">
        <v>0</v>
      </c>
      <c r="R1787" t="s">
        <v>2860</v>
      </c>
    </row>
    <row r="1788" spans="2:18" x14ac:dyDescent="0.25">
      <c r="B1788" t="s">
        <v>2858</v>
      </c>
      <c r="C1788" t="s">
        <v>2859</v>
      </c>
      <c r="D1788" t="s">
        <v>237</v>
      </c>
      <c r="E1788">
        <v>7288</v>
      </c>
      <c r="F1788" t="s">
        <v>74</v>
      </c>
      <c r="G1788">
        <v>0</v>
      </c>
      <c r="H1788">
        <v>35</v>
      </c>
      <c r="I1788">
        <v>3</v>
      </c>
      <c r="J1788">
        <v>72</v>
      </c>
      <c r="K1788">
        <v>70</v>
      </c>
      <c r="L1788" t="s">
        <v>77</v>
      </c>
      <c r="M1788" t="s">
        <v>144</v>
      </c>
      <c r="N1788" t="s">
        <v>3862</v>
      </c>
      <c r="O1788" t="s">
        <v>73</v>
      </c>
      <c r="P1788" t="s">
        <v>74</v>
      </c>
      <c r="Q1788">
        <v>500</v>
      </c>
      <c r="R1788" t="s">
        <v>2860</v>
      </c>
    </row>
    <row r="1789" spans="2:18" x14ac:dyDescent="0.25">
      <c r="B1789" t="s">
        <v>2861</v>
      </c>
      <c r="C1789" t="s">
        <v>2862</v>
      </c>
      <c r="D1789" t="s">
        <v>2627</v>
      </c>
      <c r="E1789">
        <v>4200</v>
      </c>
      <c r="F1789" t="s">
        <v>74</v>
      </c>
      <c r="G1789">
        <v>0</v>
      </c>
      <c r="H1789">
        <v>30</v>
      </c>
      <c r="I1789">
        <v>2</v>
      </c>
      <c r="J1789">
        <v>45</v>
      </c>
      <c r="K1789">
        <v>70</v>
      </c>
      <c r="L1789" t="s">
        <v>71</v>
      </c>
      <c r="M1789" t="s">
        <v>3751</v>
      </c>
      <c r="N1789" t="s">
        <v>3903</v>
      </c>
      <c r="O1789" t="s">
        <v>73</v>
      </c>
      <c r="P1789" t="s">
        <v>74</v>
      </c>
      <c r="Q1789">
        <v>0</v>
      </c>
      <c r="R1789" t="s">
        <v>3809</v>
      </c>
    </row>
    <row r="1790" spans="2:18" x14ac:dyDescent="0.25">
      <c r="B1790" t="s">
        <v>2861</v>
      </c>
      <c r="C1790" t="s">
        <v>2862</v>
      </c>
      <c r="D1790" t="s">
        <v>2627</v>
      </c>
      <c r="E1790">
        <v>4200</v>
      </c>
      <c r="F1790" t="s">
        <v>74</v>
      </c>
      <c r="G1790">
        <v>0</v>
      </c>
      <c r="H1790">
        <v>30</v>
      </c>
      <c r="I1790">
        <v>2</v>
      </c>
      <c r="J1790">
        <v>45</v>
      </c>
      <c r="K1790">
        <v>70</v>
      </c>
      <c r="L1790" t="s">
        <v>77</v>
      </c>
      <c r="M1790" t="s">
        <v>3751</v>
      </c>
      <c r="N1790" t="s">
        <v>3903</v>
      </c>
      <c r="O1790" t="s">
        <v>73</v>
      </c>
      <c r="P1790" t="s">
        <v>74</v>
      </c>
      <c r="Q1790">
        <v>0</v>
      </c>
      <c r="R1790" t="s">
        <v>3809</v>
      </c>
    </row>
    <row r="1791" spans="2:18" x14ac:dyDescent="0.25">
      <c r="B1791" t="s">
        <v>2864</v>
      </c>
      <c r="C1791" t="s">
        <v>2790</v>
      </c>
      <c r="D1791" t="s">
        <v>2201</v>
      </c>
      <c r="E1791">
        <v>9000</v>
      </c>
      <c r="F1791" t="s">
        <v>74</v>
      </c>
      <c r="G1791">
        <v>153</v>
      </c>
      <c r="H1791">
        <v>30.35</v>
      </c>
      <c r="I1791">
        <v>4</v>
      </c>
      <c r="J1791">
        <v>97</v>
      </c>
      <c r="K1791">
        <v>74</v>
      </c>
      <c r="L1791" t="s">
        <v>71</v>
      </c>
      <c r="M1791" t="s">
        <v>356</v>
      </c>
      <c r="N1791" t="s">
        <v>3862</v>
      </c>
      <c r="O1791" t="s">
        <v>73</v>
      </c>
      <c r="P1791" t="s">
        <v>74</v>
      </c>
      <c r="Q1791">
        <v>300</v>
      </c>
      <c r="R1791" t="s">
        <v>2863</v>
      </c>
    </row>
    <row r="1792" spans="2:18" x14ac:dyDescent="0.25">
      <c r="B1792" t="s">
        <v>2864</v>
      </c>
      <c r="C1792" t="s">
        <v>2790</v>
      </c>
      <c r="D1792" t="s">
        <v>2201</v>
      </c>
      <c r="E1792">
        <v>9000</v>
      </c>
      <c r="F1792" t="s">
        <v>74</v>
      </c>
      <c r="G1792">
        <v>153</v>
      </c>
      <c r="H1792">
        <v>30.35</v>
      </c>
      <c r="I1792">
        <v>4</v>
      </c>
      <c r="J1792">
        <v>97</v>
      </c>
      <c r="K1792">
        <v>74</v>
      </c>
      <c r="L1792" t="s">
        <v>71</v>
      </c>
      <c r="M1792" t="s">
        <v>318</v>
      </c>
      <c r="N1792" t="s">
        <v>3873</v>
      </c>
      <c r="O1792" t="s">
        <v>73</v>
      </c>
      <c r="P1792" t="s">
        <v>74</v>
      </c>
      <c r="Q1792">
        <v>300</v>
      </c>
      <c r="R1792" t="s">
        <v>2863</v>
      </c>
    </row>
    <row r="1793" spans="2:18" x14ac:dyDescent="0.25">
      <c r="B1793" t="s">
        <v>2864</v>
      </c>
      <c r="C1793" t="s">
        <v>2790</v>
      </c>
      <c r="D1793" t="s">
        <v>2201</v>
      </c>
      <c r="E1793">
        <v>9000</v>
      </c>
      <c r="F1793" t="s">
        <v>74</v>
      </c>
      <c r="G1793">
        <v>153</v>
      </c>
      <c r="H1793">
        <v>30.35</v>
      </c>
      <c r="I1793">
        <v>4</v>
      </c>
      <c r="J1793">
        <v>97</v>
      </c>
      <c r="K1793">
        <v>74</v>
      </c>
      <c r="L1793" t="s">
        <v>77</v>
      </c>
      <c r="M1793" t="s">
        <v>356</v>
      </c>
      <c r="N1793" t="s">
        <v>3862</v>
      </c>
      <c r="O1793" t="s">
        <v>73</v>
      </c>
      <c r="P1793" t="s">
        <v>74</v>
      </c>
      <c r="Q1793">
        <v>0</v>
      </c>
      <c r="R1793" t="s">
        <v>2863</v>
      </c>
    </row>
    <row r="1794" spans="2:18" x14ac:dyDescent="0.25">
      <c r="B1794" t="s">
        <v>2864</v>
      </c>
      <c r="C1794" t="s">
        <v>2790</v>
      </c>
      <c r="D1794" t="s">
        <v>2201</v>
      </c>
      <c r="E1794">
        <v>9000</v>
      </c>
      <c r="F1794" t="s">
        <v>74</v>
      </c>
      <c r="G1794">
        <v>153</v>
      </c>
      <c r="H1794">
        <v>30.35</v>
      </c>
      <c r="I1794">
        <v>4</v>
      </c>
      <c r="J1794">
        <v>97</v>
      </c>
      <c r="K1794">
        <v>74</v>
      </c>
      <c r="L1794" t="s">
        <v>77</v>
      </c>
      <c r="M1794" t="s">
        <v>318</v>
      </c>
      <c r="N1794" t="s">
        <v>3873</v>
      </c>
      <c r="O1794" t="s">
        <v>73</v>
      </c>
      <c r="P1794" t="s">
        <v>74</v>
      </c>
      <c r="Q1794">
        <v>0</v>
      </c>
      <c r="R1794" t="s">
        <v>2863</v>
      </c>
    </row>
    <row r="1795" spans="2:18" x14ac:dyDescent="0.25">
      <c r="B1795" t="s">
        <v>2865</v>
      </c>
      <c r="C1795" t="s">
        <v>2866</v>
      </c>
      <c r="D1795" t="s">
        <v>2867</v>
      </c>
      <c r="E1795">
        <v>9000</v>
      </c>
      <c r="F1795" t="s">
        <v>74</v>
      </c>
      <c r="G1795">
        <v>153</v>
      </c>
      <c r="H1795">
        <v>30.35</v>
      </c>
      <c r="I1795">
        <v>4</v>
      </c>
      <c r="J1795">
        <v>97</v>
      </c>
      <c r="K1795">
        <v>74.23</v>
      </c>
      <c r="L1795" t="s">
        <v>71</v>
      </c>
      <c r="M1795" t="s">
        <v>356</v>
      </c>
      <c r="N1795" t="s">
        <v>3862</v>
      </c>
      <c r="O1795" t="s">
        <v>239</v>
      </c>
      <c r="P1795" t="s">
        <v>74</v>
      </c>
      <c r="Q1795">
        <v>300</v>
      </c>
      <c r="R1795" t="s">
        <v>2868</v>
      </c>
    </row>
    <row r="1796" spans="2:18" x14ac:dyDescent="0.25">
      <c r="B1796" t="s">
        <v>2865</v>
      </c>
      <c r="C1796" t="s">
        <v>2866</v>
      </c>
      <c r="D1796" t="s">
        <v>2867</v>
      </c>
      <c r="E1796">
        <v>9000</v>
      </c>
      <c r="F1796" t="s">
        <v>74</v>
      </c>
      <c r="G1796">
        <v>153</v>
      </c>
      <c r="H1796">
        <v>30.35</v>
      </c>
      <c r="I1796">
        <v>4</v>
      </c>
      <c r="J1796">
        <v>97</v>
      </c>
      <c r="K1796">
        <v>74.23</v>
      </c>
      <c r="L1796" t="s">
        <v>71</v>
      </c>
      <c r="M1796" t="s">
        <v>356</v>
      </c>
      <c r="N1796" t="s">
        <v>3862</v>
      </c>
      <c r="O1796" t="s">
        <v>239</v>
      </c>
      <c r="P1796" t="s">
        <v>74</v>
      </c>
      <c r="Q1796">
        <v>300</v>
      </c>
      <c r="R1796" t="s">
        <v>2868</v>
      </c>
    </row>
    <row r="1797" spans="2:18" x14ac:dyDescent="0.25">
      <c r="B1797" t="s">
        <v>2865</v>
      </c>
      <c r="C1797" t="s">
        <v>2866</v>
      </c>
      <c r="D1797" t="s">
        <v>2867</v>
      </c>
      <c r="E1797">
        <v>9000</v>
      </c>
      <c r="F1797" t="s">
        <v>74</v>
      </c>
      <c r="G1797">
        <v>153</v>
      </c>
      <c r="H1797">
        <v>30.35</v>
      </c>
      <c r="I1797">
        <v>4</v>
      </c>
      <c r="J1797">
        <v>97</v>
      </c>
      <c r="K1797">
        <v>74.23</v>
      </c>
      <c r="L1797" t="s">
        <v>77</v>
      </c>
      <c r="M1797" t="s">
        <v>356</v>
      </c>
      <c r="N1797" t="s">
        <v>3862</v>
      </c>
      <c r="O1797" t="s">
        <v>73</v>
      </c>
      <c r="P1797" t="s">
        <v>74</v>
      </c>
      <c r="Q1797">
        <v>0</v>
      </c>
      <c r="R1797" t="s">
        <v>2868</v>
      </c>
    </row>
    <row r="1798" spans="2:18" x14ac:dyDescent="0.25">
      <c r="B1798" t="s">
        <v>2865</v>
      </c>
      <c r="C1798" t="s">
        <v>2866</v>
      </c>
      <c r="D1798" t="s">
        <v>2867</v>
      </c>
      <c r="E1798">
        <v>9000</v>
      </c>
      <c r="F1798" t="s">
        <v>74</v>
      </c>
      <c r="G1798">
        <v>153</v>
      </c>
      <c r="H1798">
        <v>30.35</v>
      </c>
      <c r="I1798">
        <v>4</v>
      </c>
      <c r="J1798">
        <v>97</v>
      </c>
      <c r="K1798">
        <v>74.23</v>
      </c>
      <c r="L1798" t="s">
        <v>77</v>
      </c>
      <c r="M1798" t="s">
        <v>356</v>
      </c>
      <c r="N1798" t="s">
        <v>3862</v>
      </c>
      <c r="O1798" t="s">
        <v>73</v>
      </c>
      <c r="P1798" t="s">
        <v>74</v>
      </c>
      <c r="Q1798">
        <v>0</v>
      </c>
      <c r="R1798" t="s">
        <v>2868</v>
      </c>
    </row>
    <row r="1799" spans="2:18" x14ac:dyDescent="0.25">
      <c r="B1799" t="s">
        <v>2869</v>
      </c>
      <c r="C1799" t="s">
        <v>92</v>
      </c>
      <c r="D1799" t="s">
        <v>2870</v>
      </c>
      <c r="E1799">
        <v>7306</v>
      </c>
      <c r="F1799" t="s">
        <v>74</v>
      </c>
      <c r="G1799">
        <v>84</v>
      </c>
      <c r="H1799">
        <v>35</v>
      </c>
      <c r="I1799">
        <v>3</v>
      </c>
      <c r="J1799">
        <v>72</v>
      </c>
      <c r="K1799">
        <v>70</v>
      </c>
      <c r="L1799" t="s">
        <v>71</v>
      </c>
      <c r="M1799" t="s">
        <v>81</v>
      </c>
      <c r="N1799" t="s">
        <v>3863</v>
      </c>
      <c r="O1799" t="s">
        <v>83</v>
      </c>
      <c r="P1799" t="s">
        <v>83</v>
      </c>
      <c r="Q1799">
        <v>0</v>
      </c>
      <c r="R1799" t="s">
        <v>2871</v>
      </c>
    </row>
    <row r="1800" spans="2:18" x14ac:dyDescent="0.25">
      <c r="B1800" t="s">
        <v>2869</v>
      </c>
      <c r="C1800" t="s">
        <v>92</v>
      </c>
      <c r="D1800" t="s">
        <v>2870</v>
      </c>
      <c r="E1800">
        <v>7306</v>
      </c>
      <c r="F1800" t="s">
        <v>74</v>
      </c>
      <c r="G1800">
        <v>84</v>
      </c>
      <c r="H1800">
        <v>35</v>
      </c>
      <c r="I1800">
        <v>3</v>
      </c>
      <c r="J1800">
        <v>72</v>
      </c>
      <c r="K1800">
        <v>70</v>
      </c>
      <c r="L1800" t="s">
        <v>77</v>
      </c>
      <c r="M1800" t="s">
        <v>81</v>
      </c>
      <c r="N1800" t="s">
        <v>3863</v>
      </c>
      <c r="O1800" t="s">
        <v>83</v>
      </c>
      <c r="P1800" t="s">
        <v>83</v>
      </c>
      <c r="Q1800">
        <v>0</v>
      </c>
      <c r="R1800" t="s">
        <v>2871</v>
      </c>
    </row>
    <row r="1801" spans="2:18" x14ac:dyDescent="0.25">
      <c r="B1801" t="s">
        <v>2872</v>
      </c>
      <c r="C1801" t="s">
        <v>1971</v>
      </c>
      <c r="D1801" t="s">
        <v>2873</v>
      </c>
      <c r="E1801">
        <v>7306</v>
      </c>
      <c r="F1801" t="s">
        <v>74</v>
      </c>
      <c r="G1801">
        <v>0</v>
      </c>
      <c r="H1801">
        <v>35</v>
      </c>
      <c r="I1801">
        <v>3</v>
      </c>
      <c r="J1801">
        <v>74</v>
      </c>
      <c r="K1801">
        <v>70</v>
      </c>
      <c r="L1801" t="s">
        <v>71</v>
      </c>
      <c r="M1801" t="s">
        <v>81</v>
      </c>
      <c r="N1801" t="s">
        <v>3863</v>
      </c>
      <c r="O1801" t="s">
        <v>73</v>
      </c>
      <c r="P1801" t="s">
        <v>74</v>
      </c>
      <c r="Q1801">
        <v>0</v>
      </c>
      <c r="R1801" t="s">
        <v>2874</v>
      </c>
    </row>
    <row r="1802" spans="2:18" x14ac:dyDescent="0.25">
      <c r="B1802" t="s">
        <v>2872</v>
      </c>
      <c r="C1802" t="s">
        <v>1971</v>
      </c>
      <c r="D1802" t="s">
        <v>2873</v>
      </c>
      <c r="E1802">
        <v>7306</v>
      </c>
      <c r="F1802" t="s">
        <v>74</v>
      </c>
      <c r="G1802">
        <v>0</v>
      </c>
      <c r="H1802">
        <v>35</v>
      </c>
      <c r="I1802">
        <v>3</v>
      </c>
      <c r="J1802">
        <v>74</v>
      </c>
      <c r="K1802">
        <v>70</v>
      </c>
      <c r="L1802" t="s">
        <v>77</v>
      </c>
      <c r="M1802" t="s">
        <v>81</v>
      </c>
      <c r="N1802" t="s">
        <v>3863</v>
      </c>
      <c r="O1802" t="s">
        <v>73</v>
      </c>
      <c r="P1802" t="s">
        <v>74</v>
      </c>
      <c r="Q1802">
        <v>0</v>
      </c>
      <c r="R1802" t="s">
        <v>2874</v>
      </c>
    </row>
    <row r="1803" spans="2:18" x14ac:dyDescent="0.25">
      <c r="B1803" t="s">
        <v>2875</v>
      </c>
      <c r="C1803" t="s">
        <v>92</v>
      </c>
      <c r="D1803" t="s">
        <v>2878</v>
      </c>
      <c r="E1803">
        <v>7306</v>
      </c>
      <c r="F1803" t="s">
        <v>74</v>
      </c>
      <c r="G1803">
        <v>155</v>
      </c>
      <c r="H1803">
        <v>35</v>
      </c>
      <c r="I1803">
        <v>3</v>
      </c>
      <c r="J1803">
        <v>72</v>
      </c>
      <c r="K1803">
        <v>70</v>
      </c>
      <c r="L1803" t="s">
        <v>71</v>
      </c>
      <c r="M1803" t="s">
        <v>94</v>
      </c>
      <c r="N1803" t="s">
        <v>3861</v>
      </c>
      <c r="O1803" t="s">
        <v>83</v>
      </c>
      <c r="P1803" t="s">
        <v>83</v>
      </c>
      <c r="Q1803">
        <v>0</v>
      </c>
      <c r="R1803" t="s">
        <v>2879</v>
      </c>
    </row>
    <row r="1804" spans="2:18" x14ac:dyDescent="0.25">
      <c r="B1804" t="s">
        <v>2875</v>
      </c>
      <c r="C1804" t="s">
        <v>1996</v>
      </c>
      <c r="D1804" t="s">
        <v>2876</v>
      </c>
      <c r="E1804">
        <v>7380</v>
      </c>
      <c r="F1804" t="s">
        <v>74</v>
      </c>
      <c r="G1804">
        <v>155</v>
      </c>
      <c r="H1804">
        <v>35</v>
      </c>
      <c r="I1804">
        <v>3</v>
      </c>
      <c r="J1804">
        <v>72</v>
      </c>
      <c r="K1804">
        <v>70</v>
      </c>
      <c r="L1804" t="s">
        <v>71</v>
      </c>
      <c r="M1804" t="s">
        <v>94</v>
      </c>
      <c r="N1804" t="s">
        <v>3861</v>
      </c>
      <c r="O1804" t="s">
        <v>83</v>
      </c>
      <c r="P1804" t="s">
        <v>83</v>
      </c>
      <c r="Q1804">
        <v>0</v>
      </c>
      <c r="R1804" t="s">
        <v>2877</v>
      </c>
    </row>
    <row r="1805" spans="2:18" x14ac:dyDescent="0.25">
      <c r="B1805" t="s">
        <v>2875</v>
      </c>
      <c r="C1805" t="s">
        <v>1996</v>
      </c>
      <c r="D1805" t="s">
        <v>2876</v>
      </c>
      <c r="E1805">
        <v>7380</v>
      </c>
      <c r="F1805" t="s">
        <v>74</v>
      </c>
      <c r="G1805">
        <v>155</v>
      </c>
      <c r="H1805">
        <v>35</v>
      </c>
      <c r="I1805">
        <v>3</v>
      </c>
      <c r="J1805">
        <v>72</v>
      </c>
      <c r="K1805">
        <v>70</v>
      </c>
      <c r="L1805" t="s">
        <v>77</v>
      </c>
      <c r="M1805" t="s">
        <v>94</v>
      </c>
      <c r="N1805" t="s">
        <v>3861</v>
      </c>
      <c r="O1805" t="s">
        <v>83</v>
      </c>
      <c r="P1805" t="s">
        <v>83</v>
      </c>
      <c r="Q1805">
        <v>0</v>
      </c>
      <c r="R1805" t="s">
        <v>2877</v>
      </c>
    </row>
    <row r="1806" spans="2:18" x14ac:dyDescent="0.25">
      <c r="B1806" t="s">
        <v>2875</v>
      </c>
      <c r="C1806" t="s">
        <v>92</v>
      </c>
      <c r="D1806" t="s">
        <v>2878</v>
      </c>
      <c r="E1806">
        <v>7306</v>
      </c>
      <c r="F1806" t="s">
        <v>74</v>
      </c>
      <c r="G1806">
        <v>155</v>
      </c>
      <c r="H1806">
        <v>35</v>
      </c>
      <c r="I1806">
        <v>3</v>
      </c>
      <c r="J1806">
        <v>72</v>
      </c>
      <c r="K1806">
        <v>70</v>
      </c>
      <c r="L1806" t="s">
        <v>77</v>
      </c>
      <c r="M1806" t="s">
        <v>94</v>
      </c>
      <c r="N1806" t="s">
        <v>3861</v>
      </c>
      <c r="O1806" t="s">
        <v>83</v>
      </c>
      <c r="P1806" t="s">
        <v>83</v>
      </c>
      <c r="Q1806">
        <v>0</v>
      </c>
      <c r="R1806" t="s">
        <v>2879</v>
      </c>
    </row>
    <row r="1807" spans="2:18" x14ac:dyDescent="0.25">
      <c r="B1807" t="s">
        <v>2880</v>
      </c>
      <c r="C1807" t="s">
        <v>2881</v>
      </c>
      <c r="D1807" t="s">
        <v>2882</v>
      </c>
      <c r="E1807">
        <v>7380</v>
      </c>
      <c r="F1807" t="s">
        <v>74</v>
      </c>
      <c r="G1807">
        <v>15</v>
      </c>
      <c r="H1807">
        <v>35</v>
      </c>
      <c r="I1807">
        <v>3</v>
      </c>
      <c r="J1807">
        <v>74</v>
      </c>
      <c r="K1807">
        <v>70</v>
      </c>
      <c r="L1807" t="s">
        <v>71</v>
      </c>
      <c r="M1807" t="s">
        <v>81</v>
      </c>
      <c r="N1807" t="s">
        <v>3863</v>
      </c>
      <c r="O1807" t="s">
        <v>83</v>
      </c>
      <c r="P1807" t="s">
        <v>83</v>
      </c>
      <c r="Q1807">
        <v>0</v>
      </c>
      <c r="R1807" t="s">
        <v>2883</v>
      </c>
    </row>
    <row r="1808" spans="2:18" x14ac:dyDescent="0.25">
      <c r="B1808" t="s">
        <v>2880</v>
      </c>
      <c r="C1808" t="s">
        <v>2881</v>
      </c>
      <c r="D1808" t="s">
        <v>2882</v>
      </c>
      <c r="E1808">
        <v>7380</v>
      </c>
      <c r="F1808" t="s">
        <v>74</v>
      </c>
      <c r="G1808">
        <v>15</v>
      </c>
      <c r="H1808">
        <v>35</v>
      </c>
      <c r="I1808">
        <v>3</v>
      </c>
      <c r="J1808">
        <v>74</v>
      </c>
      <c r="K1808">
        <v>70</v>
      </c>
      <c r="L1808" t="s">
        <v>77</v>
      </c>
      <c r="M1808" t="s">
        <v>81</v>
      </c>
      <c r="N1808" t="s">
        <v>3863</v>
      </c>
      <c r="O1808" t="s">
        <v>83</v>
      </c>
      <c r="P1808" t="s">
        <v>83</v>
      </c>
      <c r="Q1808">
        <v>0</v>
      </c>
      <c r="R1808" t="s">
        <v>2883</v>
      </c>
    </row>
    <row r="1809" spans="2:18" x14ac:dyDescent="0.25">
      <c r="B1809" t="s">
        <v>2884</v>
      </c>
      <c r="C1809" t="s">
        <v>92</v>
      </c>
      <c r="D1809" t="s">
        <v>2887</v>
      </c>
      <c r="E1809">
        <v>7306</v>
      </c>
      <c r="F1809" t="s">
        <v>74</v>
      </c>
      <c r="G1809">
        <v>84</v>
      </c>
      <c r="H1809">
        <v>35</v>
      </c>
      <c r="I1809">
        <v>3</v>
      </c>
      <c r="J1809">
        <v>72</v>
      </c>
      <c r="K1809">
        <v>70</v>
      </c>
      <c r="L1809" t="s">
        <v>71</v>
      </c>
      <c r="M1809" t="s">
        <v>81</v>
      </c>
      <c r="N1809" t="s">
        <v>3863</v>
      </c>
      <c r="O1809" t="s">
        <v>83</v>
      </c>
      <c r="P1809" t="s">
        <v>83</v>
      </c>
      <c r="Q1809">
        <v>0</v>
      </c>
      <c r="R1809" t="s">
        <v>2888</v>
      </c>
    </row>
    <row r="1810" spans="2:18" x14ac:dyDescent="0.25">
      <c r="B1810" t="s">
        <v>2884</v>
      </c>
      <c r="C1810" t="s">
        <v>1971</v>
      </c>
      <c r="D1810" t="s">
        <v>2885</v>
      </c>
      <c r="E1810">
        <v>7306</v>
      </c>
      <c r="F1810" t="s">
        <v>74</v>
      </c>
      <c r="G1810">
        <v>84</v>
      </c>
      <c r="H1810">
        <v>35</v>
      </c>
      <c r="I1810">
        <v>3</v>
      </c>
      <c r="J1810">
        <v>74</v>
      </c>
      <c r="K1810">
        <v>70</v>
      </c>
      <c r="L1810" t="s">
        <v>71</v>
      </c>
      <c r="M1810" t="s">
        <v>81</v>
      </c>
      <c r="N1810" t="s">
        <v>3863</v>
      </c>
      <c r="O1810" t="s">
        <v>83</v>
      </c>
      <c r="P1810" t="s">
        <v>83</v>
      </c>
      <c r="Q1810">
        <v>0</v>
      </c>
      <c r="R1810" t="s">
        <v>2886</v>
      </c>
    </row>
    <row r="1811" spans="2:18" x14ac:dyDescent="0.25">
      <c r="B1811" t="s">
        <v>2884</v>
      </c>
      <c r="C1811" t="s">
        <v>1971</v>
      </c>
      <c r="D1811" t="s">
        <v>2885</v>
      </c>
      <c r="E1811">
        <v>7306</v>
      </c>
      <c r="F1811" t="s">
        <v>74</v>
      </c>
      <c r="G1811">
        <v>84</v>
      </c>
      <c r="H1811">
        <v>35</v>
      </c>
      <c r="I1811">
        <v>3</v>
      </c>
      <c r="J1811">
        <v>74</v>
      </c>
      <c r="K1811">
        <v>70</v>
      </c>
      <c r="L1811" t="s">
        <v>77</v>
      </c>
      <c r="M1811" t="s">
        <v>81</v>
      </c>
      <c r="N1811" t="s">
        <v>3863</v>
      </c>
      <c r="O1811" t="s">
        <v>83</v>
      </c>
      <c r="P1811" t="s">
        <v>83</v>
      </c>
      <c r="Q1811">
        <v>0</v>
      </c>
      <c r="R1811" t="s">
        <v>2886</v>
      </c>
    </row>
    <row r="1812" spans="2:18" x14ac:dyDescent="0.25">
      <c r="B1812" t="s">
        <v>2884</v>
      </c>
      <c r="C1812" t="s">
        <v>92</v>
      </c>
      <c r="D1812" t="s">
        <v>2887</v>
      </c>
      <c r="E1812">
        <v>7306</v>
      </c>
      <c r="F1812" t="s">
        <v>74</v>
      </c>
      <c r="G1812">
        <v>84</v>
      </c>
      <c r="H1812">
        <v>35</v>
      </c>
      <c r="I1812">
        <v>3</v>
      </c>
      <c r="J1812">
        <v>72</v>
      </c>
      <c r="K1812">
        <v>70</v>
      </c>
      <c r="L1812" t="s">
        <v>77</v>
      </c>
      <c r="M1812" t="s">
        <v>81</v>
      </c>
      <c r="N1812" t="s">
        <v>3863</v>
      </c>
      <c r="O1812" t="s">
        <v>83</v>
      </c>
      <c r="P1812" t="s">
        <v>83</v>
      </c>
      <c r="Q1812">
        <v>0</v>
      </c>
      <c r="R1812" t="s">
        <v>2888</v>
      </c>
    </row>
    <row r="1813" spans="2:18" x14ac:dyDescent="0.25">
      <c r="B1813" t="s">
        <v>2889</v>
      </c>
      <c r="C1813" t="s">
        <v>92</v>
      </c>
      <c r="D1813" t="s">
        <v>2890</v>
      </c>
      <c r="E1813">
        <v>7306</v>
      </c>
      <c r="F1813" t="s">
        <v>74</v>
      </c>
      <c r="G1813">
        <v>155</v>
      </c>
      <c r="H1813">
        <v>35</v>
      </c>
      <c r="I1813">
        <v>3</v>
      </c>
      <c r="J1813">
        <v>72</v>
      </c>
      <c r="K1813">
        <v>70</v>
      </c>
      <c r="L1813" t="s">
        <v>71</v>
      </c>
      <c r="M1813" t="s">
        <v>94</v>
      </c>
      <c r="N1813" t="s">
        <v>3861</v>
      </c>
      <c r="O1813" t="s">
        <v>83</v>
      </c>
      <c r="P1813" t="s">
        <v>83</v>
      </c>
      <c r="Q1813">
        <v>0</v>
      </c>
      <c r="R1813" t="s">
        <v>2891</v>
      </c>
    </row>
    <row r="1814" spans="2:18" x14ac:dyDescent="0.25">
      <c r="B1814" t="s">
        <v>2889</v>
      </c>
      <c r="C1814" t="s">
        <v>92</v>
      </c>
      <c r="D1814" t="s">
        <v>2890</v>
      </c>
      <c r="E1814">
        <v>7306</v>
      </c>
      <c r="F1814" t="s">
        <v>74</v>
      </c>
      <c r="G1814">
        <v>155</v>
      </c>
      <c r="H1814">
        <v>35</v>
      </c>
      <c r="I1814">
        <v>3</v>
      </c>
      <c r="J1814">
        <v>72</v>
      </c>
      <c r="K1814">
        <v>70</v>
      </c>
      <c r="L1814" t="s">
        <v>77</v>
      </c>
      <c r="M1814" t="s">
        <v>94</v>
      </c>
      <c r="N1814" t="s">
        <v>3861</v>
      </c>
      <c r="O1814" t="s">
        <v>83</v>
      </c>
      <c r="P1814" t="s">
        <v>83</v>
      </c>
      <c r="Q1814">
        <v>0</v>
      </c>
      <c r="R1814" t="s">
        <v>2891</v>
      </c>
    </row>
    <row r="1815" spans="2:18" x14ac:dyDescent="0.25">
      <c r="B1815" t="s">
        <v>2892</v>
      </c>
      <c r="C1815" t="s">
        <v>92</v>
      </c>
      <c r="D1815" t="s">
        <v>2893</v>
      </c>
      <c r="E1815">
        <v>7306</v>
      </c>
      <c r="F1815" t="s">
        <v>74</v>
      </c>
      <c r="G1815">
        <v>155</v>
      </c>
      <c r="H1815">
        <v>35</v>
      </c>
      <c r="I1815">
        <v>3</v>
      </c>
      <c r="J1815">
        <v>72</v>
      </c>
      <c r="K1815">
        <v>70</v>
      </c>
      <c r="L1815" t="s">
        <v>71</v>
      </c>
      <c r="M1815" t="s">
        <v>81</v>
      </c>
      <c r="N1815" t="s">
        <v>3863</v>
      </c>
      <c r="O1815" t="s">
        <v>73</v>
      </c>
      <c r="P1815" t="s">
        <v>74</v>
      </c>
      <c r="Q1815">
        <v>0</v>
      </c>
      <c r="R1815" t="s">
        <v>2894</v>
      </c>
    </row>
    <row r="1816" spans="2:18" x14ac:dyDescent="0.25">
      <c r="B1816" t="s">
        <v>2892</v>
      </c>
      <c r="C1816" t="s">
        <v>92</v>
      </c>
      <c r="D1816" t="s">
        <v>2893</v>
      </c>
      <c r="E1816">
        <v>7306</v>
      </c>
      <c r="F1816" t="s">
        <v>74</v>
      </c>
      <c r="G1816">
        <v>155</v>
      </c>
      <c r="H1816">
        <v>35</v>
      </c>
      <c r="I1816">
        <v>3</v>
      </c>
      <c r="J1816">
        <v>72</v>
      </c>
      <c r="K1816">
        <v>70</v>
      </c>
      <c r="L1816" t="s">
        <v>77</v>
      </c>
      <c r="M1816" t="s">
        <v>81</v>
      </c>
      <c r="N1816" t="s">
        <v>3863</v>
      </c>
      <c r="O1816" t="s">
        <v>73</v>
      </c>
      <c r="P1816" t="s">
        <v>74</v>
      </c>
      <c r="Q1816">
        <v>0</v>
      </c>
      <c r="R1816" t="s">
        <v>2894</v>
      </c>
    </row>
    <row r="1817" spans="2:18" x14ac:dyDescent="0.25">
      <c r="B1817" t="s">
        <v>2895</v>
      </c>
      <c r="C1817" t="s">
        <v>92</v>
      </c>
      <c r="D1817" t="s">
        <v>2896</v>
      </c>
      <c r="E1817">
        <v>7306</v>
      </c>
      <c r="F1817" t="s">
        <v>74</v>
      </c>
      <c r="G1817">
        <v>0</v>
      </c>
      <c r="H1817">
        <v>35</v>
      </c>
      <c r="I1817">
        <v>3</v>
      </c>
      <c r="J1817">
        <v>72</v>
      </c>
      <c r="K1817">
        <v>70</v>
      </c>
      <c r="L1817" t="s">
        <v>71</v>
      </c>
      <c r="M1817" t="s">
        <v>81</v>
      </c>
      <c r="N1817" t="s">
        <v>3863</v>
      </c>
      <c r="O1817" t="s">
        <v>73</v>
      </c>
      <c r="P1817" t="s">
        <v>74</v>
      </c>
      <c r="Q1817">
        <v>0</v>
      </c>
      <c r="R1817" t="s">
        <v>2897</v>
      </c>
    </row>
    <row r="1818" spans="2:18" x14ac:dyDescent="0.25">
      <c r="B1818" t="s">
        <v>2895</v>
      </c>
      <c r="C1818" t="s">
        <v>92</v>
      </c>
      <c r="D1818" t="s">
        <v>2896</v>
      </c>
      <c r="E1818">
        <v>7306</v>
      </c>
      <c r="F1818" t="s">
        <v>74</v>
      </c>
      <c r="G1818">
        <v>0</v>
      </c>
      <c r="H1818">
        <v>35</v>
      </c>
      <c r="I1818">
        <v>3</v>
      </c>
      <c r="J1818">
        <v>72</v>
      </c>
      <c r="K1818">
        <v>70</v>
      </c>
      <c r="L1818" t="s">
        <v>77</v>
      </c>
      <c r="M1818" t="s">
        <v>81</v>
      </c>
      <c r="N1818" t="s">
        <v>3863</v>
      </c>
      <c r="O1818" t="s">
        <v>73</v>
      </c>
      <c r="P1818" t="s">
        <v>74</v>
      </c>
      <c r="Q1818">
        <v>0</v>
      </c>
      <c r="R1818" t="s">
        <v>2897</v>
      </c>
    </row>
    <row r="1819" spans="2:18" x14ac:dyDescent="0.25">
      <c r="B1819" t="s">
        <v>2898</v>
      </c>
      <c r="C1819" t="s">
        <v>2899</v>
      </c>
      <c r="D1819" t="s">
        <v>965</v>
      </c>
      <c r="E1819">
        <v>9150</v>
      </c>
      <c r="F1819" t="s">
        <v>74</v>
      </c>
      <c r="G1819">
        <v>155</v>
      </c>
      <c r="H1819">
        <v>30</v>
      </c>
      <c r="I1819">
        <v>4</v>
      </c>
      <c r="J1819">
        <v>90</v>
      </c>
      <c r="K1819">
        <v>76</v>
      </c>
      <c r="L1819" t="s">
        <v>71</v>
      </c>
      <c r="M1819" t="s">
        <v>132</v>
      </c>
      <c r="N1819" t="s">
        <v>3864</v>
      </c>
      <c r="O1819" t="s">
        <v>239</v>
      </c>
      <c r="P1819" t="s">
        <v>74</v>
      </c>
      <c r="Q1819">
        <v>0</v>
      </c>
      <c r="R1819" t="s">
        <v>2900</v>
      </c>
    </row>
    <row r="1820" spans="2:18" x14ac:dyDescent="0.25">
      <c r="B1820" t="s">
        <v>2898</v>
      </c>
      <c r="C1820" t="s">
        <v>2899</v>
      </c>
      <c r="D1820" t="s">
        <v>965</v>
      </c>
      <c r="E1820">
        <v>9150</v>
      </c>
      <c r="F1820" t="s">
        <v>74</v>
      </c>
      <c r="G1820">
        <v>155</v>
      </c>
      <c r="H1820">
        <v>30</v>
      </c>
      <c r="I1820">
        <v>4</v>
      </c>
      <c r="J1820">
        <v>90</v>
      </c>
      <c r="K1820">
        <v>76</v>
      </c>
      <c r="L1820" t="s">
        <v>71</v>
      </c>
      <c r="M1820" t="s">
        <v>2535</v>
      </c>
      <c r="N1820" t="s">
        <v>3961</v>
      </c>
      <c r="O1820" t="s">
        <v>239</v>
      </c>
      <c r="P1820" t="s">
        <v>74</v>
      </c>
      <c r="Q1820">
        <v>0</v>
      </c>
      <c r="R1820" t="s">
        <v>2900</v>
      </c>
    </row>
    <row r="1821" spans="2:18" x14ac:dyDescent="0.25">
      <c r="B1821" t="s">
        <v>2898</v>
      </c>
      <c r="C1821" t="s">
        <v>2899</v>
      </c>
      <c r="D1821" t="s">
        <v>965</v>
      </c>
      <c r="E1821">
        <v>9150</v>
      </c>
      <c r="F1821" t="s">
        <v>74</v>
      </c>
      <c r="G1821">
        <v>155</v>
      </c>
      <c r="H1821">
        <v>30</v>
      </c>
      <c r="I1821">
        <v>4</v>
      </c>
      <c r="J1821">
        <v>90</v>
      </c>
      <c r="K1821">
        <v>76</v>
      </c>
      <c r="L1821" t="s">
        <v>77</v>
      </c>
      <c r="M1821" t="s">
        <v>2292</v>
      </c>
      <c r="N1821" t="s">
        <v>3947</v>
      </c>
      <c r="O1821" t="s">
        <v>239</v>
      </c>
      <c r="P1821" t="s">
        <v>74</v>
      </c>
      <c r="Q1821">
        <v>0</v>
      </c>
      <c r="R1821" t="s">
        <v>2900</v>
      </c>
    </row>
    <row r="1822" spans="2:18" x14ac:dyDescent="0.25">
      <c r="B1822" t="s">
        <v>2901</v>
      </c>
      <c r="C1822" t="s">
        <v>2902</v>
      </c>
      <c r="D1822" t="s">
        <v>2903</v>
      </c>
      <c r="E1822">
        <v>6120</v>
      </c>
      <c r="F1822" t="s">
        <v>74</v>
      </c>
      <c r="G1822">
        <v>155</v>
      </c>
      <c r="H1822">
        <v>29</v>
      </c>
      <c r="I1822">
        <v>3</v>
      </c>
      <c r="J1822">
        <v>70</v>
      </c>
      <c r="K1822">
        <v>70</v>
      </c>
      <c r="L1822" t="s">
        <v>71</v>
      </c>
      <c r="M1822" t="s">
        <v>81</v>
      </c>
      <c r="N1822" t="s">
        <v>3863</v>
      </c>
      <c r="O1822" t="s">
        <v>73</v>
      </c>
      <c r="P1822" t="s">
        <v>74</v>
      </c>
      <c r="Q1822">
        <v>0</v>
      </c>
      <c r="R1822" t="s">
        <v>2904</v>
      </c>
    </row>
    <row r="1823" spans="2:18" x14ac:dyDescent="0.25">
      <c r="B1823" t="s">
        <v>2901</v>
      </c>
      <c r="C1823" t="s">
        <v>2902</v>
      </c>
      <c r="D1823" t="s">
        <v>2903</v>
      </c>
      <c r="E1823">
        <v>6120</v>
      </c>
      <c r="F1823" t="s">
        <v>74</v>
      </c>
      <c r="G1823">
        <v>155</v>
      </c>
      <c r="H1823">
        <v>29</v>
      </c>
      <c r="I1823">
        <v>3</v>
      </c>
      <c r="J1823">
        <v>70</v>
      </c>
      <c r="K1823">
        <v>70</v>
      </c>
      <c r="L1823" t="s">
        <v>77</v>
      </c>
      <c r="M1823" t="s">
        <v>81</v>
      </c>
      <c r="N1823" t="s">
        <v>3863</v>
      </c>
      <c r="O1823" t="s">
        <v>73</v>
      </c>
      <c r="P1823" t="s">
        <v>74</v>
      </c>
      <c r="Q1823">
        <v>0</v>
      </c>
      <c r="R1823" t="s">
        <v>2904</v>
      </c>
    </row>
    <row r="1824" spans="2:18" x14ac:dyDescent="0.25">
      <c r="B1824" t="s">
        <v>2905</v>
      </c>
      <c r="C1824" t="s">
        <v>2906</v>
      </c>
      <c r="D1824" t="s">
        <v>108</v>
      </c>
      <c r="E1824">
        <v>17920</v>
      </c>
      <c r="F1824" t="s">
        <v>74</v>
      </c>
      <c r="G1824">
        <v>0</v>
      </c>
      <c r="H1824">
        <v>33.56</v>
      </c>
      <c r="I1824">
        <v>8</v>
      </c>
      <c r="J1824">
        <v>88</v>
      </c>
      <c r="K1824">
        <v>66.7</v>
      </c>
      <c r="L1824" t="s">
        <v>71</v>
      </c>
      <c r="M1824" t="s">
        <v>863</v>
      </c>
      <c r="N1824" t="s">
        <v>3899</v>
      </c>
      <c r="O1824" t="s">
        <v>73</v>
      </c>
      <c r="P1824" t="s">
        <v>74</v>
      </c>
      <c r="Q1824">
        <v>0</v>
      </c>
      <c r="R1824" t="s">
        <v>2907</v>
      </c>
    </row>
    <row r="1825" spans="2:20" x14ac:dyDescent="0.25">
      <c r="B1825" t="s">
        <v>2905</v>
      </c>
      <c r="C1825" t="s">
        <v>2906</v>
      </c>
      <c r="D1825" t="s">
        <v>108</v>
      </c>
      <c r="E1825">
        <v>17920</v>
      </c>
      <c r="F1825" t="s">
        <v>74</v>
      </c>
      <c r="G1825">
        <v>0</v>
      </c>
      <c r="H1825">
        <v>33.56</v>
      </c>
      <c r="I1825">
        <v>8</v>
      </c>
      <c r="J1825">
        <v>88</v>
      </c>
      <c r="K1825">
        <v>66.7</v>
      </c>
      <c r="L1825" t="s">
        <v>77</v>
      </c>
      <c r="M1825" t="s">
        <v>322</v>
      </c>
      <c r="N1825" t="s">
        <v>3869</v>
      </c>
      <c r="O1825" t="s">
        <v>73</v>
      </c>
      <c r="P1825" t="s">
        <v>74</v>
      </c>
      <c r="Q1825">
        <v>0</v>
      </c>
      <c r="R1825" t="s">
        <v>2907</v>
      </c>
    </row>
    <row r="1826" spans="2:20" x14ac:dyDescent="0.25">
      <c r="B1826" t="s">
        <v>2905</v>
      </c>
      <c r="C1826" t="s">
        <v>2906</v>
      </c>
      <c r="D1826" t="s">
        <v>108</v>
      </c>
      <c r="E1826">
        <v>17920</v>
      </c>
      <c r="F1826" t="s">
        <v>74</v>
      </c>
      <c r="G1826">
        <v>0</v>
      </c>
      <c r="H1826">
        <v>33.56</v>
      </c>
      <c r="I1826">
        <v>8</v>
      </c>
      <c r="J1826">
        <v>88</v>
      </c>
      <c r="K1826">
        <v>66.7</v>
      </c>
      <c r="L1826" t="s">
        <v>77</v>
      </c>
      <c r="M1826" t="s">
        <v>830</v>
      </c>
      <c r="N1826" t="s">
        <v>3897</v>
      </c>
      <c r="O1826" t="s">
        <v>73</v>
      </c>
      <c r="P1826" t="s">
        <v>74</v>
      </c>
      <c r="Q1826">
        <v>0</v>
      </c>
      <c r="R1826" t="s">
        <v>2907</v>
      </c>
    </row>
    <row r="1827" spans="2:20" x14ac:dyDescent="0.25">
      <c r="B1827" t="s">
        <v>2905</v>
      </c>
      <c r="C1827" t="s">
        <v>2906</v>
      </c>
      <c r="D1827" t="s">
        <v>108</v>
      </c>
      <c r="E1827">
        <v>17920</v>
      </c>
      <c r="F1827" t="s">
        <v>74</v>
      </c>
      <c r="G1827">
        <v>0</v>
      </c>
      <c r="H1827">
        <v>33.56</v>
      </c>
      <c r="I1827">
        <v>8</v>
      </c>
      <c r="J1827">
        <v>88</v>
      </c>
      <c r="K1827">
        <v>66.7</v>
      </c>
      <c r="L1827" t="s">
        <v>77</v>
      </c>
      <c r="M1827" t="s">
        <v>318</v>
      </c>
      <c r="N1827" t="s">
        <v>3873</v>
      </c>
      <c r="O1827" t="s">
        <v>73</v>
      </c>
      <c r="P1827" t="s">
        <v>74</v>
      </c>
      <c r="Q1827">
        <v>0</v>
      </c>
      <c r="R1827" t="s">
        <v>2907</v>
      </c>
    </row>
    <row r="1828" spans="2:20" x14ac:dyDescent="0.25">
      <c r="B1828" t="s">
        <v>2908</v>
      </c>
      <c r="C1828" t="s">
        <v>2909</v>
      </c>
      <c r="D1828" t="s">
        <v>910</v>
      </c>
      <c r="E1828">
        <v>8475</v>
      </c>
      <c r="F1828" t="s">
        <v>74</v>
      </c>
      <c r="G1828">
        <v>0</v>
      </c>
      <c r="H1828">
        <v>34.9</v>
      </c>
      <c r="I1828">
        <v>3.4</v>
      </c>
      <c r="J1828">
        <v>65</v>
      </c>
      <c r="K1828">
        <v>80</v>
      </c>
      <c r="L1828" t="s">
        <v>71</v>
      </c>
      <c r="M1828" t="s">
        <v>144</v>
      </c>
      <c r="N1828" t="s">
        <v>3862</v>
      </c>
      <c r="O1828" t="s">
        <v>73</v>
      </c>
      <c r="P1828" t="s">
        <v>74</v>
      </c>
      <c r="Q1828">
        <v>0</v>
      </c>
      <c r="R1828" t="s">
        <v>2910</v>
      </c>
    </row>
    <row r="1829" spans="2:20" x14ac:dyDescent="0.25">
      <c r="B1829" t="s">
        <v>2908</v>
      </c>
      <c r="C1829" t="s">
        <v>2909</v>
      </c>
      <c r="D1829" t="s">
        <v>910</v>
      </c>
      <c r="E1829">
        <v>8475</v>
      </c>
      <c r="F1829" t="s">
        <v>74</v>
      </c>
      <c r="G1829">
        <v>0</v>
      </c>
      <c r="H1829">
        <v>34.9</v>
      </c>
      <c r="I1829">
        <v>3.4</v>
      </c>
      <c r="J1829">
        <v>65</v>
      </c>
      <c r="K1829">
        <v>80</v>
      </c>
      <c r="L1829" t="s">
        <v>77</v>
      </c>
      <c r="M1829" t="s">
        <v>929</v>
      </c>
      <c r="N1829" t="s">
        <v>3873</v>
      </c>
      <c r="O1829" t="s">
        <v>73</v>
      </c>
      <c r="P1829" t="s">
        <v>74</v>
      </c>
      <c r="Q1829">
        <v>0</v>
      </c>
      <c r="R1829" t="s">
        <v>2910</v>
      </c>
    </row>
    <row r="1830" spans="2:20" x14ac:dyDescent="0.25">
      <c r="B1830" t="s">
        <v>2911</v>
      </c>
      <c r="C1830" t="s">
        <v>1563</v>
      </c>
      <c r="D1830" t="s">
        <v>2912</v>
      </c>
      <c r="E1830">
        <v>3530</v>
      </c>
      <c r="F1830" t="s">
        <v>74</v>
      </c>
      <c r="G1830">
        <v>157</v>
      </c>
      <c r="H1830">
        <v>25</v>
      </c>
      <c r="I1830">
        <v>2</v>
      </c>
      <c r="J1830">
        <v>42</v>
      </c>
      <c r="K1830">
        <v>70</v>
      </c>
      <c r="L1830" t="s">
        <v>71</v>
      </c>
      <c r="M1830" t="s">
        <v>2558</v>
      </c>
      <c r="N1830" t="s">
        <v>3962</v>
      </c>
      <c r="O1830" t="s">
        <v>83</v>
      </c>
      <c r="P1830" t="s">
        <v>83</v>
      </c>
      <c r="Q1830">
        <v>0</v>
      </c>
      <c r="R1830" t="s">
        <v>2913</v>
      </c>
    </row>
    <row r="1831" spans="2:20" x14ac:dyDescent="0.25">
      <c r="B1831" t="s">
        <v>2911</v>
      </c>
      <c r="C1831" t="s">
        <v>1563</v>
      </c>
      <c r="D1831" t="s">
        <v>2912</v>
      </c>
      <c r="E1831">
        <v>3530</v>
      </c>
      <c r="F1831" t="s">
        <v>74</v>
      </c>
      <c r="G1831">
        <v>157</v>
      </c>
      <c r="H1831">
        <v>25</v>
      </c>
      <c r="I1831">
        <v>2</v>
      </c>
      <c r="J1831">
        <v>42</v>
      </c>
      <c r="K1831">
        <v>70</v>
      </c>
      <c r="L1831" t="s">
        <v>77</v>
      </c>
      <c r="M1831" t="s">
        <v>2558</v>
      </c>
      <c r="N1831" t="s">
        <v>3962</v>
      </c>
      <c r="O1831" t="s">
        <v>83</v>
      </c>
      <c r="P1831" t="s">
        <v>83</v>
      </c>
      <c r="Q1831">
        <v>0</v>
      </c>
      <c r="R1831" t="s">
        <v>2913</v>
      </c>
    </row>
    <row r="1832" spans="2:20" x14ac:dyDescent="0.25">
      <c r="B1832" t="s">
        <v>2914</v>
      </c>
      <c r="C1832" t="s">
        <v>2915</v>
      </c>
      <c r="D1832" t="s">
        <v>2016</v>
      </c>
      <c r="E1832">
        <v>5820</v>
      </c>
      <c r="F1832" t="s">
        <v>74</v>
      </c>
      <c r="G1832">
        <v>157</v>
      </c>
      <c r="H1832">
        <v>46.7</v>
      </c>
      <c r="I1832">
        <v>2</v>
      </c>
      <c r="J1832">
        <v>52</v>
      </c>
      <c r="K1832">
        <v>62</v>
      </c>
      <c r="L1832" t="s">
        <v>71</v>
      </c>
      <c r="M1832" t="s">
        <v>451</v>
      </c>
      <c r="N1832" t="s">
        <v>3879</v>
      </c>
      <c r="O1832" t="s">
        <v>73</v>
      </c>
      <c r="P1832" t="s">
        <v>74</v>
      </c>
      <c r="Q1832">
        <v>0</v>
      </c>
      <c r="R1832" t="s">
        <v>2916</v>
      </c>
    </row>
    <row r="1833" spans="2:20" x14ac:dyDescent="0.25">
      <c r="B1833" t="s">
        <v>2914</v>
      </c>
      <c r="C1833" t="s">
        <v>2915</v>
      </c>
      <c r="D1833" t="s">
        <v>2016</v>
      </c>
      <c r="E1833">
        <v>5820</v>
      </c>
      <c r="F1833" t="s">
        <v>74</v>
      </c>
      <c r="G1833">
        <v>157</v>
      </c>
      <c r="H1833">
        <v>46.7</v>
      </c>
      <c r="I1833">
        <v>2</v>
      </c>
      <c r="J1833">
        <v>52</v>
      </c>
      <c r="K1833">
        <v>62</v>
      </c>
      <c r="L1833" t="s">
        <v>77</v>
      </c>
      <c r="M1833" t="s">
        <v>451</v>
      </c>
      <c r="N1833" t="s">
        <v>3879</v>
      </c>
      <c r="O1833" t="s">
        <v>73</v>
      </c>
      <c r="P1833" t="s">
        <v>74</v>
      </c>
      <c r="Q1833">
        <v>0</v>
      </c>
      <c r="R1833" t="s">
        <v>2916</v>
      </c>
    </row>
    <row r="1834" spans="2:20" x14ac:dyDescent="0.25">
      <c r="B1834" t="s">
        <v>2917</v>
      </c>
      <c r="C1834" t="s">
        <v>2918</v>
      </c>
      <c r="D1834" t="s">
        <v>2919</v>
      </c>
      <c r="E1834" s="6">
        <v>7302</v>
      </c>
      <c r="F1834" t="s">
        <v>74</v>
      </c>
      <c r="G1834" s="6">
        <v>0</v>
      </c>
      <c r="H1834">
        <v>30.87</v>
      </c>
      <c r="I1834" s="6">
        <v>3</v>
      </c>
      <c r="J1834">
        <v>104</v>
      </c>
      <c r="K1834">
        <v>78.849999999999994</v>
      </c>
      <c r="L1834" t="s">
        <v>71</v>
      </c>
      <c r="M1834" t="s">
        <v>144</v>
      </c>
      <c r="N1834" t="s">
        <v>3862</v>
      </c>
      <c r="O1834" t="s">
        <v>73</v>
      </c>
      <c r="P1834" t="s">
        <v>74</v>
      </c>
      <c r="Q1834">
        <v>0</v>
      </c>
      <c r="R1834" t="s">
        <v>2920</v>
      </c>
      <c r="S1834">
        <v>1200</v>
      </c>
      <c r="T1834" t="s">
        <v>3107</v>
      </c>
    </row>
    <row r="1835" spans="2:20" x14ac:dyDescent="0.25">
      <c r="B1835" t="s">
        <v>2917</v>
      </c>
      <c r="C1835" t="s">
        <v>2918</v>
      </c>
      <c r="D1835" t="s">
        <v>2919</v>
      </c>
      <c r="E1835">
        <v>7302</v>
      </c>
      <c r="F1835" t="s">
        <v>74</v>
      </c>
      <c r="G1835">
        <v>0</v>
      </c>
      <c r="H1835">
        <v>30.87</v>
      </c>
      <c r="I1835">
        <v>3</v>
      </c>
      <c r="J1835">
        <v>104</v>
      </c>
      <c r="K1835">
        <v>78.849999999999994</v>
      </c>
      <c r="L1835" t="s">
        <v>77</v>
      </c>
      <c r="M1835" t="s">
        <v>144</v>
      </c>
      <c r="N1835" t="s">
        <v>3862</v>
      </c>
      <c r="O1835" t="s">
        <v>73</v>
      </c>
      <c r="P1835" t="s">
        <v>74</v>
      </c>
      <c r="Q1835">
        <v>0</v>
      </c>
      <c r="R1835" t="s">
        <v>2920</v>
      </c>
    </row>
    <row r="1836" spans="2:20" x14ac:dyDescent="0.25">
      <c r="B1836" t="s">
        <v>2917</v>
      </c>
      <c r="C1836" t="s">
        <v>2918</v>
      </c>
      <c r="D1836" t="s">
        <v>2919</v>
      </c>
      <c r="E1836" s="6">
        <v>7302</v>
      </c>
      <c r="F1836" t="s">
        <v>74</v>
      </c>
      <c r="G1836" s="6">
        <v>0</v>
      </c>
      <c r="H1836">
        <v>30.87</v>
      </c>
      <c r="I1836" s="6">
        <v>3</v>
      </c>
      <c r="J1836">
        <v>104</v>
      </c>
      <c r="K1836">
        <v>78.849999999999994</v>
      </c>
      <c r="L1836" t="s">
        <v>77</v>
      </c>
      <c r="M1836" t="s">
        <v>509</v>
      </c>
      <c r="N1836" t="s">
        <v>3874</v>
      </c>
      <c r="O1836" t="s">
        <v>73</v>
      </c>
      <c r="P1836" t="s">
        <v>74</v>
      </c>
      <c r="Q1836">
        <v>0</v>
      </c>
      <c r="R1836" t="s">
        <v>2920</v>
      </c>
      <c r="S1836">
        <v>0</v>
      </c>
      <c r="T1836" s="7" t="s">
        <v>3112</v>
      </c>
    </row>
    <row r="1837" spans="2:20" x14ac:dyDescent="0.25">
      <c r="B1837" t="s">
        <v>2921</v>
      </c>
      <c r="C1837" t="s">
        <v>1715</v>
      </c>
      <c r="D1837" t="s">
        <v>2020</v>
      </c>
      <c r="E1837">
        <v>0</v>
      </c>
      <c r="F1837" t="s">
        <v>74</v>
      </c>
      <c r="G1837">
        <v>0</v>
      </c>
      <c r="H1837">
        <v>35</v>
      </c>
      <c r="I1837">
        <v>2</v>
      </c>
      <c r="J1837">
        <v>62</v>
      </c>
      <c r="K1837">
        <v>70</v>
      </c>
      <c r="L1837" t="s">
        <v>71</v>
      </c>
      <c r="M1837" s="7" t="s">
        <v>144</v>
      </c>
      <c r="N1837" s="7" t="s">
        <v>3862</v>
      </c>
      <c r="O1837" t="s">
        <v>73</v>
      </c>
      <c r="P1837" t="s">
        <v>74</v>
      </c>
      <c r="Q1837">
        <v>200</v>
      </c>
      <c r="R1837" t="s">
        <v>2922</v>
      </c>
    </row>
    <row r="1838" spans="2:20" x14ac:dyDescent="0.25">
      <c r="B1838" t="s">
        <v>2921</v>
      </c>
      <c r="C1838" t="s">
        <v>1715</v>
      </c>
      <c r="D1838" t="s">
        <v>2020</v>
      </c>
      <c r="E1838">
        <v>0</v>
      </c>
      <c r="F1838" t="s">
        <v>74</v>
      </c>
      <c r="G1838">
        <v>0</v>
      </c>
      <c r="H1838">
        <v>35</v>
      </c>
      <c r="I1838">
        <v>2</v>
      </c>
      <c r="J1838">
        <v>62</v>
      </c>
      <c r="K1838">
        <v>70</v>
      </c>
      <c r="L1838" t="s">
        <v>71</v>
      </c>
      <c r="M1838" t="s">
        <v>1502</v>
      </c>
      <c r="N1838" t="s">
        <v>3916</v>
      </c>
      <c r="O1838" t="s">
        <v>73</v>
      </c>
      <c r="P1838" t="s">
        <v>74</v>
      </c>
      <c r="Q1838">
        <v>200</v>
      </c>
      <c r="R1838" t="s">
        <v>2922</v>
      </c>
    </row>
    <row r="1839" spans="2:20" x14ac:dyDescent="0.25">
      <c r="B1839" t="s">
        <v>2921</v>
      </c>
      <c r="C1839" t="s">
        <v>1715</v>
      </c>
      <c r="D1839" t="s">
        <v>2020</v>
      </c>
      <c r="E1839">
        <v>0</v>
      </c>
      <c r="F1839" t="s">
        <v>74</v>
      </c>
      <c r="G1839">
        <v>0</v>
      </c>
      <c r="H1839">
        <v>35</v>
      </c>
      <c r="I1839">
        <v>2</v>
      </c>
      <c r="J1839">
        <v>62</v>
      </c>
      <c r="K1839">
        <v>70</v>
      </c>
      <c r="L1839" t="s">
        <v>77</v>
      </c>
      <c r="M1839" t="s">
        <v>144</v>
      </c>
      <c r="N1839" t="s">
        <v>3862</v>
      </c>
      <c r="O1839" t="s">
        <v>73</v>
      </c>
      <c r="P1839" t="s">
        <v>74</v>
      </c>
      <c r="Q1839">
        <v>200</v>
      </c>
      <c r="R1839" t="s">
        <v>2922</v>
      </c>
    </row>
    <row r="1840" spans="2:20" x14ac:dyDescent="0.25">
      <c r="B1840" t="s">
        <v>2921</v>
      </c>
      <c r="C1840" t="s">
        <v>1715</v>
      </c>
      <c r="D1840" t="s">
        <v>2020</v>
      </c>
      <c r="E1840">
        <v>0</v>
      </c>
      <c r="F1840" t="s">
        <v>74</v>
      </c>
      <c r="G1840">
        <v>0</v>
      </c>
      <c r="H1840">
        <v>35</v>
      </c>
      <c r="I1840">
        <v>2</v>
      </c>
      <c r="J1840">
        <v>62</v>
      </c>
      <c r="K1840">
        <v>70</v>
      </c>
      <c r="L1840" t="s">
        <v>77</v>
      </c>
      <c r="M1840" t="s">
        <v>1502</v>
      </c>
      <c r="N1840" t="s">
        <v>3916</v>
      </c>
      <c r="O1840" t="s">
        <v>73</v>
      </c>
      <c r="P1840" t="s">
        <v>74</v>
      </c>
      <c r="Q1840">
        <v>200</v>
      </c>
      <c r="R1840" t="s">
        <v>2922</v>
      </c>
    </row>
    <row r="1841" spans="2:18" x14ac:dyDescent="0.25">
      <c r="B1841" t="s">
        <v>2923</v>
      </c>
      <c r="C1841" t="s">
        <v>2924</v>
      </c>
      <c r="D1841" t="s">
        <v>2925</v>
      </c>
      <c r="E1841">
        <v>7728</v>
      </c>
      <c r="F1841" t="s">
        <v>74</v>
      </c>
      <c r="G1841">
        <v>158</v>
      </c>
      <c r="H1841">
        <v>28</v>
      </c>
      <c r="I1841">
        <v>4</v>
      </c>
      <c r="J1841">
        <v>72</v>
      </c>
      <c r="K1841">
        <v>70</v>
      </c>
      <c r="L1841" t="s">
        <v>71</v>
      </c>
      <c r="M1841" t="s">
        <v>2117</v>
      </c>
      <c r="N1841">
        <v>0</v>
      </c>
      <c r="O1841" t="s">
        <v>73</v>
      </c>
      <c r="P1841" t="s">
        <v>83</v>
      </c>
      <c r="Q1841">
        <v>0</v>
      </c>
      <c r="R1841" t="s">
        <v>2926</v>
      </c>
    </row>
    <row r="1842" spans="2:18" x14ac:dyDescent="0.25">
      <c r="B1842" t="s">
        <v>2923</v>
      </c>
      <c r="C1842" t="s">
        <v>2924</v>
      </c>
      <c r="D1842" t="s">
        <v>2925</v>
      </c>
      <c r="E1842">
        <v>7728</v>
      </c>
      <c r="F1842" t="s">
        <v>74</v>
      </c>
      <c r="G1842">
        <v>158</v>
      </c>
      <c r="H1842">
        <v>28</v>
      </c>
      <c r="I1842">
        <v>4</v>
      </c>
      <c r="J1842">
        <v>72</v>
      </c>
      <c r="K1842">
        <v>70</v>
      </c>
      <c r="L1842" t="s">
        <v>77</v>
      </c>
      <c r="M1842" t="s">
        <v>2117</v>
      </c>
      <c r="N1842">
        <v>0</v>
      </c>
      <c r="O1842" t="s">
        <v>83</v>
      </c>
      <c r="P1842" t="s">
        <v>83</v>
      </c>
      <c r="Q1842">
        <v>0</v>
      </c>
      <c r="R1842" t="s">
        <v>2926</v>
      </c>
    </row>
    <row r="1843" spans="2:18" x14ac:dyDescent="0.25">
      <c r="B1843" t="s">
        <v>2927</v>
      </c>
      <c r="C1843" t="s">
        <v>2924</v>
      </c>
      <c r="D1843" t="s">
        <v>2928</v>
      </c>
      <c r="E1843">
        <v>7728</v>
      </c>
      <c r="F1843" t="s">
        <v>74</v>
      </c>
      <c r="G1843">
        <v>158</v>
      </c>
      <c r="H1843">
        <v>28</v>
      </c>
      <c r="I1843">
        <v>4</v>
      </c>
      <c r="J1843">
        <v>72</v>
      </c>
      <c r="K1843">
        <v>70</v>
      </c>
      <c r="L1843" t="s">
        <v>71</v>
      </c>
      <c r="M1843" t="s">
        <v>2117</v>
      </c>
      <c r="N1843">
        <v>0</v>
      </c>
      <c r="O1843" t="s">
        <v>73</v>
      </c>
      <c r="P1843" t="s">
        <v>83</v>
      </c>
      <c r="Q1843">
        <v>0</v>
      </c>
      <c r="R1843" t="s">
        <v>2929</v>
      </c>
    </row>
    <row r="1844" spans="2:18" x14ac:dyDescent="0.25">
      <c r="B1844" t="s">
        <v>2927</v>
      </c>
      <c r="C1844" t="s">
        <v>2930</v>
      </c>
      <c r="D1844" t="s">
        <v>2931</v>
      </c>
      <c r="E1844">
        <v>7780</v>
      </c>
      <c r="F1844" t="s">
        <v>74</v>
      </c>
      <c r="G1844">
        <v>158</v>
      </c>
      <c r="H1844">
        <v>28</v>
      </c>
      <c r="I1844">
        <v>4</v>
      </c>
      <c r="J1844">
        <v>72</v>
      </c>
      <c r="K1844">
        <v>70</v>
      </c>
      <c r="L1844" t="s">
        <v>71</v>
      </c>
      <c r="M1844" t="s">
        <v>2117</v>
      </c>
      <c r="N1844">
        <v>0</v>
      </c>
      <c r="O1844" t="s">
        <v>83</v>
      </c>
      <c r="P1844" t="s">
        <v>83</v>
      </c>
      <c r="Q1844">
        <v>0</v>
      </c>
      <c r="R1844" t="s">
        <v>2932</v>
      </c>
    </row>
    <row r="1845" spans="2:18" x14ac:dyDescent="0.25">
      <c r="B1845" t="s">
        <v>2927</v>
      </c>
      <c r="C1845" t="s">
        <v>2930</v>
      </c>
      <c r="D1845" t="s">
        <v>2931</v>
      </c>
      <c r="E1845">
        <v>7780</v>
      </c>
      <c r="F1845" t="s">
        <v>74</v>
      </c>
      <c r="G1845">
        <v>158</v>
      </c>
      <c r="H1845">
        <v>28</v>
      </c>
      <c r="I1845">
        <v>4</v>
      </c>
      <c r="J1845">
        <v>72</v>
      </c>
      <c r="K1845">
        <v>70</v>
      </c>
      <c r="L1845" t="s">
        <v>77</v>
      </c>
      <c r="M1845" t="s">
        <v>2117</v>
      </c>
      <c r="N1845">
        <v>0</v>
      </c>
      <c r="O1845" t="s">
        <v>83</v>
      </c>
      <c r="P1845" t="s">
        <v>83</v>
      </c>
      <c r="Q1845">
        <v>0</v>
      </c>
      <c r="R1845" t="s">
        <v>2932</v>
      </c>
    </row>
    <row r="1846" spans="2:18" x14ac:dyDescent="0.25">
      <c r="B1846" t="s">
        <v>2927</v>
      </c>
      <c r="C1846" t="s">
        <v>2924</v>
      </c>
      <c r="D1846" t="s">
        <v>2928</v>
      </c>
      <c r="E1846">
        <v>7728</v>
      </c>
      <c r="F1846" t="s">
        <v>74</v>
      </c>
      <c r="G1846">
        <v>158</v>
      </c>
      <c r="H1846">
        <v>28</v>
      </c>
      <c r="I1846">
        <v>4</v>
      </c>
      <c r="J1846">
        <v>72</v>
      </c>
      <c r="K1846">
        <v>70</v>
      </c>
      <c r="L1846" t="s">
        <v>77</v>
      </c>
      <c r="M1846" t="s">
        <v>2117</v>
      </c>
      <c r="N1846">
        <v>0</v>
      </c>
      <c r="O1846" t="s">
        <v>83</v>
      </c>
      <c r="P1846" t="s">
        <v>83</v>
      </c>
      <c r="Q1846">
        <v>0</v>
      </c>
      <c r="R1846" t="s">
        <v>2929</v>
      </c>
    </row>
    <row r="1847" spans="2:18" x14ac:dyDescent="0.25">
      <c r="B1847" t="s">
        <v>2933</v>
      </c>
      <c r="C1847" t="s">
        <v>2924</v>
      </c>
      <c r="D1847" t="s">
        <v>2936</v>
      </c>
      <c r="E1847">
        <v>7728</v>
      </c>
      <c r="F1847" t="s">
        <v>74</v>
      </c>
      <c r="G1847">
        <v>158</v>
      </c>
      <c r="H1847">
        <v>28</v>
      </c>
      <c r="I1847">
        <v>4</v>
      </c>
      <c r="J1847">
        <v>72</v>
      </c>
      <c r="K1847">
        <v>70</v>
      </c>
      <c r="L1847" t="s">
        <v>71</v>
      </c>
      <c r="M1847" t="s">
        <v>1952</v>
      </c>
      <c r="N1847" t="s">
        <v>3861</v>
      </c>
      <c r="O1847" t="s">
        <v>83</v>
      </c>
      <c r="P1847" t="s">
        <v>83</v>
      </c>
      <c r="Q1847">
        <v>0</v>
      </c>
      <c r="R1847" t="s">
        <v>2937</v>
      </c>
    </row>
    <row r="1848" spans="2:18" x14ac:dyDescent="0.25">
      <c r="B1848" t="s">
        <v>2933</v>
      </c>
      <c r="C1848" t="s">
        <v>2924</v>
      </c>
      <c r="D1848" t="s">
        <v>2934</v>
      </c>
      <c r="E1848">
        <v>7728</v>
      </c>
      <c r="F1848" t="s">
        <v>74</v>
      </c>
      <c r="G1848">
        <v>158</v>
      </c>
      <c r="H1848">
        <v>28</v>
      </c>
      <c r="I1848">
        <v>4</v>
      </c>
      <c r="J1848">
        <v>72</v>
      </c>
      <c r="K1848">
        <v>70</v>
      </c>
      <c r="L1848" t="s">
        <v>71</v>
      </c>
      <c r="M1848" t="s">
        <v>1952</v>
      </c>
      <c r="N1848" t="s">
        <v>3861</v>
      </c>
      <c r="O1848" t="s">
        <v>83</v>
      </c>
      <c r="P1848" t="s">
        <v>83</v>
      </c>
      <c r="Q1848">
        <v>0</v>
      </c>
      <c r="R1848" t="s">
        <v>2935</v>
      </c>
    </row>
    <row r="1849" spans="2:18" x14ac:dyDescent="0.25">
      <c r="B1849" t="s">
        <v>2933</v>
      </c>
      <c r="C1849" t="s">
        <v>2924</v>
      </c>
      <c r="D1849" t="s">
        <v>2934</v>
      </c>
      <c r="E1849">
        <v>7728</v>
      </c>
      <c r="F1849" t="s">
        <v>74</v>
      </c>
      <c r="G1849">
        <v>158</v>
      </c>
      <c r="H1849">
        <v>28</v>
      </c>
      <c r="I1849">
        <v>4</v>
      </c>
      <c r="J1849">
        <v>72</v>
      </c>
      <c r="K1849">
        <v>70</v>
      </c>
      <c r="L1849" t="s">
        <v>77</v>
      </c>
      <c r="M1849" t="s">
        <v>1952</v>
      </c>
      <c r="N1849" t="s">
        <v>3861</v>
      </c>
      <c r="O1849" t="s">
        <v>83</v>
      </c>
      <c r="P1849" t="s">
        <v>83</v>
      </c>
      <c r="Q1849">
        <v>0</v>
      </c>
      <c r="R1849" t="s">
        <v>2935</v>
      </c>
    </row>
    <row r="1850" spans="2:18" x14ac:dyDescent="0.25">
      <c r="B1850" t="s">
        <v>2933</v>
      </c>
      <c r="C1850" t="s">
        <v>2924</v>
      </c>
      <c r="D1850" t="s">
        <v>2936</v>
      </c>
      <c r="E1850">
        <v>7728</v>
      </c>
      <c r="F1850" t="s">
        <v>74</v>
      </c>
      <c r="G1850">
        <v>158</v>
      </c>
      <c r="H1850">
        <v>28</v>
      </c>
      <c r="I1850">
        <v>4</v>
      </c>
      <c r="J1850">
        <v>72</v>
      </c>
      <c r="K1850">
        <v>70</v>
      </c>
      <c r="L1850" t="s">
        <v>77</v>
      </c>
      <c r="M1850" t="s">
        <v>1952</v>
      </c>
      <c r="N1850" t="s">
        <v>3861</v>
      </c>
      <c r="O1850" t="s">
        <v>83</v>
      </c>
      <c r="P1850" t="s">
        <v>83</v>
      </c>
      <c r="Q1850">
        <v>0</v>
      </c>
      <c r="R1850" t="s">
        <v>2937</v>
      </c>
    </row>
    <row r="1851" spans="2:18" x14ac:dyDescent="0.25">
      <c r="B1851" t="s">
        <v>2938</v>
      </c>
      <c r="C1851" t="s">
        <v>2939</v>
      </c>
      <c r="D1851" t="s">
        <v>2940</v>
      </c>
      <c r="E1851">
        <v>7840</v>
      </c>
      <c r="F1851" t="s">
        <v>74</v>
      </c>
      <c r="G1851">
        <v>0</v>
      </c>
      <c r="H1851">
        <v>28</v>
      </c>
      <c r="I1851">
        <v>4</v>
      </c>
      <c r="J1851">
        <v>74</v>
      </c>
      <c r="K1851">
        <v>70</v>
      </c>
      <c r="L1851" t="s">
        <v>71</v>
      </c>
      <c r="M1851" t="s">
        <v>1952</v>
      </c>
      <c r="N1851" t="s">
        <v>3861</v>
      </c>
      <c r="O1851" t="s">
        <v>73</v>
      </c>
      <c r="P1851" t="s">
        <v>74</v>
      </c>
      <c r="Q1851">
        <v>0</v>
      </c>
      <c r="R1851" t="s">
        <v>2941</v>
      </c>
    </row>
    <row r="1852" spans="2:18" x14ac:dyDescent="0.25">
      <c r="B1852" t="s">
        <v>2938</v>
      </c>
      <c r="C1852" t="s">
        <v>2939</v>
      </c>
      <c r="D1852" t="s">
        <v>2940</v>
      </c>
      <c r="E1852">
        <v>7840</v>
      </c>
      <c r="F1852" t="s">
        <v>74</v>
      </c>
      <c r="G1852">
        <v>0</v>
      </c>
      <c r="H1852">
        <v>28</v>
      </c>
      <c r="I1852">
        <v>4</v>
      </c>
      <c r="J1852">
        <v>74</v>
      </c>
      <c r="K1852">
        <v>70</v>
      </c>
      <c r="L1852" t="s">
        <v>77</v>
      </c>
      <c r="M1852" t="s">
        <v>1952</v>
      </c>
      <c r="N1852" t="s">
        <v>3861</v>
      </c>
      <c r="O1852" t="s">
        <v>73</v>
      </c>
      <c r="P1852" t="s">
        <v>74</v>
      </c>
      <c r="Q1852">
        <v>0</v>
      </c>
      <c r="R1852" t="s">
        <v>2941</v>
      </c>
    </row>
    <row r="1853" spans="2:18" x14ac:dyDescent="0.25">
      <c r="B1853" t="s">
        <v>2942</v>
      </c>
      <c r="C1853" t="s">
        <v>2939</v>
      </c>
      <c r="D1853" t="s">
        <v>237</v>
      </c>
      <c r="E1853">
        <v>7840</v>
      </c>
      <c r="F1853" t="s">
        <v>74</v>
      </c>
      <c r="G1853">
        <v>0</v>
      </c>
      <c r="H1853">
        <v>28</v>
      </c>
      <c r="I1853">
        <v>4</v>
      </c>
      <c r="J1853">
        <v>74</v>
      </c>
      <c r="K1853">
        <v>70</v>
      </c>
      <c r="L1853" t="s">
        <v>71</v>
      </c>
      <c r="M1853" t="s">
        <v>1952</v>
      </c>
      <c r="N1853" t="s">
        <v>3861</v>
      </c>
      <c r="O1853" t="s">
        <v>73</v>
      </c>
      <c r="P1853" t="s">
        <v>74</v>
      </c>
      <c r="Q1853">
        <v>0</v>
      </c>
      <c r="R1853" t="s">
        <v>2943</v>
      </c>
    </row>
    <row r="1854" spans="2:18" x14ac:dyDescent="0.25">
      <c r="B1854" t="s">
        <v>2942</v>
      </c>
      <c r="C1854" t="s">
        <v>2939</v>
      </c>
      <c r="D1854" t="s">
        <v>237</v>
      </c>
      <c r="E1854">
        <v>7840</v>
      </c>
      <c r="F1854" t="s">
        <v>74</v>
      </c>
      <c r="G1854">
        <v>0</v>
      </c>
      <c r="H1854">
        <v>28</v>
      </c>
      <c r="I1854">
        <v>4</v>
      </c>
      <c r="J1854">
        <v>74</v>
      </c>
      <c r="K1854">
        <v>70</v>
      </c>
      <c r="L1854" t="s">
        <v>77</v>
      </c>
      <c r="M1854" t="s">
        <v>1952</v>
      </c>
      <c r="N1854" t="s">
        <v>3861</v>
      </c>
      <c r="O1854" t="s">
        <v>73</v>
      </c>
      <c r="P1854" t="s">
        <v>74</v>
      </c>
      <c r="Q1854">
        <v>0</v>
      </c>
      <c r="R1854" t="s">
        <v>2943</v>
      </c>
    </row>
    <row r="1855" spans="2:18" x14ac:dyDescent="0.25">
      <c r="B1855" t="s">
        <v>2944</v>
      </c>
      <c r="C1855" t="s">
        <v>2945</v>
      </c>
      <c r="D1855" t="s">
        <v>80</v>
      </c>
      <c r="E1855">
        <v>7744</v>
      </c>
      <c r="F1855" t="s">
        <v>74</v>
      </c>
      <c r="G1855">
        <v>0</v>
      </c>
      <c r="H1855">
        <v>28</v>
      </c>
      <c r="I1855">
        <v>4</v>
      </c>
      <c r="J1855">
        <v>74</v>
      </c>
      <c r="K1855">
        <v>70</v>
      </c>
      <c r="L1855" t="s">
        <v>71</v>
      </c>
      <c r="M1855" t="s">
        <v>1952</v>
      </c>
      <c r="N1855" t="s">
        <v>3861</v>
      </c>
      <c r="O1855" t="s">
        <v>73</v>
      </c>
      <c r="P1855" t="s">
        <v>74</v>
      </c>
      <c r="Q1855">
        <v>0</v>
      </c>
      <c r="R1855" t="s">
        <v>2946</v>
      </c>
    </row>
    <row r="1856" spans="2:18" x14ac:dyDescent="0.25">
      <c r="B1856" t="s">
        <v>2944</v>
      </c>
      <c r="C1856" t="s">
        <v>2945</v>
      </c>
      <c r="D1856" t="s">
        <v>80</v>
      </c>
      <c r="E1856">
        <v>7744</v>
      </c>
      <c r="F1856" t="s">
        <v>74</v>
      </c>
      <c r="G1856">
        <v>0</v>
      </c>
      <c r="H1856">
        <v>28</v>
      </c>
      <c r="I1856">
        <v>4</v>
      </c>
      <c r="J1856">
        <v>74</v>
      </c>
      <c r="K1856">
        <v>70</v>
      </c>
      <c r="L1856" t="s">
        <v>77</v>
      </c>
      <c r="M1856" t="s">
        <v>1952</v>
      </c>
      <c r="N1856" t="s">
        <v>3861</v>
      </c>
      <c r="O1856" t="s">
        <v>73</v>
      </c>
      <c r="P1856" t="s">
        <v>74</v>
      </c>
      <c r="Q1856">
        <v>0</v>
      </c>
      <c r="R1856" t="s">
        <v>2946</v>
      </c>
    </row>
    <row r="1857" spans="2:20" x14ac:dyDescent="0.25">
      <c r="B1857" t="s">
        <v>2947</v>
      </c>
      <c r="C1857" t="s">
        <v>2924</v>
      </c>
      <c r="D1857" t="s">
        <v>70</v>
      </c>
      <c r="E1857" s="6">
        <v>7728</v>
      </c>
      <c r="F1857" t="s">
        <v>74</v>
      </c>
      <c r="G1857" s="6">
        <v>158</v>
      </c>
      <c r="H1857">
        <v>28</v>
      </c>
      <c r="I1857" s="6">
        <v>4</v>
      </c>
      <c r="J1857">
        <v>72</v>
      </c>
      <c r="K1857">
        <v>70</v>
      </c>
      <c r="L1857" t="s">
        <v>71</v>
      </c>
      <c r="M1857" t="s">
        <v>2117</v>
      </c>
      <c r="N1857">
        <v>0</v>
      </c>
      <c r="O1857" t="s">
        <v>83</v>
      </c>
      <c r="P1857" t="s">
        <v>83</v>
      </c>
      <c r="Q1857">
        <v>0</v>
      </c>
      <c r="R1857" t="s">
        <v>2948</v>
      </c>
      <c r="S1857">
        <v>2000</v>
      </c>
      <c r="T1857" t="s">
        <v>3145</v>
      </c>
    </row>
    <row r="1858" spans="2:20" x14ac:dyDescent="0.25">
      <c r="B1858" t="s">
        <v>2947</v>
      </c>
      <c r="C1858" t="s">
        <v>2924</v>
      </c>
      <c r="D1858" t="s">
        <v>2949</v>
      </c>
      <c r="E1858">
        <v>7728</v>
      </c>
      <c r="F1858" t="s">
        <v>74</v>
      </c>
      <c r="G1858">
        <v>158</v>
      </c>
      <c r="H1858">
        <v>28</v>
      </c>
      <c r="I1858">
        <v>4</v>
      </c>
      <c r="J1858">
        <v>72</v>
      </c>
      <c r="K1858">
        <v>70</v>
      </c>
      <c r="L1858" t="s">
        <v>71</v>
      </c>
      <c r="M1858" t="s">
        <v>2117</v>
      </c>
      <c r="N1858">
        <v>0</v>
      </c>
      <c r="O1858" t="s">
        <v>83</v>
      </c>
      <c r="P1858" t="s">
        <v>83</v>
      </c>
      <c r="Q1858">
        <v>0</v>
      </c>
      <c r="R1858" t="s">
        <v>2950</v>
      </c>
    </row>
    <row r="1859" spans="2:20" x14ac:dyDescent="0.25">
      <c r="B1859" t="s">
        <v>2947</v>
      </c>
      <c r="C1859" t="s">
        <v>2924</v>
      </c>
      <c r="D1859" t="s">
        <v>2949</v>
      </c>
      <c r="E1859">
        <v>7728</v>
      </c>
      <c r="F1859" t="s">
        <v>74</v>
      </c>
      <c r="G1859">
        <v>158</v>
      </c>
      <c r="H1859">
        <v>28</v>
      </c>
      <c r="I1859">
        <v>4</v>
      </c>
      <c r="J1859">
        <v>72</v>
      </c>
      <c r="K1859">
        <v>70</v>
      </c>
      <c r="L1859" t="s">
        <v>77</v>
      </c>
      <c r="M1859" t="s">
        <v>2117</v>
      </c>
      <c r="N1859">
        <v>0</v>
      </c>
      <c r="O1859" t="s">
        <v>83</v>
      </c>
      <c r="P1859" t="s">
        <v>83</v>
      </c>
      <c r="Q1859">
        <v>0</v>
      </c>
      <c r="R1859" t="s">
        <v>2950</v>
      </c>
    </row>
    <row r="1860" spans="2:20" x14ac:dyDescent="0.25">
      <c r="B1860" t="s">
        <v>2947</v>
      </c>
      <c r="C1860" t="s">
        <v>2924</v>
      </c>
      <c r="D1860" t="s">
        <v>70</v>
      </c>
      <c r="E1860">
        <v>7728</v>
      </c>
      <c r="F1860" t="s">
        <v>74</v>
      </c>
      <c r="G1860">
        <v>158</v>
      </c>
      <c r="H1860">
        <v>28</v>
      </c>
      <c r="I1860">
        <v>4</v>
      </c>
      <c r="J1860">
        <v>72</v>
      </c>
      <c r="K1860">
        <v>70</v>
      </c>
      <c r="L1860" t="s">
        <v>77</v>
      </c>
      <c r="M1860" t="s">
        <v>2117</v>
      </c>
      <c r="N1860">
        <v>0</v>
      </c>
      <c r="O1860" t="s">
        <v>83</v>
      </c>
      <c r="P1860" t="s">
        <v>83</v>
      </c>
      <c r="Q1860">
        <v>0</v>
      </c>
      <c r="R1860" t="s">
        <v>2948</v>
      </c>
    </row>
    <row r="1861" spans="2:20" x14ac:dyDescent="0.25">
      <c r="B1861" t="s">
        <v>2951</v>
      </c>
      <c r="C1861" t="s">
        <v>2924</v>
      </c>
      <c r="D1861" t="s">
        <v>2954</v>
      </c>
      <c r="E1861">
        <v>7728</v>
      </c>
      <c r="F1861" t="s">
        <v>74</v>
      </c>
      <c r="G1861">
        <v>158</v>
      </c>
      <c r="H1861">
        <v>28</v>
      </c>
      <c r="I1861">
        <v>4</v>
      </c>
      <c r="J1861">
        <v>72</v>
      </c>
      <c r="K1861">
        <v>70</v>
      </c>
      <c r="L1861" t="s">
        <v>71</v>
      </c>
      <c r="M1861" t="s">
        <v>1952</v>
      </c>
      <c r="N1861" t="s">
        <v>3861</v>
      </c>
      <c r="O1861" t="s">
        <v>83</v>
      </c>
      <c r="P1861" t="s">
        <v>83</v>
      </c>
      <c r="Q1861">
        <v>0</v>
      </c>
      <c r="R1861" t="s">
        <v>2955</v>
      </c>
    </row>
    <row r="1862" spans="2:20" x14ac:dyDescent="0.25">
      <c r="B1862" t="s">
        <v>2951</v>
      </c>
      <c r="C1862" t="s">
        <v>2924</v>
      </c>
      <c r="D1862" t="s">
        <v>2952</v>
      </c>
      <c r="E1862">
        <v>7728</v>
      </c>
      <c r="F1862" t="s">
        <v>74</v>
      </c>
      <c r="G1862">
        <v>158</v>
      </c>
      <c r="H1862">
        <v>28</v>
      </c>
      <c r="I1862">
        <v>4</v>
      </c>
      <c r="J1862">
        <v>72</v>
      </c>
      <c r="K1862">
        <v>70</v>
      </c>
      <c r="L1862" t="s">
        <v>71</v>
      </c>
      <c r="M1862" t="s">
        <v>1952</v>
      </c>
      <c r="N1862" t="s">
        <v>3861</v>
      </c>
      <c r="O1862" t="s">
        <v>83</v>
      </c>
      <c r="P1862" t="s">
        <v>83</v>
      </c>
      <c r="Q1862">
        <v>0</v>
      </c>
      <c r="R1862" t="s">
        <v>2953</v>
      </c>
    </row>
    <row r="1863" spans="2:20" x14ac:dyDescent="0.25">
      <c r="B1863" t="s">
        <v>2951</v>
      </c>
      <c r="C1863" t="s">
        <v>2924</v>
      </c>
      <c r="D1863" t="s">
        <v>2952</v>
      </c>
      <c r="E1863">
        <v>7728</v>
      </c>
      <c r="F1863" t="s">
        <v>74</v>
      </c>
      <c r="G1863">
        <v>158</v>
      </c>
      <c r="H1863">
        <v>28</v>
      </c>
      <c r="I1863">
        <v>4</v>
      </c>
      <c r="J1863">
        <v>72</v>
      </c>
      <c r="K1863">
        <v>70</v>
      </c>
      <c r="L1863" t="s">
        <v>77</v>
      </c>
      <c r="M1863" t="s">
        <v>1952</v>
      </c>
      <c r="N1863" t="s">
        <v>3861</v>
      </c>
      <c r="O1863" t="s">
        <v>83</v>
      </c>
      <c r="P1863" t="s">
        <v>83</v>
      </c>
      <c r="Q1863">
        <v>0</v>
      </c>
      <c r="R1863" t="s">
        <v>2953</v>
      </c>
    </row>
    <row r="1864" spans="2:20" x14ac:dyDescent="0.25">
      <c r="B1864" t="s">
        <v>2951</v>
      </c>
      <c r="C1864" t="s">
        <v>2924</v>
      </c>
      <c r="D1864" t="s">
        <v>2954</v>
      </c>
      <c r="E1864">
        <v>7728</v>
      </c>
      <c r="F1864" t="s">
        <v>74</v>
      </c>
      <c r="G1864">
        <v>158</v>
      </c>
      <c r="H1864">
        <v>28</v>
      </c>
      <c r="I1864">
        <v>4</v>
      </c>
      <c r="J1864">
        <v>72</v>
      </c>
      <c r="K1864">
        <v>70</v>
      </c>
      <c r="L1864" t="s">
        <v>77</v>
      </c>
      <c r="M1864" t="s">
        <v>1952</v>
      </c>
      <c r="N1864" t="s">
        <v>3861</v>
      </c>
      <c r="O1864" t="s">
        <v>83</v>
      </c>
      <c r="P1864" t="s">
        <v>83</v>
      </c>
      <c r="Q1864">
        <v>0</v>
      </c>
      <c r="R1864" t="s">
        <v>2955</v>
      </c>
    </row>
    <row r="1865" spans="2:20" x14ac:dyDescent="0.25">
      <c r="B1865" t="s">
        <v>2956</v>
      </c>
      <c r="C1865" t="s">
        <v>2945</v>
      </c>
      <c r="D1865" t="s">
        <v>2957</v>
      </c>
      <c r="E1865">
        <v>7744</v>
      </c>
      <c r="F1865" t="s">
        <v>74</v>
      </c>
      <c r="G1865">
        <v>158</v>
      </c>
      <c r="H1865">
        <v>28</v>
      </c>
      <c r="I1865">
        <v>4</v>
      </c>
      <c r="J1865">
        <v>74</v>
      </c>
      <c r="K1865">
        <v>70</v>
      </c>
      <c r="L1865" t="s">
        <v>71</v>
      </c>
      <c r="M1865" t="s">
        <v>1952</v>
      </c>
      <c r="N1865" t="s">
        <v>3861</v>
      </c>
      <c r="O1865" t="s">
        <v>73</v>
      </c>
      <c r="P1865" t="s">
        <v>74</v>
      </c>
      <c r="Q1865">
        <v>0</v>
      </c>
      <c r="R1865" t="s">
        <v>2958</v>
      </c>
    </row>
    <row r="1866" spans="2:20" x14ac:dyDescent="0.25">
      <c r="B1866" t="s">
        <v>2956</v>
      </c>
      <c r="C1866" t="s">
        <v>2945</v>
      </c>
      <c r="D1866" t="s">
        <v>2957</v>
      </c>
      <c r="E1866">
        <v>7744</v>
      </c>
      <c r="F1866" t="s">
        <v>74</v>
      </c>
      <c r="G1866">
        <v>158</v>
      </c>
      <c r="H1866">
        <v>28</v>
      </c>
      <c r="I1866">
        <v>4</v>
      </c>
      <c r="J1866">
        <v>74</v>
      </c>
      <c r="K1866">
        <v>70</v>
      </c>
      <c r="L1866" t="s">
        <v>77</v>
      </c>
      <c r="M1866" t="s">
        <v>1952</v>
      </c>
      <c r="N1866" t="s">
        <v>3861</v>
      </c>
      <c r="O1866" t="s">
        <v>73</v>
      </c>
      <c r="P1866" t="s">
        <v>74</v>
      </c>
      <c r="Q1866">
        <v>0</v>
      </c>
      <c r="R1866" t="s">
        <v>2958</v>
      </c>
    </row>
    <row r="1867" spans="2:20" x14ac:dyDescent="0.25">
      <c r="B1867" t="s">
        <v>2959</v>
      </c>
      <c r="C1867" t="s">
        <v>2960</v>
      </c>
      <c r="D1867" t="s">
        <v>2961</v>
      </c>
      <c r="E1867">
        <v>7714</v>
      </c>
      <c r="F1867" t="s">
        <v>74</v>
      </c>
      <c r="G1867">
        <v>0</v>
      </c>
      <c r="H1867">
        <v>34.770000000000003</v>
      </c>
      <c r="I1867">
        <v>3.4</v>
      </c>
      <c r="J1867">
        <v>81</v>
      </c>
      <c r="K1867">
        <v>72.56</v>
      </c>
      <c r="L1867" t="s">
        <v>71</v>
      </c>
      <c r="M1867" t="s">
        <v>917</v>
      </c>
      <c r="N1867" t="s">
        <v>3871</v>
      </c>
      <c r="O1867" t="s">
        <v>73</v>
      </c>
      <c r="P1867" t="s">
        <v>74</v>
      </c>
      <c r="Q1867">
        <v>0</v>
      </c>
      <c r="R1867" t="s">
        <v>2962</v>
      </c>
    </row>
    <row r="1868" spans="2:20" x14ac:dyDescent="0.25">
      <c r="B1868" t="s">
        <v>2959</v>
      </c>
      <c r="C1868" t="s">
        <v>2960</v>
      </c>
      <c r="D1868" t="s">
        <v>2961</v>
      </c>
      <c r="E1868">
        <v>7714</v>
      </c>
      <c r="F1868" t="s">
        <v>74</v>
      </c>
      <c r="G1868">
        <v>0</v>
      </c>
      <c r="H1868">
        <v>34.770000000000003</v>
      </c>
      <c r="I1868">
        <v>3.4</v>
      </c>
      <c r="J1868">
        <v>81</v>
      </c>
      <c r="K1868">
        <v>72.56</v>
      </c>
      <c r="L1868" t="s">
        <v>77</v>
      </c>
      <c r="M1868" t="s">
        <v>144</v>
      </c>
      <c r="N1868" t="s">
        <v>3862</v>
      </c>
      <c r="O1868" t="s">
        <v>73</v>
      </c>
      <c r="P1868" t="s">
        <v>74</v>
      </c>
      <c r="Q1868">
        <v>0</v>
      </c>
      <c r="R1868" t="s">
        <v>2962</v>
      </c>
    </row>
    <row r="1869" spans="2:20" x14ac:dyDescent="0.25">
      <c r="B1869" t="s">
        <v>2963</v>
      </c>
      <c r="C1869" t="s">
        <v>2964</v>
      </c>
      <c r="D1869" t="s">
        <v>2965</v>
      </c>
      <c r="E1869">
        <v>12570</v>
      </c>
      <c r="F1869">
        <v>12570</v>
      </c>
      <c r="G1869">
        <v>160</v>
      </c>
      <c r="H1869">
        <v>38</v>
      </c>
      <c r="I1869">
        <v>5</v>
      </c>
      <c r="J1869">
        <v>75</v>
      </c>
      <c r="K1869">
        <v>66</v>
      </c>
      <c r="L1869" t="s">
        <v>71</v>
      </c>
      <c r="M1869" t="s">
        <v>132</v>
      </c>
      <c r="N1869" t="s">
        <v>3864</v>
      </c>
      <c r="O1869" t="s">
        <v>83</v>
      </c>
      <c r="P1869" t="s">
        <v>73</v>
      </c>
      <c r="Q1869" t="s">
        <v>74</v>
      </c>
      <c r="R1869" t="s">
        <v>2966</v>
      </c>
    </row>
    <row r="1870" spans="2:20" x14ac:dyDescent="0.25">
      <c r="B1870" t="s">
        <v>2963</v>
      </c>
      <c r="C1870" t="s">
        <v>2964</v>
      </c>
      <c r="D1870" t="s">
        <v>2965</v>
      </c>
      <c r="E1870">
        <v>12570</v>
      </c>
      <c r="F1870">
        <v>12570</v>
      </c>
      <c r="G1870">
        <v>160</v>
      </c>
      <c r="H1870">
        <v>38</v>
      </c>
      <c r="I1870">
        <v>5</v>
      </c>
      <c r="J1870">
        <v>75</v>
      </c>
      <c r="K1870">
        <v>66</v>
      </c>
      <c r="L1870" t="s">
        <v>71</v>
      </c>
      <c r="M1870" t="s">
        <v>144</v>
      </c>
      <c r="N1870" t="s">
        <v>3862</v>
      </c>
      <c r="O1870" t="s">
        <v>83</v>
      </c>
      <c r="P1870" t="s">
        <v>73</v>
      </c>
      <c r="Q1870" t="s">
        <v>74</v>
      </c>
      <c r="R1870" t="s">
        <v>2966</v>
      </c>
    </row>
    <row r="1871" spans="2:20" x14ac:dyDescent="0.25">
      <c r="B1871" t="s">
        <v>2963</v>
      </c>
      <c r="C1871" t="s">
        <v>2964</v>
      </c>
      <c r="D1871" t="s">
        <v>2965</v>
      </c>
      <c r="E1871">
        <v>12570</v>
      </c>
      <c r="F1871">
        <v>12570</v>
      </c>
      <c r="G1871">
        <v>160</v>
      </c>
      <c r="H1871">
        <v>38</v>
      </c>
      <c r="I1871">
        <v>5</v>
      </c>
      <c r="J1871">
        <v>75</v>
      </c>
      <c r="K1871">
        <v>66</v>
      </c>
      <c r="L1871" t="s">
        <v>77</v>
      </c>
      <c r="M1871" t="s">
        <v>144</v>
      </c>
      <c r="N1871" t="s">
        <v>3862</v>
      </c>
      <c r="O1871" t="s">
        <v>83</v>
      </c>
      <c r="P1871" t="s">
        <v>73</v>
      </c>
      <c r="Q1871" t="s">
        <v>74</v>
      </c>
      <c r="R1871" t="s">
        <v>2966</v>
      </c>
    </row>
    <row r="1872" spans="2:20" x14ac:dyDescent="0.25">
      <c r="B1872" t="s">
        <v>2967</v>
      </c>
      <c r="C1872" t="s">
        <v>2968</v>
      </c>
      <c r="D1872" t="s">
        <v>1607</v>
      </c>
      <c r="E1872">
        <v>9150</v>
      </c>
      <c r="F1872" t="s">
        <v>74</v>
      </c>
      <c r="G1872">
        <v>0</v>
      </c>
      <c r="H1872">
        <v>30</v>
      </c>
      <c r="I1872">
        <v>4</v>
      </c>
      <c r="J1872">
        <v>72</v>
      </c>
      <c r="K1872">
        <v>76</v>
      </c>
      <c r="L1872" t="s">
        <v>71</v>
      </c>
      <c r="M1872" t="s">
        <v>140</v>
      </c>
      <c r="N1872" t="s">
        <v>3865</v>
      </c>
      <c r="O1872" t="s">
        <v>239</v>
      </c>
      <c r="P1872" t="s">
        <v>74</v>
      </c>
      <c r="Q1872">
        <v>1200</v>
      </c>
      <c r="R1872" t="s">
        <v>2969</v>
      </c>
    </row>
    <row r="1873" spans="2:18" x14ac:dyDescent="0.25">
      <c r="B1873" t="s">
        <v>2967</v>
      </c>
      <c r="C1873" t="s">
        <v>2968</v>
      </c>
      <c r="D1873" t="s">
        <v>1607</v>
      </c>
      <c r="E1873">
        <v>9150</v>
      </c>
      <c r="F1873" t="s">
        <v>74</v>
      </c>
      <c r="G1873">
        <v>0</v>
      </c>
      <c r="H1873">
        <v>30</v>
      </c>
      <c r="I1873">
        <v>4</v>
      </c>
      <c r="J1873">
        <v>72</v>
      </c>
      <c r="K1873">
        <v>76</v>
      </c>
      <c r="L1873" t="s">
        <v>77</v>
      </c>
      <c r="M1873" t="s">
        <v>1609</v>
      </c>
      <c r="N1873" t="s">
        <v>3862</v>
      </c>
      <c r="O1873" t="s">
        <v>239</v>
      </c>
      <c r="P1873" t="s">
        <v>74</v>
      </c>
      <c r="Q1873">
        <v>800</v>
      </c>
      <c r="R1873" t="s">
        <v>2969</v>
      </c>
    </row>
    <row r="1874" spans="2:18" x14ac:dyDescent="0.25">
      <c r="B1874" t="s">
        <v>2970</v>
      </c>
      <c r="C1874" t="s">
        <v>2971</v>
      </c>
      <c r="D1874" t="s">
        <v>461</v>
      </c>
      <c r="E1874">
        <v>6246</v>
      </c>
      <c r="F1874" t="s">
        <v>74</v>
      </c>
      <c r="G1874">
        <v>161</v>
      </c>
      <c r="H1874">
        <v>42</v>
      </c>
      <c r="I1874">
        <v>2</v>
      </c>
      <c r="J1874">
        <v>70</v>
      </c>
      <c r="K1874">
        <v>74</v>
      </c>
      <c r="L1874" t="s">
        <v>71</v>
      </c>
      <c r="M1874" t="s">
        <v>2296</v>
      </c>
      <c r="N1874" t="s">
        <v>3948</v>
      </c>
      <c r="O1874" t="s">
        <v>239</v>
      </c>
      <c r="P1874" t="s">
        <v>74</v>
      </c>
      <c r="Q1874">
        <v>0</v>
      </c>
      <c r="R1874" t="s">
        <v>2972</v>
      </c>
    </row>
    <row r="1875" spans="2:18" x14ac:dyDescent="0.25">
      <c r="B1875" t="s">
        <v>2970</v>
      </c>
      <c r="C1875" t="s">
        <v>2971</v>
      </c>
      <c r="D1875" t="s">
        <v>461</v>
      </c>
      <c r="E1875">
        <v>6246</v>
      </c>
      <c r="F1875" t="s">
        <v>74</v>
      </c>
      <c r="G1875">
        <v>161</v>
      </c>
      <c r="H1875">
        <v>42</v>
      </c>
      <c r="I1875">
        <v>2</v>
      </c>
      <c r="J1875">
        <v>70</v>
      </c>
      <c r="K1875">
        <v>74</v>
      </c>
      <c r="L1875" t="s">
        <v>77</v>
      </c>
      <c r="M1875" t="s">
        <v>2296</v>
      </c>
      <c r="N1875" t="s">
        <v>3948</v>
      </c>
      <c r="O1875" t="s">
        <v>239</v>
      </c>
      <c r="P1875" t="s">
        <v>74</v>
      </c>
      <c r="Q1875">
        <v>0</v>
      </c>
      <c r="R1875" t="s">
        <v>2972</v>
      </c>
    </row>
    <row r="1876" spans="2:18" x14ac:dyDescent="0.25">
      <c r="B1876" t="s">
        <v>2973</v>
      </c>
      <c r="C1876" t="s">
        <v>2664</v>
      </c>
      <c r="D1876" t="s">
        <v>433</v>
      </c>
      <c r="E1876">
        <v>10270</v>
      </c>
      <c r="F1876" t="s">
        <v>74</v>
      </c>
      <c r="G1876">
        <v>0</v>
      </c>
      <c r="H1876">
        <v>32</v>
      </c>
      <c r="I1876">
        <v>4</v>
      </c>
      <c r="J1876">
        <v>88</v>
      </c>
      <c r="K1876">
        <v>80</v>
      </c>
      <c r="L1876" t="s">
        <v>71</v>
      </c>
      <c r="M1876" t="s">
        <v>2665</v>
      </c>
      <c r="N1876" t="s">
        <v>3947</v>
      </c>
      <c r="O1876" t="s">
        <v>239</v>
      </c>
      <c r="P1876" t="s">
        <v>74</v>
      </c>
      <c r="Q1876">
        <v>1000</v>
      </c>
      <c r="R1876" t="s">
        <v>2974</v>
      </c>
    </row>
    <row r="1877" spans="2:18" x14ac:dyDescent="0.25">
      <c r="B1877" t="s">
        <v>2973</v>
      </c>
      <c r="C1877" t="s">
        <v>2664</v>
      </c>
      <c r="D1877" t="s">
        <v>433</v>
      </c>
      <c r="E1877">
        <v>10270</v>
      </c>
      <c r="F1877" t="s">
        <v>74</v>
      </c>
      <c r="G1877">
        <v>0</v>
      </c>
      <c r="H1877">
        <v>32</v>
      </c>
      <c r="I1877">
        <v>4</v>
      </c>
      <c r="J1877">
        <v>88</v>
      </c>
      <c r="K1877">
        <v>80</v>
      </c>
      <c r="L1877" t="s">
        <v>77</v>
      </c>
      <c r="M1877" t="s">
        <v>2665</v>
      </c>
      <c r="N1877" t="s">
        <v>3947</v>
      </c>
      <c r="O1877" t="s">
        <v>239</v>
      </c>
      <c r="P1877" t="s">
        <v>74</v>
      </c>
      <c r="Q1877">
        <v>1000</v>
      </c>
      <c r="R1877" t="s">
        <v>2974</v>
      </c>
    </row>
    <row r="1878" spans="2:18" x14ac:dyDescent="0.25">
      <c r="B1878" t="s">
        <v>2975</v>
      </c>
      <c r="C1878" t="s">
        <v>2583</v>
      </c>
      <c r="D1878" t="s">
        <v>2976</v>
      </c>
      <c r="E1878">
        <v>4930</v>
      </c>
      <c r="F1878" t="s">
        <v>74</v>
      </c>
      <c r="G1878">
        <v>162</v>
      </c>
      <c r="H1878">
        <v>35</v>
      </c>
      <c r="I1878">
        <v>2</v>
      </c>
      <c r="J1878">
        <v>58</v>
      </c>
      <c r="K1878">
        <v>70</v>
      </c>
      <c r="L1878" t="s">
        <v>71</v>
      </c>
      <c r="M1878" t="s">
        <v>1045</v>
      </c>
      <c r="N1878" t="s">
        <v>3873</v>
      </c>
      <c r="O1878" t="s">
        <v>624</v>
      </c>
      <c r="P1878" t="s">
        <v>74</v>
      </c>
      <c r="Q1878">
        <v>0</v>
      </c>
      <c r="R1878" t="s">
        <v>2977</v>
      </c>
    </row>
    <row r="1879" spans="2:18" x14ac:dyDescent="0.25">
      <c r="B1879" t="s">
        <v>2975</v>
      </c>
      <c r="C1879" t="s">
        <v>2583</v>
      </c>
      <c r="D1879" t="s">
        <v>2976</v>
      </c>
      <c r="E1879">
        <v>4930</v>
      </c>
      <c r="F1879" t="s">
        <v>74</v>
      </c>
      <c r="G1879">
        <v>162</v>
      </c>
      <c r="H1879">
        <v>35</v>
      </c>
      <c r="I1879">
        <v>2</v>
      </c>
      <c r="J1879">
        <v>58</v>
      </c>
      <c r="K1879">
        <v>70</v>
      </c>
      <c r="L1879" t="s">
        <v>71</v>
      </c>
      <c r="M1879" t="s">
        <v>2586</v>
      </c>
      <c r="N1879" t="s">
        <v>3873</v>
      </c>
      <c r="O1879" t="s">
        <v>624</v>
      </c>
      <c r="P1879" t="s">
        <v>74</v>
      </c>
      <c r="Q1879">
        <v>0</v>
      </c>
      <c r="R1879" t="s">
        <v>2977</v>
      </c>
    </row>
    <row r="1880" spans="2:18" x14ac:dyDescent="0.25">
      <c r="B1880" t="s">
        <v>2975</v>
      </c>
      <c r="C1880" t="s">
        <v>2583</v>
      </c>
      <c r="D1880" t="s">
        <v>2976</v>
      </c>
      <c r="E1880">
        <v>4930</v>
      </c>
      <c r="F1880" t="s">
        <v>74</v>
      </c>
      <c r="G1880">
        <v>162</v>
      </c>
      <c r="H1880">
        <v>35</v>
      </c>
      <c r="I1880">
        <v>2</v>
      </c>
      <c r="J1880">
        <v>58</v>
      </c>
      <c r="K1880">
        <v>70</v>
      </c>
      <c r="L1880" t="s">
        <v>77</v>
      </c>
      <c r="M1880" t="s">
        <v>2587</v>
      </c>
      <c r="N1880" t="s">
        <v>3964</v>
      </c>
      <c r="O1880" t="s">
        <v>627</v>
      </c>
      <c r="P1880" t="s">
        <v>74</v>
      </c>
      <c r="Q1880">
        <v>0</v>
      </c>
      <c r="R1880" t="s">
        <v>2977</v>
      </c>
    </row>
    <row r="1881" spans="2:18" x14ac:dyDescent="0.25">
      <c r="B1881" t="s">
        <v>2975</v>
      </c>
      <c r="C1881" t="s">
        <v>2583</v>
      </c>
      <c r="D1881" t="s">
        <v>2976</v>
      </c>
      <c r="E1881">
        <v>4930</v>
      </c>
      <c r="F1881" t="s">
        <v>74</v>
      </c>
      <c r="G1881">
        <v>162</v>
      </c>
      <c r="H1881">
        <v>35</v>
      </c>
      <c r="I1881">
        <v>2</v>
      </c>
      <c r="J1881">
        <v>58</v>
      </c>
      <c r="K1881">
        <v>70</v>
      </c>
      <c r="L1881" t="s">
        <v>77</v>
      </c>
      <c r="M1881" t="s">
        <v>1045</v>
      </c>
      <c r="N1881" t="s">
        <v>3873</v>
      </c>
      <c r="O1881" t="s">
        <v>627</v>
      </c>
      <c r="P1881" t="s">
        <v>74</v>
      </c>
      <c r="Q1881">
        <v>0</v>
      </c>
      <c r="R1881" t="s">
        <v>2977</v>
      </c>
    </row>
    <row r="1882" spans="2:18" x14ac:dyDescent="0.25">
      <c r="B1882" t="s">
        <v>2975</v>
      </c>
      <c r="C1882" t="s">
        <v>2583</v>
      </c>
      <c r="D1882" t="s">
        <v>2976</v>
      </c>
      <c r="E1882">
        <v>4930</v>
      </c>
      <c r="F1882" t="s">
        <v>74</v>
      </c>
      <c r="G1882">
        <v>162</v>
      </c>
      <c r="H1882">
        <v>35</v>
      </c>
      <c r="I1882">
        <v>2</v>
      </c>
      <c r="J1882">
        <v>58</v>
      </c>
      <c r="K1882">
        <v>70</v>
      </c>
      <c r="L1882" t="s">
        <v>77</v>
      </c>
      <c r="M1882" t="s">
        <v>2586</v>
      </c>
      <c r="N1882" t="s">
        <v>3873</v>
      </c>
      <c r="O1882" t="s">
        <v>627</v>
      </c>
      <c r="P1882" t="s">
        <v>74</v>
      </c>
      <c r="Q1882">
        <v>0</v>
      </c>
      <c r="R1882" t="s">
        <v>2977</v>
      </c>
    </row>
    <row r="1883" spans="2:18" x14ac:dyDescent="0.25">
      <c r="B1883" t="s">
        <v>2978</v>
      </c>
      <c r="C1883" t="s">
        <v>2979</v>
      </c>
      <c r="D1883" t="s">
        <v>2896</v>
      </c>
      <c r="E1883">
        <v>12830</v>
      </c>
      <c r="F1883" t="s">
        <v>74</v>
      </c>
      <c r="G1883">
        <v>0</v>
      </c>
      <c r="H1883">
        <v>40</v>
      </c>
      <c r="I1883">
        <v>4</v>
      </c>
      <c r="J1883">
        <v>80</v>
      </c>
      <c r="K1883">
        <v>80</v>
      </c>
      <c r="L1883" t="s">
        <v>71</v>
      </c>
      <c r="M1883" t="s">
        <v>2439</v>
      </c>
      <c r="N1883" t="s">
        <v>3865</v>
      </c>
      <c r="O1883" t="s">
        <v>73</v>
      </c>
      <c r="P1883" t="s">
        <v>74</v>
      </c>
      <c r="Q1883">
        <v>0</v>
      </c>
      <c r="R1883" t="s">
        <v>2980</v>
      </c>
    </row>
    <row r="1884" spans="2:18" x14ac:dyDescent="0.25">
      <c r="B1884" t="s">
        <v>2978</v>
      </c>
      <c r="C1884" t="s">
        <v>2979</v>
      </c>
      <c r="D1884" t="s">
        <v>2896</v>
      </c>
      <c r="E1884">
        <v>12830</v>
      </c>
      <c r="F1884" t="s">
        <v>74</v>
      </c>
      <c r="G1884">
        <v>0</v>
      </c>
      <c r="H1884">
        <v>40</v>
      </c>
      <c r="I1884">
        <v>4</v>
      </c>
      <c r="J1884">
        <v>80</v>
      </c>
      <c r="K1884">
        <v>80</v>
      </c>
      <c r="L1884" t="s">
        <v>71</v>
      </c>
      <c r="M1884" t="s">
        <v>2292</v>
      </c>
      <c r="N1884" t="s">
        <v>3947</v>
      </c>
      <c r="O1884" t="s">
        <v>239</v>
      </c>
      <c r="P1884" t="s">
        <v>74</v>
      </c>
      <c r="Q1884">
        <v>1000</v>
      </c>
      <c r="R1884" t="s">
        <v>2980</v>
      </c>
    </row>
    <row r="1885" spans="2:18" x14ac:dyDescent="0.25">
      <c r="B1885" t="s">
        <v>2978</v>
      </c>
      <c r="C1885" t="s">
        <v>2979</v>
      </c>
      <c r="D1885" t="s">
        <v>2896</v>
      </c>
      <c r="E1885">
        <v>12830</v>
      </c>
      <c r="F1885" t="s">
        <v>74</v>
      </c>
      <c r="G1885">
        <v>0</v>
      </c>
      <c r="H1885">
        <v>40</v>
      </c>
      <c r="I1885">
        <v>4</v>
      </c>
      <c r="J1885">
        <v>80</v>
      </c>
      <c r="K1885">
        <v>80</v>
      </c>
      <c r="L1885" t="s">
        <v>77</v>
      </c>
      <c r="M1885" t="s">
        <v>2981</v>
      </c>
      <c r="N1885" t="s">
        <v>3873</v>
      </c>
      <c r="O1885" t="s">
        <v>239</v>
      </c>
      <c r="P1885" t="s">
        <v>74</v>
      </c>
      <c r="Q1885">
        <v>250</v>
      </c>
      <c r="R1885" t="s">
        <v>2980</v>
      </c>
    </row>
    <row r="1886" spans="2:18" x14ac:dyDescent="0.25">
      <c r="B1886" t="s">
        <v>2978</v>
      </c>
      <c r="C1886" t="s">
        <v>2979</v>
      </c>
      <c r="D1886" t="s">
        <v>2896</v>
      </c>
      <c r="E1886">
        <v>12830</v>
      </c>
      <c r="F1886" t="s">
        <v>74</v>
      </c>
      <c r="G1886">
        <v>0</v>
      </c>
      <c r="H1886">
        <v>40</v>
      </c>
      <c r="I1886">
        <v>4</v>
      </c>
      <c r="J1886">
        <v>80</v>
      </c>
      <c r="K1886">
        <v>80</v>
      </c>
      <c r="L1886" t="s">
        <v>77</v>
      </c>
      <c r="M1886" t="s">
        <v>2432</v>
      </c>
      <c r="N1886" t="s">
        <v>3954</v>
      </c>
      <c r="O1886" t="s">
        <v>73</v>
      </c>
      <c r="P1886" t="s">
        <v>74</v>
      </c>
      <c r="Q1886">
        <v>0</v>
      </c>
      <c r="R1886" t="s">
        <v>2980</v>
      </c>
    </row>
    <row r="1887" spans="2:18" x14ac:dyDescent="0.25">
      <c r="B1887" t="s">
        <v>2982</v>
      </c>
      <c r="C1887" t="s">
        <v>2983</v>
      </c>
      <c r="D1887" t="s">
        <v>80</v>
      </c>
      <c r="E1887">
        <v>7744</v>
      </c>
      <c r="F1887" t="s">
        <v>74</v>
      </c>
      <c r="G1887">
        <v>163</v>
      </c>
      <c r="H1887">
        <v>28</v>
      </c>
      <c r="I1887">
        <v>4</v>
      </c>
      <c r="J1887">
        <v>76</v>
      </c>
      <c r="K1887">
        <v>70</v>
      </c>
      <c r="L1887" t="s">
        <v>71</v>
      </c>
      <c r="M1887" t="s">
        <v>76</v>
      </c>
      <c r="N1887" t="s">
        <v>3861</v>
      </c>
      <c r="O1887" t="s">
        <v>73</v>
      </c>
      <c r="P1887" t="s">
        <v>74</v>
      </c>
      <c r="Q1887">
        <v>0</v>
      </c>
      <c r="R1887" t="s">
        <v>2984</v>
      </c>
    </row>
    <row r="1888" spans="2:18" x14ac:dyDescent="0.25">
      <c r="B1888" t="s">
        <v>2982</v>
      </c>
      <c r="C1888" t="s">
        <v>2983</v>
      </c>
      <c r="D1888" t="s">
        <v>80</v>
      </c>
      <c r="E1888">
        <v>7744</v>
      </c>
      <c r="F1888" t="s">
        <v>74</v>
      </c>
      <c r="G1888">
        <v>163</v>
      </c>
      <c r="H1888">
        <v>28</v>
      </c>
      <c r="I1888">
        <v>4</v>
      </c>
      <c r="J1888">
        <v>76</v>
      </c>
      <c r="K1888">
        <v>70</v>
      </c>
      <c r="L1888" t="s">
        <v>77</v>
      </c>
      <c r="M1888" t="s">
        <v>76</v>
      </c>
      <c r="N1888" t="s">
        <v>3861</v>
      </c>
      <c r="O1888" t="s">
        <v>73</v>
      </c>
      <c r="P1888" t="s">
        <v>74</v>
      </c>
      <c r="Q1888">
        <v>0</v>
      </c>
      <c r="R1888" t="s">
        <v>2984</v>
      </c>
    </row>
    <row r="1889" spans="2:22" x14ac:dyDescent="0.25">
      <c r="B1889" t="s">
        <v>2985</v>
      </c>
      <c r="D1889" t="s">
        <v>2319</v>
      </c>
      <c r="E1889">
        <v>7728</v>
      </c>
      <c r="F1889" t="s">
        <v>74</v>
      </c>
      <c r="G1889">
        <v>163</v>
      </c>
      <c r="H1889">
        <v>28</v>
      </c>
      <c r="I1889">
        <v>4</v>
      </c>
      <c r="J1889">
        <v>74</v>
      </c>
      <c r="K1889">
        <v>70</v>
      </c>
      <c r="L1889" t="s">
        <v>71</v>
      </c>
      <c r="M1889" t="s">
        <v>76</v>
      </c>
      <c r="N1889" t="s">
        <v>3861</v>
      </c>
      <c r="O1889" t="s">
        <v>271</v>
      </c>
      <c r="P1889" t="s">
        <v>74</v>
      </c>
      <c r="Q1889">
        <v>0</v>
      </c>
      <c r="R1889" t="s">
        <v>2986</v>
      </c>
    </row>
    <row r="1890" spans="2:22" x14ac:dyDescent="0.25">
      <c r="B1890" t="s">
        <v>2985</v>
      </c>
      <c r="D1890" t="s">
        <v>2319</v>
      </c>
      <c r="E1890">
        <v>7728</v>
      </c>
      <c r="F1890" t="s">
        <v>74</v>
      </c>
      <c r="G1890">
        <v>163</v>
      </c>
      <c r="H1890">
        <v>28</v>
      </c>
      <c r="I1890">
        <v>4</v>
      </c>
      <c r="J1890">
        <v>74</v>
      </c>
      <c r="K1890">
        <v>70</v>
      </c>
      <c r="L1890" t="s">
        <v>77</v>
      </c>
      <c r="M1890" t="s">
        <v>76</v>
      </c>
      <c r="N1890" t="s">
        <v>3861</v>
      </c>
      <c r="O1890" t="s">
        <v>627</v>
      </c>
      <c r="P1890" t="s">
        <v>74</v>
      </c>
      <c r="Q1890">
        <v>0</v>
      </c>
      <c r="R1890" t="s">
        <v>2986</v>
      </c>
    </row>
    <row r="1891" spans="2:22" x14ac:dyDescent="0.25">
      <c r="B1891" t="s">
        <v>2987</v>
      </c>
      <c r="C1891" t="s">
        <v>2988</v>
      </c>
      <c r="D1891" t="s">
        <v>2993</v>
      </c>
      <c r="E1891">
        <v>7728</v>
      </c>
      <c r="F1891" t="s">
        <v>74</v>
      </c>
      <c r="G1891">
        <v>163</v>
      </c>
      <c r="H1891">
        <v>28</v>
      </c>
      <c r="I1891">
        <v>4</v>
      </c>
      <c r="J1891">
        <v>74</v>
      </c>
      <c r="K1891">
        <v>70</v>
      </c>
      <c r="L1891" t="s">
        <v>71</v>
      </c>
      <c r="M1891" t="s">
        <v>1538</v>
      </c>
      <c r="N1891" t="s">
        <v>3872</v>
      </c>
      <c r="O1891" t="s">
        <v>83</v>
      </c>
      <c r="P1891" t="s">
        <v>83</v>
      </c>
      <c r="Q1891">
        <v>0</v>
      </c>
      <c r="R1891" t="s">
        <v>2994</v>
      </c>
    </row>
    <row r="1892" spans="2:22" x14ac:dyDescent="0.25">
      <c r="B1892" t="s">
        <v>2987</v>
      </c>
      <c r="C1892" t="s">
        <v>1946</v>
      </c>
      <c r="D1892" t="s">
        <v>2991</v>
      </c>
      <c r="E1892">
        <v>7870</v>
      </c>
      <c r="F1892">
        <v>7870</v>
      </c>
      <c r="G1892">
        <v>163</v>
      </c>
      <c r="H1892">
        <v>28</v>
      </c>
      <c r="I1892">
        <v>4</v>
      </c>
      <c r="J1892">
        <v>74</v>
      </c>
      <c r="K1892">
        <v>70</v>
      </c>
      <c r="L1892" t="s">
        <v>71</v>
      </c>
      <c r="M1892" t="s">
        <v>1538</v>
      </c>
      <c r="N1892" t="s">
        <v>3872</v>
      </c>
      <c r="O1892" t="s">
        <v>83</v>
      </c>
      <c r="P1892" t="s">
        <v>83</v>
      </c>
      <c r="Q1892">
        <v>0</v>
      </c>
      <c r="R1892" t="s">
        <v>2992</v>
      </c>
    </row>
    <row r="1893" spans="2:22" x14ac:dyDescent="0.25">
      <c r="B1893" t="s">
        <v>2987</v>
      </c>
      <c r="C1893" t="s">
        <v>2988</v>
      </c>
      <c r="D1893" t="s">
        <v>2989</v>
      </c>
      <c r="E1893">
        <v>7728</v>
      </c>
      <c r="F1893" t="s">
        <v>74</v>
      </c>
      <c r="G1893">
        <v>71</v>
      </c>
      <c r="H1893">
        <v>28</v>
      </c>
      <c r="I1893">
        <v>4</v>
      </c>
      <c r="J1893">
        <v>74</v>
      </c>
      <c r="K1893">
        <v>70</v>
      </c>
      <c r="L1893" t="s">
        <v>71</v>
      </c>
      <c r="M1893" t="s">
        <v>1538</v>
      </c>
      <c r="N1893" t="s">
        <v>3872</v>
      </c>
      <c r="O1893" t="s">
        <v>83</v>
      </c>
      <c r="P1893" t="s">
        <v>83</v>
      </c>
      <c r="Q1893">
        <v>0</v>
      </c>
      <c r="R1893" t="s">
        <v>2990</v>
      </c>
    </row>
    <row r="1894" spans="2:22" x14ac:dyDescent="0.25">
      <c r="B1894" t="s">
        <v>2987</v>
      </c>
      <c r="C1894" t="s">
        <v>2988</v>
      </c>
      <c r="D1894" t="s">
        <v>2989</v>
      </c>
      <c r="E1894">
        <v>7728</v>
      </c>
      <c r="F1894" t="s">
        <v>74</v>
      </c>
      <c r="G1894">
        <v>71</v>
      </c>
      <c r="H1894">
        <v>28</v>
      </c>
      <c r="I1894">
        <v>4</v>
      </c>
      <c r="J1894">
        <v>74</v>
      </c>
      <c r="K1894">
        <v>70</v>
      </c>
      <c r="L1894" t="s">
        <v>77</v>
      </c>
      <c r="M1894" t="s">
        <v>1538</v>
      </c>
      <c r="N1894" t="s">
        <v>3872</v>
      </c>
      <c r="O1894" t="s">
        <v>83</v>
      </c>
      <c r="P1894" t="s">
        <v>83</v>
      </c>
      <c r="Q1894">
        <v>0</v>
      </c>
      <c r="R1894" t="s">
        <v>2990</v>
      </c>
    </row>
    <row r="1895" spans="2:22" x14ac:dyDescent="0.25">
      <c r="B1895" t="s">
        <v>2987</v>
      </c>
      <c r="C1895" t="s">
        <v>1946</v>
      </c>
      <c r="D1895" t="s">
        <v>2991</v>
      </c>
      <c r="E1895">
        <v>7870</v>
      </c>
      <c r="F1895">
        <v>7870</v>
      </c>
      <c r="G1895">
        <v>163</v>
      </c>
      <c r="H1895">
        <v>28</v>
      </c>
      <c r="I1895">
        <v>4</v>
      </c>
      <c r="J1895">
        <v>74</v>
      </c>
      <c r="K1895">
        <v>70</v>
      </c>
      <c r="L1895" t="s">
        <v>77</v>
      </c>
      <c r="M1895" t="s">
        <v>1538</v>
      </c>
      <c r="N1895" t="s">
        <v>3872</v>
      </c>
      <c r="O1895" t="s">
        <v>83</v>
      </c>
      <c r="P1895" t="s">
        <v>83</v>
      </c>
      <c r="Q1895">
        <v>0</v>
      </c>
      <c r="R1895" t="s">
        <v>2992</v>
      </c>
    </row>
    <row r="1896" spans="2:22" x14ac:dyDescent="0.25">
      <c r="B1896" t="s">
        <v>2987</v>
      </c>
      <c r="C1896" t="s">
        <v>2988</v>
      </c>
      <c r="D1896" t="s">
        <v>2993</v>
      </c>
      <c r="E1896">
        <v>7728</v>
      </c>
      <c r="F1896" t="s">
        <v>74</v>
      </c>
      <c r="G1896">
        <v>163</v>
      </c>
      <c r="H1896">
        <v>28</v>
      </c>
      <c r="I1896">
        <v>4</v>
      </c>
      <c r="J1896">
        <v>74</v>
      </c>
      <c r="K1896">
        <v>70</v>
      </c>
      <c r="L1896" t="s">
        <v>77</v>
      </c>
      <c r="M1896" t="s">
        <v>1538</v>
      </c>
      <c r="N1896" t="s">
        <v>3872</v>
      </c>
      <c r="O1896" t="s">
        <v>83</v>
      </c>
      <c r="P1896" t="s">
        <v>83</v>
      </c>
      <c r="Q1896">
        <v>0</v>
      </c>
      <c r="R1896" t="s">
        <v>2994</v>
      </c>
    </row>
    <row r="1897" spans="2:22" x14ac:dyDescent="0.25">
      <c r="B1897" t="s">
        <v>2995</v>
      </c>
      <c r="C1897" t="s">
        <v>2996</v>
      </c>
      <c r="D1897" t="s">
        <v>3970</v>
      </c>
      <c r="E1897">
        <v>7840</v>
      </c>
      <c r="F1897" t="s">
        <v>74</v>
      </c>
      <c r="G1897">
        <v>71</v>
      </c>
      <c r="H1897">
        <v>28</v>
      </c>
      <c r="I1897">
        <v>4</v>
      </c>
      <c r="J1897">
        <v>78</v>
      </c>
      <c r="K1897">
        <v>70</v>
      </c>
      <c r="L1897" t="s">
        <v>71</v>
      </c>
      <c r="M1897" t="s">
        <v>2208</v>
      </c>
      <c r="N1897" t="s">
        <v>3941</v>
      </c>
      <c r="O1897" t="s">
        <v>83</v>
      </c>
      <c r="P1897" t="s">
        <v>83</v>
      </c>
      <c r="Q1897">
        <v>0</v>
      </c>
      <c r="R1897" t="s">
        <v>2997</v>
      </c>
    </row>
    <row r="1898" spans="2:22" x14ac:dyDescent="0.25">
      <c r="B1898" t="s">
        <v>2995</v>
      </c>
      <c r="C1898" t="s">
        <v>2355</v>
      </c>
      <c r="D1898" t="s">
        <v>2998</v>
      </c>
      <c r="E1898">
        <v>7840</v>
      </c>
      <c r="F1898" t="s">
        <v>74</v>
      </c>
      <c r="G1898">
        <v>71</v>
      </c>
      <c r="H1898">
        <v>28</v>
      </c>
      <c r="I1898">
        <v>4</v>
      </c>
      <c r="J1898">
        <v>76</v>
      </c>
      <c r="K1898">
        <v>70</v>
      </c>
      <c r="L1898" t="s">
        <v>71</v>
      </c>
      <c r="M1898" t="s">
        <v>2208</v>
      </c>
      <c r="N1898" t="s">
        <v>3941</v>
      </c>
      <c r="O1898" t="s">
        <v>83</v>
      </c>
      <c r="P1898" t="s">
        <v>83</v>
      </c>
      <c r="Q1898">
        <v>0</v>
      </c>
      <c r="R1898" t="s">
        <v>2999</v>
      </c>
    </row>
    <row r="1899" spans="2:22" x14ac:dyDescent="0.25">
      <c r="B1899" t="s">
        <v>2995</v>
      </c>
      <c r="C1899" t="s">
        <v>2355</v>
      </c>
      <c r="D1899" t="s">
        <v>2998</v>
      </c>
      <c r="E1899">
        <v>7840</v>
      </c>
      <c r="F1899" t="s">
        <v>74</v>
      </c>
      <c r="G1899">
        <v>71</v>
      </c>
      <c r="H1899">
        <v>28</v>
      </c>
      <c r="I1899">
        <v>4</v>
      </c>
      <c r="J1899">
        <v>76</v>
      </c>
      <c r="K1899">
        <v>70</v>
      </c>
      <c r="L1899" t="s">
        <v>77</v>
      </c>
      <c r="M1899" t="s">
        <v>2208</v>
      </c>
      <c r="N1899" t="s">
        <v>3941</v>
      </c>
      <c r="O1899" t="s">
        <v>83</v>
      </c>
      <c r="P1899" t="s">
        <v>83</v>
      </c>
      <c r="Q1899">
        <v>0</v>
      </c>
      <c r="R1899" t="s">
        <v>2999</v>
      </c>
    </row>
    <row r="1900" spans="2:22" x14ac:dyDescent="0.25">
      <c r="B1900" t="s">
        <v>2995</v>
      </c>
      <c r="C1900" t="s">
        <v>2996</v>
      </c>
      <c r="D1900" t="s">
        <v>3970</v>
      </c>
      <c r="E1900">
        <v>7840</v>
      </c>
      <c r="F1900" t="s">
        <v>74</v>
      </c>
      <c r="G1900">
        <v>71</v>
      </c>
      <c r="H1900">
        <v>28</v>
      </c>
      <c r="I1900">
        <v>4</v>
      </c>
      <c r="J1900">
        <v>78</v>
      </c>
      <c r="K1900">
        <v>70</v>
      </c>
      <c r="L1900" t="s">
        <v>77</v>
      </c>
      <c r="M1900" t="s">
        <v>2208</v>
      </c>
      <c r="N1900" t="s">
        <v>3941</v>
      </c>
      <c r="O1900" t="s">
        <v>83</v>
      </c>
      <c r="P1900" t="s">
        <v>83</v>
      </c>
      <c r="Q1900">
        <v>0</v>
      </c>
      <c r="R1900" t="s">
        <v>2997</v>
      </c>
    </row>
    <row r="1901" spans="2:22" x14ac:dyDescent="0.25">
      <c r="B1901" t="s">
        <v>3000</v>
      </c>
      <c r="C1901" t="s">
        <v>2359</v>
      </c>
      <c r="D1901" t="s">
        <v>3001</v>
      </c>
      <c r="E1901" s="6">
        <v>7728</v>
      </c>
      <c r="F1901" t="s">
        <v>74</v>
      </c>
      <c r="G1901" s="6">
        <v>71</v>
      </c>
      <c r="H1901">
        <v>28</v>
      </c>
      <c r="I1901" s="6">
        <v>4</v>
      </c>
      <c r="J1901">
        <v>76</v>
      </c>
      <c r="K1901" s="6">
        <v>70</v>
      </c>
      <c r="L1901" t="s">
        <v>71</v>
      </c>
      <c r="M1901" t="s">
        <v>2208</v>
      </c>
      <c r="N1901" t="s">
        <v>3941</v>
      </c>
      <c r="O1901" t="s">
        <v>83</v>
      </c>
      <c r="P1901" t="s">
        <v>83</v>
      </c>
      <c r="Q1901">
        <v>0</v>
      </c>
      <c r="R1901" t="s">
        <v>3002</v>
      </c>
      <c r="S1901" t="s">
        <v>239</v>
      </c>
      <c r="T1901" t="s">
        <v>74</v>
      </c>
      <c r="U1901">
        <v>500</v>
      </c>
      <c r="V1901" t="s">
        <v>3215</v>
      </c>
    </row>
    <row r="1902" spans="2:22" x14ac:dyDescent="0.25">
      <c r="B1902" t="s">
        <v>3000</v>
      </c>
      <c r="C1902" t="s">
        <v>2359</v>
      </c>
      <c r="D1902" t="s">
        <v>3001</v>
      </c>
      <c r="E1902">
        <v>7728</v>
      </c>
      <c r="F1902" t="s">
        <v>74</v>
      </c>
      <c r="G1902">
        <v>71</v>
      </c>
      <c r="H1902">
        <v>28</v>
      </c>
      <c r="I1902">
        <v>4</v>
      </c>
      <c r="J1902">
        <v>76</v>
      </c>
      <c r="K1902">
        <v>70</v>
      </c>
      <c r="L1902" t="s">
        <v>77</v>
      </c>
      <c r="M1902" t="s">
        <v>1538</v>
      </c>
      <c r="N1902" t="s">
        <v>3872</v>
      </c>
      <c r="O1902" t="s">
        <v>83</v>
      </c>
      <c r="P1902" t="s">
        <v>83</v>
      </c>
      <c r="Q1902">
        <v>0</v>
      </c>
      <c r="R1902" t="s">
        <v>3002</v>
      </c>
    </row>
    <row r="1903" spans="2:22" x14ac:dyDescent="0.25">
      <c r="B1903" t="s">
        <v>3003</v>
      </c>
      <c r="C1903" t="s">
        <v>2988</v>
      </c>
      <c r="D1903" t="s">
        <v>3004</v>
      </c>
      <c r="E1903">
        <v>7728</v>
      </c>
      <c r="F1903" t="s">
        <v>74</v>
      </c>
      <c r="G1903">
        <v>163</v>
      </c>
      <c r="H1903">
        <v>28</v>
      </c>
      <c r="I1903">
        <v>4</v>
      </c>
      <c r="J1903">
        <v>74</v>
      </c>
      <c r="K1903">
        <v>70</v>
      </c>
      <c r="L1903" t="s">
        <v>71</v>
      </c>
      <c r="M1903" t="s">
        <v>1538</v>
      </c>
      <c r="N1903" t="s">
        <v>3872</v>
      </c>
      <c r="O1903" t="s">
        <v>83</v>
      </c>
      <c r="P1903" t="s">
        <v>83</v>
      </c>
      <c r="Q1903">
        <v>0</v>
      </c>
      <c r="R1903" t="s">
        <v>3005</v>
      </c>
    </row>
    <row r="1904" spans="2:22" x14ac:dyDescent="0.25">
      <c r="B1904" t="s">
        <v>3003</v>
      </c>
      <c r="C1904" t="s">
        <v>3006</v>
      </c>
      <c r="D1904" t="s">
        <v>3007</v>
      </c>
      <c r="E1904">
        <v>7728</v>
      </c>
      <c r="F1904" t="s">
        <v>74</v>
      </c>
      <c r="G1904">
        <v>163</v>
      </c>
      <c r="H1904">
        <v>28</v>
      </c>
      <c r="I1904">
        <v>4</v>
      </c>
      <c r="J1904">
        <v>76</v>
      </c>
      <c r="K1904">
        <v>70</v>
      </c>
      <c r="L1904" t="s">
        <v>71</v>
      </c>
      <c r="M1904" t="s">
        <v>1538</v>
      </c>
      <c r="N1904" t="s">
        <v>3872</v>
      </c>
      <c r="O1904" t="s">
        <v>83</v>
      </c>
      <c r="P1904" t="s">
        <v>83</v>
      </c>
      <c r="Q1904">
        <v>0</v>
      </c>
      <c r="R1904" t="s">
        <v>3008</v>
      </c>
    </row>
    <row r="1905" spans="2:28" x14ac:dyDescent="0.25">
      <c r="B1905" t="s">
        <v>3003</v>
      </c>
      <c r="C1905" t="s">
        <v>3006</v>
      </c>
      <c r="D1905" t="s">
        <v>3007</v>
      </c>
      <c r="E1905">
        <v>7728</v>
      </c>
      <c r="F1905" t="s">
        <v>74</v>
      </c>
      <c r="G1905">
        <v>163</v>
      </c>
      <c r="H1905">
        <v>28</v>
      </c>
      <c r="I1905">
        <v>4</v>
      </c>
      <c r="J1905">
        <v>76</v>
      </c>
      <c r="K1905">
        <v>70</v>
      </c>
      <c r="L1905" t="s">
        <v>77</v>
      </c>
      <c r="M1905" t="s">
        <v>1538</v>
      </c>
      <c r="N1905" t="s">
        <v>3872</v>
      </c>
      <c r="O1905" t="s">
        <v>83</v>
      </c>
      <c r="P1905" t="s">
        <v>83</v>
      </c>
      <c r="Q1905">
        <v>0</v>
      </c>
      <c r="R1905" t="s">
        <v>3008</v>
      </c>
    </row>
    <row r="1906" spans="2:28" x14ac:dyDescent="0.25">
      <c r="B1906" t="s">
        <v>3003</v>
      </c>
      <c r="C1906" t="s">
        <v>2988</v>
      </c>
      <c r="D1906" t="s">
        <v>3004</v>
      </c>
      <c r="E1906">
        <v>7728</v>
      </c>
      <c r="F1906" t="s">
        <v>74</v>
      </c>
      <c r="G1906">
        <v>163</v>
      </c>
      <c r="H1906">
        <v>28</v>
      </c>
      <c r="I1906">
        <v>4</v>
      </c>
      <c r="J1906">
        <v>74</v>
      </c>
      <c r="K1906">
        <v>70</v>
      </c>
      <c r="L1906" t="s">
        <v>77</v>
      </c>
      <c r="M1906" t="s">
        <v>1538</v>
      </c>
      <c r="N1906" t="s">
        <v>3872</v>
      </c>
      <c r="O1906" t="s">
        <v>83</v>
      </c>
      <c r="P1906" t="s">
        <v>83</v>
      </c>
      <c r="Q1906">
        <v>0</v>
      </c>
      <c r="R1906" t="s">
        <v>3005</v>
      </c>
    </row>
    <row r="1907" spans="2:28" x14ac:dyDescent="0.25">
      <c r="B1907" t="s">
        <v>3009</v>
      </c>
      <c r="C1907" t="s">
        <v>2359</v>
      </c>
      <c r="D1907" t="s">
        <v>3010</v>
      </c>
      <c r="E1907">
        <v>7728</v>
      </c>
      <c r="F1907" t="s">
        <v>74</v>
      </c>
      <c r="G1907">
        <v>71</v>
      </c>
      <c r="H1907">
        <v>28</v>
      </c>
      <c r="I1907">
        <v>4</v>
      </c>
      <c r="J1907">
        <v>76</v>
      </c>
      <c r="K1907">
        <v>70</v>
      </c>
      <c r="L1907" t="s">
        <v>71</v>
      </c>
      <c r="M1907" t="s">
        <v>2208</v>
      </c>
      <c r="N1907" t="s">
        <v>3941</v>
      </c>
      <c r="O1907" t="s">
        <v>83</v>
      </c>
      <c r="P1907" t="s">
        <v>83</v>
      </c>
      <c r="Q1907">
        <v>0</v>
      </c>
      <c r="R1907" t="s">
        <v>3011</v>
      </c>
    </row>
    <row r="1908" spans="2:28" x14ac:dyDescent="0.25">
      <c r="B1908" t="s">
        <v>3009</v>
      </c>
      <c r="C1908" t="s">
        <v>2359</v>
      </c>
      <c r="D1908" t="s">
        <v>3012</v>
      </c>
      <c r="E1908">
        <v>7728</v>
      </c>
      <c r="F1908" t="s">
        <v>74</v>
      </c>
      <c r="G1908">
        <v>71</v>
      </c>
      <c r="H1908">
        <v>28</v>
      </c>
      <c r="I1908">
        <v>4</v>
      </c>
      <c r="J1908">
        <v>76</v>
      </c>
      <c r="K1908">
        <v>70</v>
      </c>
      <c r="L1908" t="s">
        <v>71</v>
      </c>
      <c r="M1908" t="s">
        <v>2208</v>
      </c>
      <c r="N1908" t="s">
        <v>3941</v>
      </c>
      <c r="O1908" t="s">
        <v>83</v>
      </c>
      <c r="P1908" t="s">
        <v>83</v>
      </c>
      <c r="Q1908">
        <v>0</v>
      </c>
      <c r="R1908" t="s">
        <v>3013</v>
      </c>
    </row>
    <row r="1909" spans="2:28" x14ac:dyDescent="0.25">
      <c r="B1909" t="s">
        <v>3009</v>
      </c>
      <c r="C1909" t="s">
        <v>2359</v>
      </c>
      <c r="D1909" t="s">
        <v>3012</v>
      </c>
      <c r="E1909">
        <v>7728</v>
      </c>
      <c r="F1909" t="s">
        <v>74</v>
      </c>
      <c r="G1909">
        <v>71</v>
      </c>
      <c r="H1909">
        <v>28</v>
      </c>
      <c r="I1909">
        <v>4</v>
      </c>
      <c r="J1909">
        <v>76</v>
      </c>
      <c r="K1909">
        <v>70</v>
      </c>
      <c r="L1909" t="s">
        <v>77</v>
      </c>
      <c r="M1909" t="s">
        <v>2208</v>
      </c>
      <c r="N1909" t="s">
        <v>3941</v>
      </c>
      <c r="O1909" t="s">
        <v>83</v>
      </c>
      <c r="P1909" t="s">
        <v>83</v>
      </c>
      <c r="Q1909">
        <v>0</v>
      </c>
      <c r="R1909" t="s">
        <v>3013</v>
      </c>
    </row>
    <row r="1910" spans="2:28" x14ac:dyDescent="0.25">
      <c r="B1910" t="s">
        <v>3009</v>
      </c>
      <c r="C1910" t="s">
        <v>2359</v>
      </c>
      <c r="D1910" t="s">
        <v>3010</v>
      </c>
      <c r="E1910" s="6">
        <v>7728</v>
      </c>
      <c r="F1910" t="s">
        <v>74</v>
      </c>
      <c r="G1910">
        <v>71</v>
      </c>
      <c r="H1910" s="6">
        <v>28</v>
      </c>
      <c r="I1910">
        <v>4</v>
      </c>
      <c r="J1910">
        <v>76</v>
      </c>
      <c r="K1910" s="6">
        <v>70</v>
      </c>
      <c r="L1910" t="s">
        <v>77</v>
      </c>
      <c r="M1910" s="6" t="s">
        <v>2208</v>
      </c>
      <c r="N1910" s="6" t="s">
        <v>3941</v>
      </c>
      <c r="O1910" t="s">
        <v>83</v>
      </c>
      <c r="P1910" s="6" t="s">
        <v>83</v>
      </c>
      <c r="Q1910">
        <v>0</v>
      </c>
      <c r="R1910" s="6" t="s">
        <v>3011</v>
      </c>
      <c r="S1910" t="s">
        <v>2397</v>
      </c>
      <c r="T1910">
        <v>5150</v>
      </c>
      <c r="U1910" t="s">
        <v>71</v>
      </c>
      <c r="V1910" t="s">
        <v>322</v>
      </c>
      <c r="W1910" t="s">
        <v>171</v>
      </c>
      <c r="X1910" t="s">
        <v>323</v>
      </c>
      <c r="Y1910" t="s">
        <v>73</v>
      </c>
      <c r="Z1910" t="s">
        <v>74</v>
      </c>
      <c r="AA1910">
        <v>0</v>
      </c>
      <c r="AB1910" t="s">
        <v>3225</v>
      </c>
    </row>
    <row r="1911" spans="2:28" x14ac:dyDescent="0.25">
      <c r="B1911" t="s">
        <v>3014</v>
      </c>
      <c r="C1911" t="s">
        <v>2983</v>
      </c>
      <c r="D1911" t="s">
        <v>433</v>
      </c>
      <c r="E1911">
        <v>7744</v>
      </c>
      <c r="F1911" t="s">
        <v>74</v>
      </c>
      <c r="G1911">
        <v>0</v>
      </c>
      <c r="H1911">
        <v>28</v>
      </c>
      <c r="I1911">
        <v>4</v>
      </c>
      <c r="J1911">
        <v>76</v>
      </c>
      <c r="K1911">
        <v>70</v>
      </c>
      <c r="L1911" t="s">
        <v>71</v>
      </c>
      <c r="M1911" t="s">
        <v>76</v>
      </c>
      <c r="N1911" t="s">
        <v>3861</v>
      </c>
      <c r="O1911" t="s">
        <v>73</v>
      </c>
      <c r="P1911" t="s">
        <v>74</v>
      </c>
      <c r="Q1911">
        <v>0</v>
      </c>
      <c r="R1911" t="s">
        <v>3015</v>
      </c>
    </row>
    <row r="1912" spans="2:28" x14ac:dyDescent="0.25">
      <c r="B1912" t="s">
        <v>3014</v>
      </c>
      <c r="C1912" t="s">
        <v>2983</v>
      </c>
      <c r="D1912" t="s">
        <v>433</v>
      </c>
      <c r="E1912">
        <v>7744</v>
      </c>
      <c r="F1912" t="s">
        <v>74</v>
      </c>
      <c r="G1912">
        <v>0</v>
      </c>
      <c r="H1912">
        <v>28</v>
      </c>
      <c r="I1912">
        <v>4</v>
      </c>
      <c r="J1912">
        <v>76</v>
      </c>
      <c r="K1912">
        <v>70</v>
      </c>
      <c r="L1912" t="s">
        <v>77</v>
      </c>
      <c r="M1912" t="s">
        <v>76</v>
      </c>
      <c r="N1912" t="s">
        <v>3861</v>
      </c>
      <c r="O1912" t="s">
        <v>73</v>
      </c>
      <c r="P1912" t="s">
        <v>74</v>
      </c>
      <c r="Q1912">
        <v>0</v>
      </c>
      <c r="R1912" t="s">
        <v>3015</v>
      </c>
    </row>
    <row r="1913" spans="2:28" x14ac:dyDescent="0.25">
      <c r="B1913" t="s">
        <v>3016</v>
      </c>
      <c r="C1913" t="s">
        <v>3017</v>
      </c>
      <c r="D1913" t="s">
        <v>423</v>
      </c>
      <c r="E1913">
        <v>7840</v>
      </c>
      <c r="F1913" t="s">
        <v>74</v>
      </c>
      <c r="G1913">
        <v>163</v>
      </c>
      <c r="H1913">
        <v>28</v>
      </c>
      <c r="I1913">
        <v>4</v>
      </c>
      <c r="J1913">
        <v>78</v>
      </c>
      <c r="K1913">
        <v>70</v>
      </c>
      <c r="L1913" t="s">
        <v>71</v>
      </c>
      <c r="M1913" t="s">
        <v>76</v>
      </c>
      <c r="N1913" t="s">
        <v>3861</v>
      </c>
      <c r="O1913" t="s">
        <v>624</v>
      </c>
      <c r="P1913" t="s">
        <v>74</v>
      </c>
      <c r="Q1913">
        <v>0</v>
      </c>
      <c r="R1913" t="s">
        <v>3810</v>
      </c>
    </row>
    <row r="1914" spans="2:28" x14ac:dyDescent="0.25">
      <c r="B1914" t="s">
        <v>3016</v>
      </c>
      <c r="C1914" t="s">
        <v>3017</v>
      </c>
      <c r="D1914" t="s">
        <v>423</v>
      </c>
      <c r="E1914">
        <v>7840</v>
      </c>
      <c r="F1914" t="s">
        <v>74</v>
      </c>
      <c r="G1914">
        <v>163</v>
      </c>
      <c r="H1914">
        <v>28</v>
      </c>
      <c r="I1914">
        <v>4</v>
      </c>
      <c r="J1914">
        <v>78</v>
      </c>
      <c r="K1914">
        <v>70</v>
      </c>
      <c r="L1914" t="s">
        <v>77</v>
      </c>
      <c r="M1914" t="s">
        <v>76</v>
      </c>
      <c r="N1914" t="s">
        <v>3861</v>
      </c>
      <c r="O1914" t="s">
        <v>627</v>
      </c>
      <c r="P1914" t="s">
        <v>74</v>
      </c>
      <c r="Q1914">
        <v>0</v>
      </c>
      <c r="R1914" t="s">
        <v>3810</v>
      </c>
    </row>
    <row r="1915" spans="2:28" x14ac:dyDescent="0.25">
      <c r="B1915" t="s">
        <v>3020</v>
      </c>
      <c r="C1915" t="s">
        <v>314</v>
      </c>
      <c r="D1915" t="s">
        <v>3018</v>
      </c>
      <c r="E1915">
        <v>21180</v>
      </c>
      <c r="F1915" t="s">
        <v>74</v>
      </c>
      <c r="G1915">
        <v>163</v>
      </c>
      <c r="H1915">
        <v>46</v>
      </c>
      <c r="I1915">
        <v>7</v>
      </c>
      <c r="J1915">
        <v>82</v>
      </c>
      <c r="K1915">
        <v>66</v>
      </c>
      <c r="L1915" t="s">
        <v>71</v>
      </c>
      <c r="M1915" t="s">
        <v>316</v>
      </c>
      <c r="N1915" t="s">
        <v>3874</v>
      </c>
      <c r="O1915" t="s">
        <v>73</v>
      </c>
      <c r="P1915" t="s">
        <v>83</v>
      </c>
      <c r="Q1915">
        <v>0</v>
      </c>
      <c r="R1915" t="s">
        <v>3019</v>
      </c>
    </row>
    <row r="1916" spans="2:28" x14ac:dyDescent="0.25">
      <c r="B1916" t="s">
        <v>3020</v>
      </c>
      <c r="C1916" t="s">
        <v>314</v>
      </c>
      <c r="D1916" t="s">
        <v>3018</v>
      </c>
      <c r="E1916" s="6">
        <v>21180</v>
      </c>
      <c r="F1916" t="s">
        <v>74</v>
      </c>
      <c r="G1916" s="6">
        <v>163</v>
      </c>
      <c r="H1916">
        <v>46</v>
      </c>
      <c r="I1916">
        <v>7</v>
      </c>
      <c r="J1916">
        <v>82</v>
      </c>
      <c r="K1916">
        <v>66</v>
      </c>
      <c r="L1916" t="s">
        <v>77</v>
      </c>
      <c r="M1916" t="s">
        <v>318</v>
      </c>
      <c r="N1916" t="s">
        <v>3873</v>
      </c>
      <c r="O1916" t="s">
        <v>83</v>
      </c>
      <c r="P1916" t="s">
        <v>83</v>
      </c>
      <c r="Q1916">
        <v>0</v>
      </c>
      <c r="R1916" t="s">
        <v>3019</v>
      </c>
    </row>
    <row r="1917" spans="2:28" x14ac:dyDescent="0.25">
      <c r="B1917" t="s">
        <v>3020</v>
      </c>
      <c r="C1917" t="s">
        <v>314</v>
      </c>
      <c r="D1917" t="s">
        <v>3018</v>
      </c>
      <c r="E1917">
        <v>21180</v>
      </c>
      <c r="F1917" t="s">
        <v>74</v>
      </c>
      <c r="G1917">
        <v>163</v>
      </c>
      <c r="H1917">
        <v>46</v>
      </c>
      <c r="I1917">
        <v>7</v>
      </c>
      <c r="J1917">
        <v>82</v>
      </c>
      <c r="K1917">
        <v>66</v>
      </c>
      <c r="L1917" t="s">
        <v>77</v>
      </c>
      <c r="M1917" t="s">
        <v>327</v>
      </c>
      <c r="N1917" t="s">
        <v>3883</v>
      </c>
      <c r="O1917" t="s">
        <v>83</v>
      </c>
      <c r="P1917" t="s">
        <v>83</v>
      </c>
      <c r="Q1917">
        <v>0</v>
      </c>
      <c r="R1917" t="s">
        <v>3019</v>
      </c>
    </row>
    <row r="1918" spans="2:28" x14ac:dyDescent="0.25">
      <c r="B1918" t="s">
        <v>3021</v>
      </c>
      <c r="C1918" t="s">
        <v>3022</v>
      </c>
      <c r="D1918" t="s">
        <v>2161</v>
      </c>
      <c r="E1918">
        <v>8990</v>
      </c>
      <c r="F1918" t="s">
        <v>74</v>
      </c>
      <c r="G1918">
        <v>0</v>
      </c>
      <c r="H1918">
        <v>32</v>
      </c>
      <c r="I1918">
        <v>4</v>
      </c>
      <c r="J1918">
        <v>50</v>
      </c>
      <c r="K1918">
        <v>70</v>
      </c>
      <c r="L1918" t="s">
        <v>71</v>
      </c>
      <c r="M1918" t="s">
        <v>140</v>
      </c>
      <c r="N1918" t="s">
        <v>3865</v>
      </c>
      <c r="O1918" t="s">
        <v>239</v>
      </c>
      <c r="P1918" t="s">
        <v>74</v>
      </c>
      <c r="Q1918">
        <v>1500</v>
      </c>
      <c r="R1918" t="s">
        <v>3023</v>
      </c>
    </row>
    <row r="1919" spans="2:28" x14ac:dyDescent="0.25">
      <c r="B1919" t="s">
        <v>3021</v>
      </c>
      <c r="C1919" t="s">
        <v>3022</v>
      </c>
      <c r="D1919" t="s">
        <v>2161</v>
      </c>
      <c r="E1919">
        <v>8990</v>
      </c>
      <c r="F1919" t="s">
        <v>74</v>
      </c>
      <c r="G1919">
        <v>0</v>
      </c>
      <c r="H1919">
        <v>32</v>
      </c>
      <c r="I1919">
        <v>4</v>
      </c>
      <c r="J1919">
        <v>50</v>
      </c>
      <c r="K1919">
        <v>70</v>
      </c>
      <c r="L1919" t="s">
        <v>77</v>
      </c>
      <c r="M1919" t="s">
        <v>195</v>
      </c>
      <c r="N1919" t="s">
        <v>3873</v>
      </c>
      <c r="O1919" t="s">
        <v>239</v>
      </c>
      <c r="P1919" t="s">
        <v>74</v>
      </c>
      <c r="Q1919">
        <v>1200</v>
      </c>
      <c r="R1919" t="s">
        <v>3023</v>
      </c>
    </row>
    <row r="1920" spans="2:28" x14ac:dyDescent="0.25">
      <c r="B1920" t="s">
        <v>3024</v>
      </c>
      <c r="C1920" t="s">
        <v>3025</v>
      </c>
      <c r="D1920" t="s">
        <v>3026</v>
      </c>
      <c r="E1920">
        <v>4090</v>
      </c>
      <c r="F1920" t="s">
        <v>74</v>
      </c>
      <c r="G1920">
        <v>164</v>
      </c>
      <c r="H1920">
        <v>29</v>
      </c>
      <c r="I1920">
        <v>2</v>
      </c>
      <c r="J1920">
        <v>54</v>
      </c>
      <c r="K1920">
        <v>70</v>
      </c>
      <c r="L1920" t="s">
        <v>71</v>
      </c>
      <c r="M1920" t="s">
        <v>2558</v>
      </c>
      <c r="N1920" t="s">
        <v>3962</v>
      </c>
      <c r="O1920" t="s">
        <v>83</v>
      </c>
      <c r="P1920" t="s">
        <v>83</v>
      </c>
      <c r="Q1920">
        <v>0</v>
      </c>
      <c r="R1920" t="s">
        <v>3027</v>
      </c>
    </row>
    <row r="1921" spans="2:22" x14ac:dyDescent="0.25">
      <c r="B1921" t="s">
        <v>3024</v>
      </c>
      <c r="C1921" t="s">
        <v>3025</v>
      </c>
      <c r="D1921" t="s">
        <v>3026</v>
      </c>
      <c r="E1921">
        <v>4090</v>
      </c>
      <c r="F1921" t="s">
        <v>74</v>
      </c>
      <c r="G1921">
        <v>164</v>
      </c>
      <c r="H1921">
        <v>29</v>
      </c>
      <c r="I1921">
        <v>2</v>
      </c>
      <c r="J1921">
        <v>54</v>
      </c>
      <c r="K1921">
        <v>70</v>
      </c>
      <c r="L1921" t="s">
        <v>77</v>
      </c>
      <c r="M1921" t="s">
        <v>195</v>
      </c>
      <c r="N1921" t="s">
        <v>3873</v>
      </c>
      <c r="O1921" t="s">
        <v>83</v>
      </c>
      <c r="P1921" t="s">
        <v>83</v>
      </c>
      <c r="Q1921">
        <v>0</v>
      </c>
      <c r="R1921" t="s">
        <v>3027</v>
      </c>
    </row>
    <row r="1922" spans="2:22" x14ac:dyDescent="0.25">
      <c r="B1922" t="s">
        <v>3028</v>
      </c>
      <c r="C1922" t="s">
        <v>3025</v>
      </c>
      <c r="D1922" t="s">
        <v>3029</v>
      </c>
      <c r="E1922">
        <v>4090</v>
      </c>
      <c r="F1922">
        <v>4090</v>
      </c>
      <c r="G1922">
        <v>164</v>
      </c>
      <c r="H1922">
        <v>29</v>
      </c>
      <c r="I1922">
        <v>2</v>
      </c>
      <c r="J1922">
        <v>54</v>
      </c>
      <c r="K1922">
        <v>70</v>
      </c>
      <c r="L1922" t="s">
        <v>71</v>
      </c>
      <c r="M1922" t="s">
        <v>2309</v>
      </c>
      <c r="N1922" t="s">
        <v>3881</v>
      </c>
      <c r="O1922" t="s">
        <v>83</v>
      </c>
      <c r="P1922" t="s">
        <v>83</v>
      </c>
      <c r="Q1922" t="s">
        <v>74</v>
      </c>
      <c r="R1922" t="s">
        <v>3030</v>
      </c>
    </row>
    <row r="1923" spans="2:22" x14ac:dyDescent="0.25">
      <c r="B1923" t="s">
        <v>3028</v>
      </c>
      <c r="C1923" t="s">
        <v>3025</v>
      </c>
      <c r="D1923" t="s">
        <v>3029</v>
      </c>
      <c r="E1923">
        <v>4090</v>
      </c>
      <c r="F1923">
        <v>4090</v>
      </c>
      <c r="G1923">
        <v>164</v>
      </c>
      <c r="H1923">
        <v>29</v>
      </c>
      <c r="I1923">
        <v>2</v>
      </c>
      <c r="J1923">
        <v>54</v>
      </c>
      <c r="K1923">
        <v>70</v>
      </c>
      <c r="L1923" t="s">
        <v>77</v>
      </c>
      <c r="M1923" t="s">
        <v>195</v>
      </c>
      <c r="N1923" t="s">
        <v>3873</v>
      </c>
      <c r="O1923" t="s">
        <v>83</v>
      </c>
      <c r="P1923" t="s">
        <v>83</v>
      </c>
      <c r="Q1923">
        <v>0</v>
      </c>
      <c r="R1923" t="s">
        <v>3030</v>
      </c>
    </row>
    <row r="1924" spans="2:22" x14ac:dyDescent="0.25">
      <c r="B1924" t="s">
        <v>3031</v>
      </c>
      <c r="C1924" t="s">
        <v>3032</v>
      </c>
      <c r="D1924" t="s">
        <v>2940</v>
      </c>
      <c r="E1924">
        <v>10560</v>
      </c>
      <c r="F1924" t="s">
        <v>74</v>
      </c>
      <c r="G1924">
        <v>0</v>
      </c>
      <c r="H1924">
        <v>40</v>
      </c>
      <c r="I1924">
        <v>4</v>
      </c>
      <c r="J1924">
        <v>80</v>
      </c>
      <c r="K1924">
        <v>66</v>
      </c>
      <c r="L1924" t="s">
        <v>71</v>
      </c>
      <c r="M1924" t="s">
        <v>238</v>
      </c>
      <c r="N1924" t="s">
        <v>3877</v>
      </c>
      <c r="O1924" t="s">
        <v>73</v>
      </c>
      <c r="P1924" t="s">
        <v>74</v>
      </c>
      <c r="Q1924">
        <v>0</v>
      </c>
      <c r="R1924" t="s">
        <v>3033</v>
      </c>
    </row>
    <row r="1925" spans="2:22" x14ac:dyDescent="0.25">
      <c r="B1925" t="s">
        <v>3031</v>
      </c>
      <c r="C1925" t="s">
        <v>3032</v>
      </c>
      <c r="D1925" t="s">
        <v>2940</v>
      </c>
      <c r="E1925">
        <v>10560</v>
      </c>
      <c r="F1925" t="s">
        <v>74</v>
      </c>
      <c r="G1925">
        <v>0</v>
      </c>
      <c r="H1925">
        <v>40</v>
      </c>
      <c r="I1925">
        <v>4</v>
      </c>
      <c r="J1925">
        <v>80</v>
      </c>
      <c r="K1925">
        <v>66</v>
      </c>
      <c r="L1925" t="s">
        <v>77</v>
      </c>
      <c r="M1925" t="s">
        <v>3034</v>
      </c>
      <c r="N1925" t="s">
        <v>3930</v>
      </c>
      <c r="O1925" t="s">
        <v>239</v>
      </c>
      <c r="P1925" t="s">
        <v>74</v>
      </c>
      <c r="Q1925">
        <v>1850</v>
      </c>
      <c r="R1925" t="s">
        <v>3033</v>
      </c>
    </row>
    <row r="1926" spans="2:22" x14ac:dyDescent="0.25">
      <c r="B1926" t="s">
        <v>3035</v>
      </c>
      <c r="C1926" t="s">
        <v>3036</v>
      </c>
      <c r="D1926" t="s">
        <v>3037</v>
      </c>
      <c r="E1926">
        <v>5576</v>
      </c>
      <c r="F1926" t="s">
        <v>74</v>
      </c>
      <c r="G1926">
        <v>166</v>
      </c>
      <c r="H1926">
        <v>42</v>
      </c>
      <c r="I1926">
        <v>2</v>
      </c>
      <c r="J1926">
        <v>21</v>
      </c>
      <c r="K1926">
        <v>66</v>
      </c>
      <c r="L1926" t="s">
        <v>71</v>
      </c>
      <c r="M1926" t="s">
        <v>209</v>
      </c>
      <c r="N1926" t="s">
        <v>3862</v>
      </c>
      <c r="O1926" t="s">
        <v>83</v>
      </c>
      <c r="P1926" t="s">
        <v>83</v>
      </c>
      <c r="Q1926">
        <v>0</v>
      </c>
      <c r="R1926" t="s">
        <v>3038</v>
      </c>
    </row>
    <row r="1927" spans="2:22" x14ac:dyDescent="0.25">
      <c r="B1927" t="s">
        <v>3035</v>
      </c>
      <c r="C1927" t="s">
        <v>3036</v>
      </c>
      <c r="D1927" t="s">
        <v>3037</v>
      </c>
      <c r="E1927" s="6">
        <v>5576</v>
      </c>
      <c r="F1927" t="s">
        <v>74</v>
      </c>
      <c r="G1927" s="6">
        <v>166</v>
      </c>
      <c r="H1927">
        <v>42</v>
      </c>
      <c r="I1927" s="6">
        <v>2</v>
      </c>
      <c r="J1927">
        <v>21</v>
      </c>
      <c r="K1927" s="6">
        <v>66</v>
      </c>
      <c r="L1927" t="s">
        <v>77</v>
      </c>
      <c r="M1927" t="s">
        <v>3039</v>
      </c>
      <c r="N1927" t="s">
        <v>3971</v>
      </c>
      <c r="O1927" t="s">
        <v>83</v>
      </c>
      <c r="P1927" t="s">
        <v>83</v>
      </c>
      <c r="Q1927">
        <v>0</v>
      </c>
      <c r="R1927" t="s">
        <v>3038</v>
      </c>
      <c r="S1927" t="s">
        <v>83</v>
      </c>
      <c r="T1927" t="s">
        <v>73</v>
      </c>
      <c r="U1927">
        <v>1200</v>
      </c>
      <c r="V1927" t="s">
        <v>3245</v>
      </c>
    </row>
    <row r="1928" spans="2:22" x14ac:dyDescent="0.25">
      <c r="B1928" t="s">
        <v>3035</v>
      </c>
      <c r="C1928" t="s">
        <v>3036</v>
      </c>
      <c r="D1928" t="s">
        <v>3037</v>
      </c>
      <c r="E1928">
        <v>5576</v>
      </c>
      <c r="F1928" t="s">
        <v>74</v>
      </c>
      <c r="G1928">
        <v>166</v>
      </c>
      <c r="H1928">
        <v>42</v>
      </c>
      <c r="I1928">
        <v>2</v>
      </c>
      <c r="J1928">
        <v>21</v>
      </c>
      <c r="K1928">
        <v>66</v>
      </c>
      <c r="L1928" t="s">
        <v>77</v>
      </c>
      <c r="M1928" t="s">
        <v>195</v>
      </c>
      <c r="N1928" t="s">
        <v>3873</v>
      </c>
      <c r="O1928" t="s">
        <v>83</v>
      </c>
      <c r="P1928" t="s">
        <v>83</v>
      </c>
      <c r="Q1928">
        <v>0</v>
      </c>
      <c r="R1928" t="s">
        <v>3038</v>
      </c>
    </row>
    <row r="1929" spans="2:22" x14ac:dyDescent="0.25">
      <c r="B1929" t="s">
        <v>3040</v>
      </c>
      <c r="C1929" t="s">
        <v>3041</v>
      </c>
      <c r="D1929" t="s">
        <v>3042</v>
      </c>
      <c r="E1929">
        <v>12570</v>
      </c>
      <c r="F1929">
        <v>12570</v>
      </c>
      <c r="G1929">
        <v>167</v>
      </c>
      <c r="H1929">
        <v>38</v>
      </c>
      <c r="I1929">
        <v>5</v>
      </c>
      <c r="J1929">
        <v>53</v>
      </c>
      <c r="K1929">
        <v>66</v>
      </c>
      <c r="L1929" t="s">
        <v>71</v>
      </c>
      <c r="M1929" t="s">
        <v>3043</v>
      </c>
      <c r="N1929" t="s">
        <v>3972</v>
      </c>
      <c r="O1929" t="s">
        <v>83</v>
      </c>
      <c r="P1929" t="s">
        <v>73</v>
      </c>
      <c r="Q1929" t="s">
        <v>74</v>
      </c>
      <c r="R1929" t="s">
        <v>3044</v>
      </c>
    </row>
    <row r="1930" spans="2:22" x14ac:dyDescent="0.25">
      <c r="B1930" t="s">
        <v>3040</v>
      </c>
      <c r="C1930" t="s">
        <v>3041</v>
      </c>
      <c r="D1930" t="s">
        <v>3042</v>
      </c>
      <c r="E1930">
        <v>12570</v>
      </c>
      <c r="F1930">
        <v>12570</v>
      </c>
      <c r="G1930">
        <v>167</v>
      </c>
      <c r="H1930">
        <v>38</v>
      </c>
      <c r="I1930">
        <v>5</v>
      </c>
      <c r="J1930">
        <v>53</v>
      </c>
      <c r="K1930">
        <v>66</v>
      </c>
      <c r="L1930" t="s">
        <v>71</v>
      </c>
      <c r="M1930" t="s">
        <v>132</v>
      </c>
      <c r="N1930" t="s">
        <v>3864</v>
      </c>
      <c r="O1930" t="s">
        <v>83</v>
      </c>
      <c r="P1930" t="s">
        <v>73</v>
      </c>
      <c r="Q1930" t="s">
        <v>74</v>
      </c>
      <c r="R1930" t="s">
        <v>3044</v>
      </c>
    </row>
    <row r="1931" spans="2:22" x14ac:dyDescent="0.25">
      <c r="B1931" t="s">
        <v>3040</v>
      </c>
      <c r="C1931" t="s">
        <v>3041</v>
      </c>
      <c r="D1931" t="s">
        <v>3042</v>
      </c>
      <c r="E1931">
        <v>12570</v>
      </c>
      <c r="F1931">
        <v>12570</v>
      </c>
      <c r="G1931">
        <v>167</v>
      </c>
      <c r="H1931">
        <v>38</v>
      </c>
      <c r="I1931">
        <v>5</v>
      </c>
      <c r="J1931">
        <v>53</v>
      </c>
      <c r="K1931">
        <v>66</v>
      </c>
      <c r="L1931" t="s">
        <v>77</v>
      </c>
      <c r="M1931" t="s">
        <v>3045</v>
      </c>
      <c r="N1931" t="s">
        <v>3934</v>
      </c>
      <c r="O1931" t="s">
        <v>83</v>
      </c>
      <c r="P1931" t="s">
        <v>73</v>
      </c>
      <c r="Q1931" t="s">
        <v>74</v>
      </c>
      <c r="R1931" t="s">
        <v>3044</v>
      </c>
    </row>
    <row r="1932" spans="2:22" x14ac:dyDescent="0.25">
      <c r="B1932" t="s">
        <v>3046</v>
      </c>
      <c r="C1932" t="s">
        <v>3047</v>
      </c>
      <c r="D1932" t="s">
        <v>3048</v>
      </c>
      <c r="E1932">
        <v>12570</v>
      </c>
      <c r="F1932" t="s">
        <v>74</v>
      </c>
      <c r="G1932">
        <v>167</v>
      </c>
      <c r="H1932">
        <v>38</v>
      </c>
      <c r="I1932">
        <v>5</v>
      </c>
      <c r="J1932">
        <v>72</v>
      </c>
      <c r="K1932">
        <v>66</v>
      </c>
      <c r="L1932" t="s">
        <v>71</v>
      </c>
      <c r="M1932" t="s">
        <v>199</v>
      </c>
      <c r="N1932" t="s">
        <v>3874</v>
      </c>
      <c r="O1932" t="s">
        <v>73</v>
      </c>
      <c r="P1932" t="s">
        <v>83</v>
      </c>
      <c r="Q1932">
        <v>0</v>
      </c>
      <c r="R1932" t="s">
        <v>3049</v>
      </c>
    </row>
    <row r="1933" spans="2:22" x14ac:dyDescent="0.25">
      <c r="B1933" t="s">
        <v>3046</v>
      </c>
      <c r="C1933" t="s">
        <v>3047</v>
      </c>
      <c r="D1933" t="s">
        <v>3048</v>
      </c>
      <c r="E1933">
        <v>12570</v>
      </c>
      <c r="F1933" t="s">
        <v>74</v>
      </c>
      <c r="G1933">
        <v>167</v>
      </c>
      <c r="H1933">
        <v>38</v>
      </c>
      <c r="I1933">
        <v>5</v>
      </c>
      <c r="J1933">
        <v>72</v>
      </c>
      <c r="K1933">
        <v>66</v>
      </c>
      <c r="L1933" t="s">
        <v>77</v>
      </c>
      <c r="M1933" t="s">
        <v>144</v>
      </c>
      <c r="N1933" t="s">
        <v>3862</v>
      </c>
      <c r="O1933" t="s">
        <v>83</v>
      </c>
      <c r="P1933" t="s">
        <v>73</v>
      </c>
      <c r="Q1933">
        <v>1200</v>
      </c>
      <c r="R1933" t="s">
        <v>3049</v>
      </c>
    </row>
    <row r="1934" spans="2:22" x14ac:dyDescent="0.25">
      <c r="B1934" t="s">
        <v>3050</v>
      </c>
      <c r="C1934" t="s">
        <v>3047</v>
      </c>
      <c r="D1934" t="s">
        <v>3051</v>
      </c>
      <c r="E1934">
        <v>12570</v>
      </c>
      <c r="F1934" t="s">
        <v>74</v>
      </c>
      <c r="G1934">
        <v>168</v>
      </c>
      <c r="H1934">
        <v>38</v>
      </c>
      <c r="I1934">
        <v>5</v>
      </c>
      <c r="J1934">
        <v>72</v>
      </c>
      <c r="K1934">
        <v>66</v>
      </c>
      <c r="L1934" t="s">
        <v>71</v>
      </c>
      <c r="M1934" t="s">
        <v>199</v>
      </c>
      <c r="N1934" t="s">
        <v>3874</v>
      </c>
      <c r="O1934" t="s">
        <v>73</v>
      </c>
      <c r="P1934" t="s">
        <v>83</v>
      </c>
      <c r="Q1934">
        <v>0</v>
      </c>
      <c r="R1934" t="s">
        <v>3052</v>
      </c>
    </row>
    <row r="1935" spans="2:22" x14ac:dyDescent="0.25">
      <c r="B1935" t="s">
        <v>3050</v>
      </c>
      <c r="C1935" t="s">
        <v>3047</v>
      </c>
      <c r="D1935" t="s">
        <v>3051</v>
      </c>
      <c r="E1935">
        <v>12570</v>
      </c>
      <c r="F1935" t="s">
        <v>74</v>
      </c>
      <c r="G1935">
        <v>168</v>
      </c>
      <c r="H1935">
        <v>38</v>
      </c>
      <c r="I1935">
        <v>5</v>
      </c>
      <c r="J1935">
        <v>72</v>
      </c>
      <c r="K1935">
        <v>66</v>
      </c>
      <c r="L1935" t="s">
        <v>77</v>
      </c>
      <c r="M1935" t="s">
        <v>144</v>
      </c>
      <c r="N1935" t="s">
        <v>3862</v>
      </c>
      <c r="O1935" t="s">
        <v>83</v>
      </c>
      <c r="P1935" t="s">
        <v>73</v>
      </c>
      <c r="Q1935">
        <v>1200</v>
      </c>
      <c r="R1935" t="s">
        <v>3052</v>
      </c>
    </row>
    <row r="1936" spans="2:22" x14ac:dyDescent="0.25">
      <c r="B1936" t="s">
        <v>3053</v>
      </c>
      <c r="C1936" t="s">
        <v>3054</v>
      </c>
      <c r="D1936" t="s">
        <v>3055</v>
      </c>
      <c r="E1936">
        <v>4458</v>
      </c>
      <c r="F1936" t="s">
        <v>74</v>
      </c>
      <c r="G1936">
        <v>0</v>
      </c>
      <c r="H1936">
        <v>33</v>
      </c>
      <c r="I1936">
        <v>2.2999999999999998</v>
      </c>
      <c r="J1936">
        <v>52</v>
      </c>
      <c r="K1936">
        <v>66</v>
      </c>
      <c r="L1936" t="s">
        <v>71</v>
      </c>
      <c r="M1936" t="s">
        <v>1045</v>
      </c>
      <c r="N1936" t="s">
        <v>3873</v>
      </c>
      <c r="O1936" t="s">
        <v>73</v>
      </c>
      <c r="P1936" t="s">
        <v>74</v>
      </c>
      <c r="Q1936">
        <v>0</v>
      </c>
      <c r="R1936" t="s">
        <v>3056</v>
      </c>
    </row>
    <row r="1937" spans="2:18" x14ac:dyDescent="0.25">
      <c r="B1937" t="s">
        <v>3053</v>
      </c>
      <c r="C1937" t="s">
        <v>3054</v>
      </c>
      <c r="D1937" t="s">
        <v>3055</v>
      </c>
      <c r="E1937">
        <v>4458</v>
      </c>
      <c r="F1937" t="s">
        <v>74</v>
      </c>
      <c r="G1937">
        <v>0</v>
      </c>
      <c r="H1937">
        <v>33</v>
      </c>
      <c r="I1937">
        <v>2.2999999999999998</v>
      </c>
      <c r="J1937">
        <v>52</v>
      </c>
      <c r="K1937">
        <v>66</v>
      </c>
      <c r="L1937" t="s">
        <v>71</v>
      </c>
      <c r="M1937" t="s">
        <v>225</v>
      </c>
      <c r="N1937" t="s">
        <v>3874</v>
      </c>
      <c r="O1937" t="s">
        <v>239</v>
      </c>
      <c r="P1937" t="s">
        <v>74</v>
      </c>
      <c r="Q1937">
        <v>300</v>
      </c>
      <c r="R1937" t="s">
        <v>3056</v>
      </c>
    </row>
    <row r="1938" spans="2:18" x14ac:dyDescent="0.25">
      <c r="B1938" t="s">
        <v>3053</v>
      </c>
      <c r="C1938" t="s">
        <v>3054</v>
      </c>
      <c r="D1938" t="s">
        <v>3055</v>
      </c>
      <c r="E1938">
        <v>4458</v>
      </c>
      <c r="F1938" t="s">
        <v>74</v>
      </c>
      <c r="G1938">
        <v>0</v>
      </c>
      <c r="H1938">
        <v>33</v>
      </c>
      <c r="I1938">
        <v>2.2999999999999998</v>
      </c>
      <c r="J1938">
        <v>52</v>
      </c>
      <c r="K1938">
        <v>66</v>
      </c>
      <c r="L1938" t="s">
        <v>77</v>
      </c>
      <c r="M1938" t="s">
        <v>3057</v>
      </c>
      <c r="N1938" t="s">
        <v>3973</v>
      </c>
      <c r="O1938" t="s">
        <v>73</v>
      </c>
      <c r="P1938" t="s">
        <v>74</v>
      </c>
      <c r="Q1938">
        <v>0</v>
      </c>
      <c r="R1938" t="s">
        <v>3056</v>
      </c>
    </row>
    <row r="1939" spans="2:18" x14ac:dyDescent="0.25">
      <c r="B1939" t="s">
        <v>3058</v>
      </c>
      <c r="C1939" t="s">
        <v>3059</v>
      </c>
      <c r="D1939" t="s">
        <v>3060</v>
      </c>
      <c r="E1939">
        <v>8990</v>
      </c>
      <c r="F1939" t="s">
        <v>74</v>
      </c>
      <c r="G1939">
        <v>169</v>
      </c>
      <c r="H1939">
        <v>32</v>
      </c>
      <c r="I1939">
        <v>4</v>
      </c>
      <c r="J1939">
        <v>68</v>
      </c>
      <c r="K1939">
        <v>70</v>
      </c>
      <c r="L1939" t="s">
        <v>71</v>
      </c>
      <c r="M1939" t="s">
        <v>201</v>
      </c>
      <c r="N1939" t="s">
        <v>3872</v>
      </c>
      <c r="O1939" t="s">
        <v>83</v>
      </c>
      <c r="P1939" t="s">
        <v>73</v>
      </c>
      <c r="Q1939">
        <v>1600</v>
      </c>
      <c r="R1939" t="s">
        <v>3061</v>
      </c>
    </row>
    <row r="1940" spans="2:18" x14ac:dyDescent="0.25">
      <c r="B1940" t="s">
        <v>3058</v>
      </c>
      <c r="C1940" t="s">
        <v>3059</v>
      </c>
      <c r="D1940" t="s">
        <v>3060</v>
      </c>
      <c r="E1940">
        <v>8990</v>
      </c>
      <c r="F1940" t="s">
        <v>74</v>
      </c>
      <c r="G1940">
        <v>169</v>
      </c>
      <c r="H1940">
        <v>32</v>
      </c>
      <c r="I1940">
        <v>4</v>
      </c>
      <c r="J1940">
        <v>68</v>
      </c>
      <c r="K1940">
        <v>70</v>
      </c>
      <c r="L1940" t="s">
        <v>71</v>
      </c>
      <c r="M1940" t="s">
        <v>132</v>
      </c>
      <c r="N1940" t="s">
        <v>3864</v>
      </c>
      <c r="O1940" t="s">
        <v>83</v>
      </c>
      <c r="P1940" t="s">
        <v>73</v>
      </c>
      <c r="Q1940">
        <v>1600</v>
      </c>
      <c r="R1940" t="s">
        <v>3061</v>
      </c>
    </row>
    <row r="1941" spans="2:18" x14ac:dyDescent="0.25">
      <c r="B1941" t="s">
        <v>3058</v>
      </c>
      <c r="C1941" t="s">
        <v>3059</v>
      </c>
      <c r="D1941" t="s">
        <v>3060</v>
      </c>
      <c r="E1941">
        <v>8990</v>
      </c>
      <c r="F1941" t="s">
        <v>74</v>
      </c>
      <c r="G1941">
        <v>169</v>
      </c>
      <c r="H1941">
        <v>32</v>
      </c>
      <c r="I1941">
        <v>4</v>
      </c>
      <c r="J1941">
        <v>68</v>
      </c>
      <c r="K1941">
        <v>70</v>
      </c>
      <c r="L1941" t="s">
        <v>77</v>
      </c>
      <c r="M1941" t="s">
        <v>132</v>
      </c>
      <c r="N1941" t="s">
        <v>3864</v>
      </c>
      <c r="O1941" t="s">
        <v>83</v>
      </c>
      <c r="P1941" t="s">
        <v>73</v>
      </c>
      <c r="Q1941">
        <v>1600</v>
      </c>
      <c r="R1941" t="s">
        <v>3061</v>
      </c>
    </row>
    <row r="1942" spans="2:18" x14ac:dyDescent="0.25">
      <c r="B1942" t="s">
        <v>3062</v>
      </c>
      <c r="C1942" t="s">
        <v>3063</v>
      </c>
      <c r="D1942" t="s">
        <v>3064</v>
      </c>
      <c r="E1942">
        <v>5150</v>
      </c>
      <c r="F1942" t="s">
        <v>74</v>
      </c>
      <c r="G1942">
        <v>0</v>
      </c>
      <c r="H1942">
        <v>32</v>
      </c>
      <c r="I1942">
        <v>2</v>
      </c>
      <c r="J1942">
        <v>52</v>
      </c>
      <c r="K1942">
        <v>80</v>
      </c>
      <c r="L1942" t="s">
        <v>71</v>
      </c>
      <c r="M1942" t="s">
        <v>2748</v>
      </c>
      <c r="N1942" t="s">
        <v>3881</v>
      </c>
      <c r="O1942" t="s">
        <v>624</v>
      </c>
      <c r="P1942" t="s">
        <v>74</v>
      </c>
      <c r="Q1942">
        <v>0</v>
      </c>
      <c r="R1942" t="s">
        <v>3065</v>
      </c>
    </row>
    <row r="1943" spans="2:18" x14ac:dyDescent="0.25">
      <c r="B1943" t="s">
        <v>3062</v>
      </c>
      <c r="C1943" t="s">
        <v>3063</v>
      </c>
      <c r="D1943" t="s">
        <v>3064</v>
      </c>
      <c r="E1943">
        <v>5150</v>
      </c>
      <c r="F1943" t="s">
        <v>74</v>
      </c>
      <c r="G1943">
        <v>0</v>
      </c>
      <c r="H1943">
        <v>32</v>
      </c>
      <c r="I1943">
        <v>2</v>
      </c>
      <c r="J1943">
        <v>52</v>
      </c>
      <c r="K1943">
        <v>80</v>
      </c>
      <c r="L1943" t="s">
        <v>71</v>
      </c>
      <c r="M1943" t="s">
        <v>2311</v>
      </c>
      <c r="N1943" t="s">
        <v>3873</v>
      </c>
      <c r="O1943" t="s">
        <v>624</v>
      </c>
      <c r="P1943" t="s">
        <v>74</v>
      </c>
      <c r="Q1943">
        <v>0</v>
      </c>
      <c r="R1943" t="s">
        <v>3065</v>
      </c>
    </row>
    <row r="1944" spans="2:18" x14ac:dyDescent="0.25">
      <c r="B1944" t="s">
        <v>3062</v>
      </c>
      <c r="C1944" t="s">
        <v>3063</v>
      </c>
      <c r="D1944" t="s">
        <v>3064</v>
      </c>
      <c r="E1944">
        <v>5150</v>
      </c>
      <c r="F1944" t="s">
        <v>74</v>
      </c>
      <c r="G1944">
        <v>0</v>
      </c>
      <c r="H1944">
        <v>32</v>
      </c>
      <c r="I1944">
        <v>2</v>
      </c>
      <c r="J1944">
        <v>52</v>
      </c>
      <c r="K1944">
        <v>80</v>
      </c>
      <c r="L1944" t="s">
        <v>77</v>
      </c>
      <c r="M1944" t="s">
        <v>2748</v>
      </c>
      <c r="N1944" t="s">
        <v>3881</v>
      </c>
      <c r="O1944" t="s">
        <v>627</v>
      </c>
      <c r="P1944" t="s">
        <v>74</v>
      </c>
      <c r="Q1944">
        <v>0</v>
      </c>
      <c r="R1944" t="s">
        <v>3065</v>
      </c>
    </row>
    <row r="1945" spans="2:18" x14ac:dyDescent="0.25">
      <c r="B1945" t="s">
        <v>3062</v>
      </c>
      <c r="C1945" t="s">
        <v>3063</v>
      </c>
      <c r="D1945" t="s">
        <v>3064</v>
      </c>
      <c r="E1945">
        <v>5150</v>
      </c>
      <c r="F1945" t="s">
        <v>74</v>
      </c>
      <c r="G1945">
        <v>0</v>
      </c>
      <c r="H1945">
        <v>32</v>
      </c>
      <c r="I1945">
        <v>2</v>
      </c>
      <c r="J1945">
        <v>52</v>
      </c>
      <c r="K1945">
        <v>80</v>
      </c>
      <c r="L1945" t="s">
        <v>77</v>
      </c>
      <c r="M1945" t="s">
        <v>2311</v>
      </c>
      <c r="N1945" t="s">
        <v>3873</v>
      </c>
      <c r="O1945" t="s">
        <v>627</v>
      </c>
      <c r="P1945" t="s">
        <v>74</v>
      </c>
      <c r="Q1945">
        <v>0</v>
      </c>
      <c r="R1945" t="s">
        <v>3065</v>
      </c>
    </row>
    <row r="1946" spans="2:18" x14ac:dyDescent="0.25">
      <c r="B1946" t="s">
        <v>3066</v>
      </c>
      <c r="C1946" t="s">
        <v>3067</v>
      </c>
      <c r="D1946" t="s">
        <v>2161</v>
      </c>
      <c r="E1946">
        <v>9270</v>
      </c>
      <c r="F1946" t="s">
        <v>74</v>
      </c>
      <c r="G1946">
        <v>0</v>
      </c>
      <c r="H1946">
        <v>35</v>
      </c>
      <c r="I1946">
        <v>4</v>
      </c>
      <c r="J1946">
        <v>56</v>
      </c>
      <c r="K1946">
        <v>66</v>
      </c>
      <c r="L1946" t="s">
        <v>71</v>
      </c>
      <c r="M1946" t="s">
        <v>140</v>
      </c>
      <c r="N1946" t="s">
        <v>3865</v>
      </c>
      <c r="O1946" t="s">
        <v>239</v>
      </c>
      <c r="P1946" t="s">
        <v>74</v>
      </c>
      <c r="Q1946">
        <v>1200</v>
      </c>
      <c r="R1946" t="s">
        <v>3068</v>
      </c>
    </row>
    <row r="1947" spans="2:18" x14ac:dyDescent="0.25">
      <c r="B1947" t="s">
        <v>3066</v>
      </c>
      <c r="C1947" t="s">
        <v>3067</v>
      </c>
      <c r="D1947" t="s">
        <v>2161</v>
      </c>
      <c r="E1947">
        <v>9270</v>
      </c>
      <c r="F1947" t="s">
        <v>74</v>
      </c>
      <c r="G1947">
        <v>0</v>
      </c>
      <c r="H1947">
        <v>35</v>
      </c>
      <c r="I1947">
        <v>4</v>
      </c>
      <c r="J1947">
        <v>56</v>
      </c>
      <c r="K1947">
        <v>66</v>
      </c>
      <c r="L1947" t="s">
        <v>77</v>
      </c>
      <c r="M1947" t="s">
        <v>170</v>
      </c>
      <c r="N1947" t="s">
        <v>3869</v>
      </c>
      <c r="O1947" t="s">
        <v>239</v>
      </c>
      <c r="P1947" t="s">
        <v>74</v>
      </c>
      <c r="Q1947">
        <v>1200</v>
      </c>
      <c r="R1947" t="s">
        <v>3068</v>
      </c>
    </row>
    <row r="1948" spans="2:18" x14ac:dyDescent="0.25">
      <c r="B1948" t="s">
        <v>3069</v>
      </c>
      <c r="C1948" t="s">
        <v>2664</v>
      </c>
      <c r="D1948" t="s">
        <v>433</v>
      </c>
      <c r="E1948">
        <v>10270</v>
      </c>
      <c r="F1948" t="s">
        <v>74</v>
      </c>
      <c r="G1948">
        <v>0</v>
      </c>
      <c r="H1948">
        <v>32</v>
      </c>
      <c r="I1948">
        <v>4</v>
      </c>
      <c r="J1948">
        <v>88</v>
      </c>
      <c r="K1948">
        <v>80</v>
      </c>
      <c r="L1948" t="s">
        <v>71</v>
      </c>
      <c r="M1948" t="s">
        <v>2665</v>
      </c>
      <c r="N1948" t="s">
        <v>3947</v>
      </c>
      <c r="O1948" t="s">
        <v>239</v>
      </c>
      <c r="P1948" t="s">
        <v>74</v>
      </c>
      <c r="Q1948">
        <v>1000</v>
      </c>
      <c r="R1948" t="s">
        <v>3070</v>
      </c>
    </row>
    <row r="1949" spans="2:18" x14ac:dyDescent="0.25">
      <c r="B1949" t="s">
        <v>3069</v>
      </c>
      <c r="C1949" t="s">
        <v>2664</v>
      </c>
      <c r="D1949" t="s">
        <v>433</v>
      </c>
      <c r="E1949">
        <v>10270</v>
      </c>
      <c r="F1949" t="s">
        <v>74</v>
      </c>
      <c r="G1949">
        <v>0</v>
      </c>
      <c r="H1949">
        <v>32</v>
      </c>
      <c r="I1949">
        <v>4</v>
      </c>
      <c r="J1949">
        <v>88</v>
      </c>
      <c r="K1949">
        <v>80</v>
      </c>
      <c r="L1949" t="s">
        <v>77</v>
      </c>
      <c r="M1949" t="s">
        <v>2667</v>
      </c>
      <c r="N1949" t="s">
        <v>3965</v>
      </c>
      <c r="O1949" t="s">
        <v>239</v>
      </c>
      <c r="P1949" t="s">
        <v>74</v>
      </c>
      <c r="Q1949">
        <v>1000</v>
      </c>
      <c r="R1949" t="s">
        <v>3070</v>
      </c>
    </row>
    <row r="1950" spans="2:18" x14ac:dyDescent="0.25">
      <c r="B1950" t="s">
        <v>3071</v>
      </c>
      <c r="C1950" t="s">
        <v>3072</v>
      </c>
      <c r="D1950" t="s">
        <v>985</v>
      </c>
      <c r="E1950">
        <v>8478</v>
      </c>
      <c r="F1950" t="s">
        <v>74</v>
      </c>
      <c r="G1950">
        <v>0</v>
      </c>
      <c r="H1950">
        <v>32</v>
      </c>
      <c r="I1950">
        <v>4</v>
      </c>
      <c r="J1950">
        <v>74</v>
      </c>
      <c r="K1950">
        <v>66</v>
      </c>
      <c r="L1950" t="s">
        <v>71</v>
      </c>
      <c r="M1950" t="s">
        <v>199</v>
      </c>
      <c r="N1950" t="s">
        <v>3874</v>
      </c>
      <c r="O1950" t="s">
        <v>73</v>
      </c>
      <c r="P1950" t="s">
        <v>74</v>
      </c>
      <c r="Q1950">
        <v>0</v>
      </c>
      <c r="R1950" t="s">
        <v>3073</v>
      </c>
    </row>
    <row r="1951" spans="2:18" x14ac:dyDescent="0.25">
      <c r="B1951" t="s">
        <v>3071</v>
      </c>
      <c r="C1951" t="s">
        <v>3072</v>
      </c>
      <c r="D1951" t="s">
        <v>985</v>
      </c>
      <c r="E1951">
        <v>8478</v>
      </c>
      <c r="F1951" t="s">
        <v>74</v>
      </c>
      <c r="G1951">
        <v>0</v>
      </c>
      <c r="H1951">
        <v>32</v>
      </c>
      <c r="I1951">
        <v>4</v>
      </c>
      <c r="J1951">
        <v>74</v>
      </c>
      <c r="K1951">
        <v>66</v>
      </c>
      <c r="L1951" t="s">
        <v>77</v>
      </c>
      <c r="M1951" t="s">
        <v>929</v>
      </c>
      <c r="N1951" t="s">
        <v>3873</v>
      </c>
      <c r="O1951" t="s">
        <v>239</v>
      </c>
      <c r="P1951" t="s">
        <v>74</v>
      </c>
      <c r="Q1951">
        <v>1200</v>
      </c>
      <c r="R1951" t="s">
        <v>3073</v>
      </c>
    </row>
    <row r="1952" spans="2:18" x14ac:dyDescent="0.25">
      <c r="B1952" t="s">
        <v>3074</v>
      </c>
      <c r="C1952" t="s">
        <v>1996</v>
      </c>
      <c r="D1952" t="s">
        <v>844</v>
      </c>
      <c r="E1952">
        <v>7380</v>
      </c>
      <c r="F1952" t="s">
        <v>74</v>
      </c>
      <c r="G1952">
        <v>170</v>
      </c>
      <c r="H1952">
        <v>35</v>
      </c>
      <c r="I1952">
        <v>3</v>
      </c>
      <c r="J1952">
        <v>72</v>
      </c>
      <c r="K1952">
        <v>70</v>
      </c>
      <c r="L1952" t="s">
        <v>71</v>
      </c>
      <c r="M1952" t="s">
        <v>974</v>
      </c>
      <c r="N1952" t="s">
        <v>3862</v>
      </c>
      <c r="O1952" t="s">
        <v>73</v>
      </c>
      <c r="P1952" t="s">
        <v>83</v>
      </c>
      <c r="Q1952">
        <v>0</v>
      </c>
      <c r="R1952" t="s">
        <v>3075</v>
      </c>
    </row>
    <row r="1953" spans="2:19" x14ac:dyDescent="0.25">
      <c r="B1953" t="s">
        <v>3074</v>
      </c>
      <c r="C1953" t="s">
        <v>1996</v>
      </c>
      <c r="D1953" t="s">
        <v>844</v>
      </c>
      <c r="E1953">
        <v>7380</v>
      </c>
      <c r="F1953" t="s">
        <v>74</v>
      </c>
      <c r="G1953">
        <v>170</v>
      </c>
      <c r="H1953">
        <v>35</v>
      </c>
      <c r="I1953">
        <v>3</v>
      </c>
      <c r="J1953">
        <v>72</v>
      </c>
      <c r="K1953">
        <v>70</v>
      </c>
      <c r="L1953" t="s">
        <v>77</v>
      </c>
      <c r="M1953" t="s">
        <v>3076</v>
      </c>
      <c r="N1953" t="s">
        <v>3873</v>
      </c>
      <c r="O1953" t="s">
        <v>83</v>
      </c>
      <c r="P1953" t="s">
        <v>83</v>
      </c>
      <c r="Q1953">
        <v>0</v>
      </c>
      <c r="R1953" t="s">
        <v>3075</v>
      </c>
    </row>
    <row r="1954" spans="2:19" x14ac:dyDescent="0.25">
      <c r="B1954" t="s">
        <v>3077</v>
      </c>
      <c r="C1954" t="s">
        <v>3078</v>
      </c>
      <c r="D1954" t="s">
        <v>3079</v>
      </c>
      <c r="E1954">
        <v>11440</v>
      </c>
      <c r="F1954" t="s">
        <v>74</v>
      </c>
      <c r="G1954">
        <v>171</v>
      </c>
      <c r="H1954">
        <v>35</v>
      </c>
      <c r="I1954">
        <v>5</v>
      </c>
      <c r="J1954">
        <v>65</v>
      </c>
      <c r="K1954">
        <v>66</v>
      </c>
      <c r="L1954" t="s">
        <v>71</v>
      </c>
      <c r="M1954" t="s">
        <v>140</v>
      </c>
      <c r="N1954" t="s">
        <v>3865</v>
      </c>
      <c r="O1954" t="s">
        <v>83</v>
      </c>
      <c r="P1954" t="s">
        <v>73</v>
      </c>
      <c r="Q1954">
        <v>1200</v>
      </c>
      <c r="R1954" t="s">
        <v>3080</v>
      </c>
    </row>
    <row r="1955" spans="2:19" x14ac:dyDescent="0.25">
      <c r="B1955" t="s">
        <v>3081</v>
      </c>
      <c r="C1955" t="s">
        <v>3082</v>
      </c>
      <c r="D1955" t="s">
        <v>3083</v>
      </c>
      <c r="E1955">
        <v>11580</v>
      </c>
      <c r="F1955" t="s">
        <v>74</v>
      </c>
      <c r="G1955">
        <v>171</v>
      </c>
      <c r="H1955">
        <v>35</v>
      </c>
      <c r="I1955">
        <v>5</v>
      </c>
      <c r="J1955">
        <v>65</v>
      </c>
      <c r="K1955">
        <v>66</v>
      </c>
      <c r="L1955" t="s">
        <v>71</v>
      </c>
      <c r="M1955" t="s">
        <v>140</v>
      </c>
      <c r="N1955" t="s">
        <v>3865</v>
      </c>
      <c r="O1955" t="s">
        <v>83</v>
      </c>
      <c r="P1955" t="s">
        <v>73</v>
      </c>
      <c r="Q1955">
        <v>1200</v>
      </c>
      <c r="R1955" t="s">
        <v>3084</v>
      </c>
    </row>
    <row r="1956" spans="2:19" x14ac:dyDescent="0.25">
      <c r="B1956" t="s">
        <v>3081</v>
      </c>
      <c r="C1956" t="s">
        <v>3082</v>
      </c>
      <c r="D1956" t="s">
        <v>3083</v>
      </c>
      <c r="E1956">
        <v>11580</v>
      </c>
      <c r="F1956" t="s">
        <v>74</v>
      </c>
      <c r="G1956">
        <v>171</v>
      </c>
      <c r="H1956">
        <v>35</v>
      </c>
      <c r="I1956">
        <v>5</v>
      </c>
      <c r="J1956">
        <v>65</v>
      </c>
      <c r="K1956">
        <v>66</v>
      </c>
      <c r="L1956" t="s">
        <v>77</v>
      </c>
      <c r="M1956" t="s">
        <v>144</v>
      </c>
      <c r="N1956" t="s">
        <v>3862</v>
      </c>
      <c r="O1956" t="s">
        <v>83</v>
      </c>
      <c r="P1956" t="s">
        <v>73</v>
      </c>
      <c r="Q1956">
        <v>1200</v>
      </c>
      <c r="R1956" t="s">
        <v>3084</v>
      </c>
    </row>
    <row r="1957" spans="2:19" x14ac:dyDescent="0.25">
      <c r="B1957" t="s">
        <v>3077</v>
      </c>
      <c r="C1957" t="s">
        <v>3078</v>
      </c>
      <c r="D1957" t="s">
        <v>3079</v>
      </c>
      <c r="E1957">
        <v>11440</v>
      </c>
      <c r="F1957" t="s">
        <v>74</v>
      </c>
      <c r="G1957">
        <v>171</v>
      </c>
      <c r="H1957">
        <v>35</v>
      </c>
      <c r="I1957">
        <v>5</v>
      </c>
      <c r="J1957">
        <v>65</v>
      </c>
      <c r="K1957">
        <v>66</v>
      </c>
      <c r="L1957" t="s">
        <v>77</v>
      </c>
      <c r="M1957" t="s">
        <v>144</v>
      </c>
      <c r="N1957" t="s">
        <v>3862</v>
      </c>
      <c r="O1957" t="s">
        <v>83</v>
      </c>
      <c r="P1957" t="s">
        <v>73</v>
      </c>
      <c r="Q1957">
        <v>1200</v>
      </c>
      <c r="R1957" t="s">
        <v>3080</v>
      </c>
    </row>
    <row r="1958" spans="2:19" x14ac:dyDescent="0.25">
      <c r="B1958" t="s">
        <v>3085</v>
      </c>
      <c r="C1958" t="s">
        <v>3086</v>
      </c>
      <c r="D1958" t="s">
        <v>3087</v>
      </c>
      <c r="E1958">
        <v>11450</v>
      </c>
      <c r="F1958" t="s">
        <v>74</v>
      </c>
      <c r="G1958">
        <v>171</v>
      </c>
      <c r="H1958">
        <v>35</v>
      </c>
      <c r="I1958">
        <v>5</v>
      </c>
      <c r="J1958">
        <v>65</v>
      </c>
      <c r="K1958">
        <v>66</v>
      </c>
      <c r="L1958" t="s">
        <v>71</v>
      </c>
      <c r="M1958" t="s">
        <v>140</v>
      </c>
      <c r="N1958" t="s">
        <v>3865</v>
      </c>
      <c r="O1958" t="s">
        <v>83</v>
      </c>
      <c r="P1958" t="s">
        <v>73</v>
      </c>
      <c r="Q1958">
        <v>1200</v>
      </c>
      <c r="R1958" t="s">
        <v>3088</v>
      </c>
    </row>
    <row r="1959" spans="2:19" x14ac:dyDescent="0.25">
      <c r="B1959" t="s">
        <v>3085</v>
      </c>
      <c r="C1959" t="s">
        <v>3086</v>
      </c>
      <c r="D1959" t="s">
        <v>3089</v>
      </c>
      <c r="E1959">
        <v>11450</v>
      </c>
      <c r="F1959" t="s">
        <v>74</v>
      </c>
      <c r="G1959">
        <v>171</v>
      </c>
      <c r="H1959">
        <v>35</v>
      </c>
      <c r="I1959">
        <v>5</v>
      </c>
      <c r="J1959">
        <v>65</v>
      </c>
      <c r="K1959">
        <v>66</v>
      </c>
      <c r="L1959" t="s">
        <v>71</v>
      </c>
      <c r="M1959" t="s">
        <v>140</v>
      </c>
      <c r="N1959" t="s">
        <v>3865</v>
      </c>
      <c r="O1959" t="s">
        <v>83</v>
      </c>
      <c r="P1959" t="s">
        <v>73</v>
      </c>
      <c r="Q1959">
        <v>1200</v>
      </c>
      <c r="R1959" t="s">
        <v>3090</v>
      </c>
    </row>
    <row r="1960" spans="2:19" x14ac:dyDescent="0.25">
      <c r="B1960" t="s">
        <v>3085</v>
      </c>
      <c r="C1960" t="s">
        <v>3086</v>
      </c>
      <c r="D1960" t="s">
        <v>3089</v>
      </c>
      <c r="E1960" s="6">
        <v>11450</v>
      </c>
      <c r="F1960" t="s">
        <v>74</v>
      </c>
      <c r="G1960" s="6">
        <v>171</v>
      </c>
      <c r="H1960">
        <v>35</v>
      </c>
      <c r="I1960">
        <v>5</v>
      </c>
      <c r="J1960">
        <v>65</v>
      </c>
      <c r="K1960">
        <v>66</v>
      </c>
      <c r="L1960" t="s">
        <v>77</v>
      </c>
      <c r="M1960" t="s">
        <v>144</v>
      </c>
      <c r="N1960" t="s">
        <v>3862</v>
      </c>
      <c r="O1960" t="s">
        <v>83</v>
      </c>
      <c r="P1960" t="s">
        <v>73</v>
      </c>
      <c r="Q1960">
        <v>1200</v>
      </c>
      <c r="R1960" t="s">
        <v>3090</v>
      </c>
    </row>
    <row r="1961" spans="2:19" x14ac:dyDescent="0.25">
      <c r="B1961" t="s">
        <v>3085</v>
      </c>
      <c r="C1961" t="s">
        <v>3086</v>
      </c>
      <c r="D1961" t="s">
        <v>3087</v>
      </c>
      <c r="E1961">
        <v>11450</v>
      </c>
      <c r="F1961" t="s">
        <v>74</v>
      </c>
      <c r="G1961">
        <v>171</v>
      </c>
      <c r="H1961">
        <v>35</v>
      </c>
      <c r="I1961">
        <v>5</v>
      </c>
      <c r="J1961">
        <v>65</v>
      </c>
      <c r="K1961">
        <v>66</v>
      </c>
      <c r="L1961" t="s">
        <v>77</v>
      </c>
      <c r="M1961" t="s">
        <v>144</v>
      </c>
      <c r="N1961" t="s">
        <v>3862</v>
      </c>
      <c r="O1961" t="s">
        <v>83</v>
      </c>
      <c r="P1961" t="s">
        <v>73</v>
      </c>
      <c r="Q1961">
        <v>1200</v>
      </c>
      <c r="R1961" t="s">
        <v>3088</v>
      </c>
    </row>
    <row r="1962" spans="2:19" x14ac:dyDescent="0.25">
      <c r="B1962" t="s">
        <v>3091</v>
      </c>
      <c r="C1962" t="s">
        <v>3086</v>
      </c>
      <c r="D1962" t="s">
        <v>3092</v>
      </c>
      <c r="E1962" s="6">
        <v>11450</v>
      </c>
      <c r="F1962" t="s">
        <v>74</v>
      </c>
      <c r="G1962" s="6">
        <v>171</v>
      </c>
      <c r="H1962">
        <v>35</v>
      </c>
      <c r="I1962">
        <v>5</v>
      </c>
      <c r="J1962">
        <v>65</v>
      </c>
      <c r="K1962">
        <v>66</v>
      </c>
      <c r="L1962" t="s">
        <v>71</v>
      </c>
      <c r="M1962" t="s">
        <v>140</v>
      </c>
      <c r="N1962" t="s">
        <v>3865</v>
      </c>
      <c r="O1962" t="s">
        <v>83</v>
      </c>
      <c r="P1962" t="s">
        <v>73</v>
      </c>
      <c r="Q1962">
        <v>1200</v>
      </c>
      <c r="R1962" t="s">
        <v>3093</v>
      </c>
      <c r="S1962" t="s">
        <v>3300</v>
      </c>
    </row>
    <row r="1963" spans="2:19" x14ac:dyDescent="0.25">
      <c r="B1963" t="s">
        <v>3091</v>
      </c>
      <c r="C1963" t="s">
        <v>3086</v>
      </c>
      <c r="D1963" t="s">
        <v>3092</v>
      </c>
      <c r="E1963">
        <v>11450</v>
      </c>
      <c r="F1963" t="s">
        <v>74</v>
      </c>
      <c r="G1963">
        <v>171</v>
      </c>
      <c r="H1963">
        <v>35</v>
      </c>
      <c r="I1963">
        <v>5</v>
      </c>
      <c r="J1963">
        <v>65</v>
      </c>
      <c r="K1963">
        <v>66</v>
      </c>
      <c r="L1963" t="s">
        <v>77</v>
      </c>
      <c r="M1963" t="s">
        <v>144</v>
      </c>
      <c r="N1963" t="s">
        <v>3862</v>
      </c>
      <c r="O1963" t="s">
        <v>83</v>
      </c>
      <c r="P1963" t="s">
        <v>73</v>
      </c>
      <c r="Q1963">
        <v>1200</v>
      </c>
      <c r="R1963" t="s">
        <v>3093</v>
      </c>
    </row>
    <row r="1964" spans="2:19" x14ac:dyDescent="0.25">
      <c r="B1964" t="s">
        <v>3094</v>
      </c>
      <c r="C1964" t="s">
        <v>3095</v>
      </c>
      <c r="D1964" t="s">
        <v>3096</v>
      </c>
      <c r="E1964">
        <v>21252</v>
      </c>
      <c r="F1964" t="s">
        <v>74</v>
      </c>
      <c r="G1964">
        <v>171</v>
      </c>
      <c r="H1964">
        <v>46</v>
      </c>
      <c r="I1964">
        <v>7</v>
      </c>
      <c r="J1964">
        <v>82</v>
      </c>
      <c r="K1964">
        <v>66</v>
      </c>
      <c r="L1964" t="s">
        <v>71</v>
      </c>
      <c r="M1964" s="7" t="s">
        <v>811</v>
      </c>
      <c r="N1964" s="7" t="s">
        <v>3896</v>
      </c>
      <c r="O1964" t="s">
        <v>73</v>
      </c>
      <c r="P1964" t="s">
        <v>74</v>
      </c>
      <c r="Q1964">
        <v>0</v>
      </c>
      <c r="R1964" t="s">
        <v>3097</v>
      </c>
    </row>
    <row r="1965" spans="2:19" x14ac:dyDescent="0.25">
      <c r="B1965" t="s">
        <v>3094</v>
      </c>
      <c r="C1965" t="s">
        <v>3095</v>
      </c>
      <c r="D1965" t="s">
        <v>3096</v>
      </c>
      <c r="E1965">
        <v>21252</v>
      </c>
      <c r="F1965" t="s">
        <v>74</v>
      </c>
      <c r="G1965">
        <v>171</v>
      </c>
      <c r="H1965">
        <v>46</v>
      </c>
      <c r="I1965">
        <v>7</v>
      </c>
      <c r="J1965">
        <v>82</v>
      </c>
      <c r="K1965">
        <v>66</v>
      </c>
      <c r="L1965" t="s">
        <v>77</v>
      </c>
      <c r="M1965" s="7" t="s">
        <v>327</v>
      </c>
      <c r="N1965" s="7" t="s">
        <v>3883</v>
      </c>
      <c r="O1965" t="s">
        <v>73</v>
      </c>
      <c r="P1965" t="s">
        <v>74</v>
      </c>
      <c r="Q1965">
        <v>0</v>
      </c>
      <c r="R1965" t="s">
        <v>3097</v>
      </c>
    </row>
    <row r="1966" spans="2:19" x14ac:dyDescent="0.25">
      <c r="B1966" t="s">
        <v>3094</v>
      </c>
      <c r="C1966" t="s">
        <v>3095</v>
      </c>
      <c r="D1966" t="s">
        <v>3096</v>
      </c>
      <c r="E1966">
        <v>21252</v>
      </c>
      <c r="F1966" t="s">
        <v>74</v>
      </c>
      <c r="G1966">
        <v>171</v>
      </c>
      <c r="H1966">
        <v>46</v>
      </c>
      <c r="I1966">
        <v>7</v>
      </c>
      <c r="J1966">
        <v>82</v>
      </c>
      <c r="K1966">
        <v>66</v>
      </c>
      <c r="L1966" t="s">
        <v>77</v>
      </c>
      <c r="M1966" t="s">
        <v>318</v>
      </c>
      <c r="N1966" t="s">
        <v>3873</v>
      </c>
      <c r="O1966" t="s">
        <v>73</v>
      </c>
      <c r="P1966" t="s">
        <v>74</v>
      </c>
      <c r="Q1966">
        <v>0</v>
      </c>
      <c r="R1966" t="s">
        <v>3097</v>
      </c>
    </row>
    <row r="1967" spans="2:19" x14ac:dyDescent="0.25">
      <c r="B1967" t="s">
        <v>3098</v>
      </c>
      <c r="C1967" t="s">
        <v>3099</v>
      </c>
      <c r="D1967" t="s">
        <v>3100</v>
      </c>
      <c r="E1967">
        <v>11580</v>
      </c>
      <c r="F1967" t="s">
        <v>74</v>
      </c>
      <c r="G1967">
        <v>171</v>
      </c>
      <c r="H1967">
        <v>35</v>
      </c>
      <c r="I1967">
        <v>5</v>
      </c>
      <c r="J1967">
        <v>56</v>
      </c>
      <c r="K1967">
        <v>66</v>
      </c>
      <c r="L1967" t="s">
        <v>71</v>
      </c>
      <c r="M1967" t="s">
        <v>140</v>
      </c>
      <c r="N1967" t="s">
        <v>3865</v>
      </c>
      <c r="O1967" t="s">
        <v>83</v>
      </c>
      <c r="P1967" t="s">
        <v>73</v>
      </c>
      <c r="Q1967">
        <v>1200</v>
      </c>
      <c r="R1967" t="s">
        <v>3101</v>
      </c>
    </row>
    <row r="1968" spans="2:19" x14ac:dyDescent="0.25">
      <c r="B1968" t="s">
        <v>3098</v>
      </c>
      <c r="C1968" t="s">
        <v>3099</v>
      </c>
      <c r="D1968" t="s">
        <v>3100</v>
      </c>
      <c r="E1968" s="6">
        <v>11580</v>
      </c>
      <c r="F1968" t="s">
        <v>74</v>
      </c>
      <c r="G1968" s="6">
        <v>171</v>
      </c>
      <c r="H1968">
        <v>35</v>
      </c>
      <c r="I1968">
        <v>5</v>
      </c>
      <c r="J1968">
        <v>56</v>
      </c>
      <c r="K1968">
        <v>66</v>
      </c>
      <c r="L1968" t="s">
        <v>77</v>
      </c>
      <c r="M1968" t="s">
        <v>929</v>
      </c>
      <c r="N1968" t="s">
        <v>3873</v>
      </c>
      <c r="O1968" t="s">
        <v>83</v>
      </c>
      <c r="P1968" t="s">
        <v>73</v>
      </c>
      <c r="Q1968">
        <v>800</v>
      </c>
      <c r="R1968" t="s">
        <v>3101</v>
      </c>
      <c r="S1968" t="s">
        <v>3313</v>
      </c>
    </row>
    <row r="1969" spans="2:23" x14ac:dyDescent="0.25">
      <c r="B1969" t="s">
        <v>3102</v>
      </c>
      <c r="C1969" t="s">
        <v>2968</v>
      </c>
      <c r="D1969" t="s">
        <v>137</v>
      </c>
      <c r="E1969">
        <v>9150</v>
      </c>
      <c r="F1969" t="s">
        <v>74</v>
      </c>
      <c r="G1969">
        <v>0</v>
      </c>
      <c r="H1969">
        <v>30</v>
      </c>
      <c r="I1969">
        <v>4</v>
      </c>
      <c r="J1969">
        <v>72</v>
      </c>
      <c r="K1969">
        <v>76</v>
      </c>
      <c r="L1969" t="s">
        <v>71</v>
      </c>
      <c r="M1969" t="s">
        <v>140</v>
      </c>
      <c r="N1969" t="s">
        <v>3865</v>
      </c>
      <c r="O1969" t="s">
        <v>239</v>
      </c>
      <c r="P1969" t="s">
        <v>74</v>
      </c>
      <c r="Q1969">
        <v>0</v>
      </c>
      <c r="R1969" t="s">
        <v>3103</v>
      </c>
    </row>
    <row r="1970" spans="2:23" x14ac:dyDescent="0.25">
      <c r="B1970" t="s">
        <v>3102</v>
      </c>
      <c r="C1970" t="s">
        <v>2968</v>
      </c>
      <c r="D1970" t="s">
        <v>137</v>
      </c>
      <c r="E1970">
        <v>9150</v>
      </c>
      <c r="F1970" t="s">
        <v>74</v>
      </c>
      <c r="G1970">
        <v>0</v>
      </c>
      <c r="H1970">
        <v>30</v>
      </c>
      <c r="I1970">
        <v>4</v>
      </c>
      <c r="J1970">
        <v>72</v>
      </c>
      <c r="K1970">
        <v>76</v>
      </c>
      <c r="L1970" t="s">
        <v>77</v>
      </c>
      <c r="M1970" t="s">
        <v>144</v>
      </c>
      <c r="N1970" t="s">
        <v>3862</v>
      </c>
      <c r="O1970" t="s">
        <v>239</v>
      </c>
      <c r="P1970" t="s">
        <v>74</v>
      </c>
      <c r="Q1970">
        <v>1000</v>
      </c>
      <c r="R1970" t="s">
        <v>3103</v>
      </c>
    </row>
    <row r="1971" spans="2:23" x14ac:dyDescent="0.25">
      <c r="B1971" t="s">
        <v>3104</v>
      </c>
      <c r="C1971" t="s">
        <v>3105</v>
      </c>
      <c r="D1971" t="s">
        <v>2896</v>
      </c>
      <c r="E1971">
        <v>7380</v>
      </c>
      <c r="F1971" t="s">
        <v>74</v>
      </c>
      <c r="G1971">
        <v>0</v>
      </c>
      <c r="H1971">
        <v>35</v>
      </c>
      <c r="I1971">
        <v>3</v>
      </c>
      <c r="J1971">
        <v>75</v>
      </c>
      <c r="K1971">
        <v>70</v>
      </c>
      <c r="L1971" t="s">
        <v>71</v>
      </c>
      <c r="M1971" t="s">
        <v>1952</v>
      </c>
      <c r="N1971" t="s">
        <v>3861</v>
      </c>
      <c r="O1971" t="s">
        <v>73</v>
      </c>
      <c r="P1971" t="s">
        <v>74</v>
      </c>
      <c r="Q1971">
        <v>0</v>
      </c>
      <c r="R1971" t="s">
        <v>3811</v>
      </c>
    </row>
    <row r="1972" spans="2:23" x14ac:dyDescent="0.25">
      <c r="B1972" t="s">
        <v>3104</v>
      </c>
      <c r="C1972" t="s">
        <v>3105</v>
      </c>
      <c r="D1972" t="s">
        <v>2896</v>
      </c>
      <c r="E1972">
        <v>7380</v>
      </c>
      <c r="F1972" t="s">
        <v>74</v>
      </c>
      <c r="G1972">
        <v>0</v>
      </c>
      <c r="H1972">
        <v>35</v>
      </c>
      <c r="I1972">
        <v>3</v>
      </c>
      <c r="J1972">
        <v>75</v>
      </c>
      <c r="K1972">
        <v>70</v>
      </c>
      <c r="L1972" t="s">
        <v>71</v>
      </c>
      <c r="M1972" t="s">
        <v>2535</v>
      </c>
      <c r="N1972" t="s">
        <v>3961</v>
      </c>
      <c r="O1972" t="s">
        <v>239</v>
      </c>
      <c r="P1972" t="s">
        <v>74</v>
      </c>
      <c r="Q1972">
        <v>1000</v>
      </c>
      <c r="R1972" t="s">
        <v>3811</v>
      </c>
    </row>
    <row r="1973" spans="2:23" x14ac:dyDescent="0.25">
      <c r="B1973" t="s">
        <v>3104</v>
      </c>
      <c r="C1973" t="s">
        <v>3105</v>
      </c>
      <c r="D1973" t="s">
        <v>2896</v>
      </c>
      <c r="E1973">
        <v>7380</v>
      </c>
      <c r="F1973" t="s">
        <v>74</v>
      </c>
      <c r="G1973">
        <v>0</v>
      </c>
      <c r="H1973">
        <v>35</v>
      </c>
      <c r="I1973">
        <v>3</v>
      </c>
      <c r="J1973">
        <v>75</v>
      </c>
      <c r="K1973">
        <v>70</v>
      </c>
      <c r="L1973" t="s">
        <v>77</v>
      </c>
      <c r="M1973" t="s">
        <v>1952</v>
      </c>
      <c r="N1973" t="s">
        <v>3861</v>
      </c>
      <c r="O1973" t="s">
        <v>73</v>
      </c>
      <c r="P1973" t="s">
        <v>74</v>
      </c>
      <c r="Q1973">
        <v>0</v>
      </c>
      <c r="R1973" t="s">
        <v>3811</v>
      </c>
    </row>
    <row r="1974" spans="2:23" x14ac:dyDescent="0.25">
      <c r="B1974" t="s">
        <v>3108</v>
      </c>
      <c r="C1974" t="s">
        <v>2546</v>
      </c>
      <c r="D1974" t="s">
        <v>3106</v>
      </c>
      <c r="E1974">
        <v>9270</v>
      </c>
      <c r="F1974" t="s">
        <v>74</v>
      </c>
      <c r="G1974">
        <v>173</v>
      </c>
      <c r="H1974">
        <v>35</v>
      </c>
      <c r="I1974">
        <v>4</v>
      </c>
      <c r="J1974">
        <v>80</v>
      </c>
      <c r="K1974">
        <v>66</v>
      </c>
      <c r="L1974" t="s">
        <v>71</v>
      </c>
      <c r="M1974" t="s">
        <v>140</v>
      </c>
      <c r="N1974" t="s">
        <v>3865</v>
      </c>
      <c r="O1974" t="s">
        <v>83</v>
      </c>
      <c r="P1974" t="s">
        <v>73</v>
      </c>
      <c r="Q1974">
        <v>1200</v>
      </c>
      <c r="R1974" t="s">
        <v>3107</v>
      </c>
    </row>
    <row r="1975" spans="2:23" x14ac:dyDescent="0.25">
      <c r="B1975" t="s">
        <v>3108</v>
      </c>
      <c r="C1975" t="s">
        <v>2546</v>
      </c>
      <c r="D1975" t="s">
        <v>3106</v>
      </c>
      <c r="E1975">
        <v>9270</v>
      </c>
      <c r="F1975" t="s">
        <v>74</v>
      </c>
      <c r="G1975">
        <v>173</v>
      </c>
      <c r="H1975">
        <v>35</v>
      </c>
      <c r="I1975">
        <v>4</v>
      </c>
      <c r="J1975">
        <v>80</v>
      </c>
      <c r="K1975">
        <v>66</v>
      </c>
      <c r="L1975" t="s">
        <v>77</v>
      </c>
      <c r="M1975" s="7" t="s">
        <v>144</v>
      </c>
      <c r="N1975" s="7" t="s">
        <v>3862</v>
      </c>
      <c r="O1975" t="s">
        <v>83</v>
      </c>
      <c r="P1975" t="s">
        <v>73</v>
      </c>
      <c r="Q1975">
        <v>1500</v>
      </c>
      <c r="R1975" t="s">
        <v>3107</v>
      </c>
    </row>
    <row r="1976" spans="2:23" x14ac:dyDescent="0.25">
      <c r="B1976" t="s">
        <v>3109</v>
      </c>
      <c r="C1976" t="s">
        <v>3110</v>
      </c>
      <c r="D1976" t="s">
        <v>2335</v>
      </c>
      <c r="E1976">
        <v>13330</v>
      </c>
      <c r="F1976" t="s">
        <v>74</v>
      </c>
      <c r="G1976">
        <v>175</v>
      </c>
      <c r="H1976">
        <v>35</v>
      </c>
      <c r="I1976">
        <v>5</v>
      </c>
      <c r="J1976">
        <v>110</v>
      </c>
      <c r="K1976">
        <v>76</v>
      </c>
      <c r="L1976" t="s">
        <v>74</v>
      </c>
      <c r="M1976" s="7" t="s">
        <v>2292</v>
      </c>
      <c r="N1976" s="7" t="s">
        <v>3947</v>
      </c>
      <c r="O1976" t="s">
        <v>239</v>
      </c>
      <c r="P1976" t="s">
        <v>74</v>
      </c>
      <c r="Q1976">
        <v>0</v>
      </c>
      <c r="R1976" t="s">
        <v>3812</v>
      </c>
    </row>
    <row r="1977" spans="2:23" x14ac:dyDescent="0.25">
      <c r="B1977" t="s">
        <v>3109</v>
      </c>
      <c r="C1977" t="s">
        <v>3110</v>
      </c>
      <c r="D1977" t="s">
        <v>2335</v>
      </c>
      <c r="E1977">
        <v>13330</v>
      </c>
      <c r="F1977" t="s">
        <v>74</v>
      </c>
      <c r="G1977">
        <v>175</v>
      </c>
      <c r="H1977">
        <v>35</v>
      </c>
      <c r="I1977">
        <v>5</v>
      </c>
      <c r="J1977">
        <v>110</v>
      </c>
      <c r="K1977">
        <v>76</v>
      </c>
      <c r="L1977" t="s">
        <v>71</v>
      </c>
      <c r="M1977" t="s">
        <v>2296</v>
      </c>
      <c r="N1977" t="s">
        <v>3948</v>
      </c>
      <c r="O1977" t="s">
        <v>239</v>
      </c>
      <c r="P1977" t="s">
        <v>74</v>
      </c>
      <c r="Q1977">
        <v>0</v>
      </c>
      <c r="R1977" t="s">
        <v>3812</v>
      </c>
    </row>
    <row r="1978" spans="2:23" x14ac:dyDescent="0.25">
      <c r="B1978" t="s">
        <v>3109</v>
      </c>
      <c r="C1978" t="s">
        <v>3110</v>
      </c>
      <c r="D1978" t="s">
        <v>2335</v>
      </c>
      <c r="E1978" s="6">
        <v>13330</v>
      </c>
      <c r="F1978" t="s">
        <v>74</v>
      </c>
      <c r="G1978">
        <v>175</v>
      </c>
      <c r="H1978" s="6">
        <v>35</v>
      </c>
      <c r="I1978">
        <v>5</v>
      </c>
      <c r="J1978" s="6">
        <v>110</v>
      </c>
      <c r="K1978">
        <v>76</v>
      </c>
      <c r="L1978" s="6" t="s">
        <v>77</v>
      </c>
      <c r="M1978" t="s">
        <v>2292</v>
      </c>
      <c r="N1978" t="s">
        <v>3947</v>
      </c>
      <c r="O1978" t="s">
        <v>239</v>
      </c>
      <c r="P1978" t="s">
        <v>74</v>
      </c>
      <c r="Q1978">
        <v>0</v>
      </c>
      <c r="R1978" t="s">
        <v>3812</v>
      </c>
      <c r="S1978" t="s">
        <v>133</v>
      </c>
      <c r="T1978" t="s">
        <v>83</v>
      </c>
      <c r="U1978" t="s">
        <v>73</v>
      </c>
      <c r="V1978">
        <v>1600</v>
      </c>
      <c r="W1978" t="s">
        <v>3333</v>
      </c>
    </row>
    <row r="1979" spans="2:23" x14ac:dyDescent="0.25">
      <c r="B1979" t="s">
        <v>3113</v>
      </c>
      <c r="C1979" t="s">
        <v>3114</v>
      </c>
      <c r="D1979" t="s">
        <v>3111</v>
      </c>
      <c r="E1979">
        <v>9830</v>
      </c>
      <c r="F1979">
        <v>9830</v>
      </c>
      <c r="G1979">
        <v>176</v>
      </c>
      <c r="H1979">
        <v>35</v>
      </c>
      <c r="I1979">
        <v>4</v>
      </c>
      <c r="J1979">
        <v>70</v>
      </c>
      <c r="K1979">
        <v>70</v>
      </c>
      <c r="L1979" t="s">
        <v>71</v>
      </c>
      <c r="M1979" t="s">
        <v>256</v>
      </c>
      <c r="N1979" t="s">
        <v>3872</v>
      </c>
      <c r="O1979" t="s">
        <v>83</v>
      </c>
      <c r="P1979" t="s">
        <v>83</v>
      </c>
      <c r="Q1979">
        <v>0</v>
      </c>
      <c r="R1979" s="7" t="s">
        <v>3112</v>
      </c>
    </row>
    <row r="1980" spans="2:23" x14ac:dyDescent="0.25">
      <c r="B1980" t="s">
        <v>3113</v>
      </c>
      <c r="C1980" t="s">
        <v>3114</v>
      </c>
      <c r="D1980" t="s">
        <v>3111</v>
      </c>
      <c r="E1980">
        <v>9830</v>
      </c>
      <c r="F1980">
        <v>9830</v>
      </c>
      <c r="G1980">
        <v>176</v>
      </c>
      <c r="H1980">
        <v>35</v>
      </c>
      <c r="I1980">
        <v>4</v>
      </c>
      <c r="J1980">
        <v>70</v>
      </c>
      <c r="K1980">
        <v>70</v>
      </c>
      <c r="L1980" t="s">
        <v>77</v>
      </c>
      <c r="M1980" t="s">
        <v>256</v>
      </c>
      <c r="N1980" t="s">
        <v>3872</v>
      </c>
      <c r="O1980" t="s">
        <v>83</v>
      </c>
      <c r="P1980" t="s">
        <v>73</v>
      </c>
      <c r="Q1980">
        <v>0</v>
      </c>
      <c r="R1980" s="7" t="s">
        <v>3112</v>
      </c>
    </row>
    <row r="1981" spans="2:23" x14ac:dyDescent="0.25">
      <c r="B1981" t="s">
        <v>3115</v>
      </c>
      <c r="C1981" t="s">
        <v>3116</v>
      </c>
      <c r="D1981" t="s">
        <v>3117</v>
      </c>
      <c r="E1981">
        <v>9600</v>
      </c>
      <c r="F1981">
        <v>9600</v>
      </c>
      <c r="G1981">
        <v>177</v>
      </c>
      <c r="H1981">
        <v>40</v>
      </c>
      <c r="I1981">
        <v>4</v>
      </c>
      <c r="J1981">
        <v>80</v>
      </c>
      <c r="K1981">
        <v>60</v>
      </c>
      <c r="L1981" t="s">
        <v>71</v>
      </c>
      <c r="M1981" t="s">
        <v>199</v>
      </c>
      <c r="N1981" t="s">
        <v>3874</v>
      </c>
      <c r="O1981" t="s">
        <v>73</v>
      </c>
      <c r="P1981" t="s">
        <v>83</v>
      </c>
      <c r="Q1981">
        <v>0</v>
      </c>
      <c r="R1981" t="s">
        <v>3118</v>
      </c>
    </row>
    <row r="1982" spans="2:23" x14ac:dyDescent="0.25">
      <c r="B1982" t="s">
        <v>3115</v>
      </c>
      <c r="C1982" t="s">
        <v>3116</v>
      </c>
      <c r="D1982" t="s">
        <v>3117</v>
      </c>
      <c r="E1982">
        <v>9600</v>
      </c>
      <c r="F1982">
        <v>9600</v>
      </c>
      <c r="G1982">
        <v>177</v>
      </c>
      <c r="H1982">
        <v>40</v>
      </c>
      <c r="I1982">
        <v>4</v>
      </c>
      <c r="J1982">
        <v>80</v>
      </c>
      <c r="K1982">
        <v>60</v>
      </c>
      <c r="L1982" t="s">
        <v>77</v>
      </c>
      <c r="M1982" t="s">
        <v>929</v>
      </c>
      <c r="N1982" t="s">
        <v>3873</v>
      </c>
      <c r="O1982" t="s">
        <v>83</v>
      </c>
      <c r="P1982" t="s">
        <v>73</v>
      </c>
      <c r="Q1982" t="s">
        <v>74</v>
      </c>
      <c r="R1982" t="s">
        <v>3118</v>
      </c>
    </row>
    <row r="1983" spans="2:23" x14ac:dyDescent="0.25">
      <c r="B1983" t="s">
        <v>3119</v>
      </c>
      <c r="C1983" t="s">
        <v>3120</v>
      </c>
      <c r="D1983" t="s">
        <v>3121</v>
      </c>
      <c r="E1983">
        <v>7306</v>
      </c>
      <c r="F1983" t="s">
        <v>74</v>
      </c>
      <c r="G1983">
        <v>177</v>
      </c>
      <c r="H1983">
        <v>35</v>
      </c>
      <c r="I1983">
        <v>3</v>
      </c>
      <c r="J1983">
        <v>70</v>
      </c>
      <c r="K1983">
        <v>70</v>
      </c>
      <c r="L1983" t="s">
        <v>71</v>
      </c>
      <c r="M1983" t="s">
        <v>94</v>
      </c>
      <c r="N1983" t="s">
        <v>3861</v>
      </c>
      <c r="O1983" t="s">
        <v>83</v>
      </c>
      <c r="P1983" t="s">
        <v>83</v>
      </c>
      <c r="Q1983">
        <v>0</v>
      </c>
      <c r="R1983" t="s">
        <v>3122</v>
      </c>
    </row>
    <row r="1984" spans="2:23" x14ac:dyDescent="0.25">
      <c r="B1984" t="s">
        <v>3119</v>
      </c>
      <c r="C1984" t="s">
        <v>3120</v>
      </c>
      <c r="D1984" t="s">
        <v>3121</v>
      </c>
      <c r="E1984">
        <v>7306</v>
      </c>
      <c r="F1984" t="s">
        <v>74</v>
      </c>
      <c r="G1984">
        <v>177</v>
      </c>
      <c r="H1984">
        <v>35</v>
      </c>
      <c r="I1984">
        <v>3</v>
      </c>
      <c r="J1984">
        <v>70</v>
      </c>
      <c r="K1984">
        <v>70</v>
      </c>
      <c r="L1984" t="s">
        <v>77</v>
      </c>
      <c r="M1984" t="s">
        <v>94</v>
      </c>
      <c r="N1984" t="s">
        <v>3861</v>
      </c>
      <c r="O1984" t="s">
        <v>83</v>
      </c>
      <c r="P1984" t="s">
        <v>83</v>
      </c>
      <c r="Q1984">
        <v>0</v>
      </c>
      <c r="R1984" t="s">
        <v>3122</v>
      </c>
    </row>
    <row r="1985" spans="2:18" x14ac:dyDescent="0.25">
      <c r="B1985" t="s">
        <v>3123</v>
      </c>
      <c r="C1985" t="s">
        <v>3124</v>
      </c>
      <c r="D1985" t="s">
        <v>3125</v>
      </c>
      <c r="E1985">
        <v>8010</v>
      </c>
      <c r="F1985" t="s">
        <v>74</v>
      </c>
      <c r="G1985">
        <v>179</v>
      </c>
      <c r="H1985">
        <v>38</v>
      </c>
      <c r="I1985">
        <v>3</v>
      </c>
      <c r="J1985">
        <v>72</v>
      </c>
      <c r="K1985">
        <v>70</v>
      </c>
      <c r="L1985" t="s">
        <v>71</v>
      </c>
      <c r="M1985" t="s">
        <v>2594</v>
      </c>
      <c r="N1985" t="s">
        <v>3862</v>
      </c>
      <c r="O1985" t="s">
        <v>83</v>
      </c>
      <c r="P1985" t="s">
        <v>83</v>
      </c>
      <c r="Q1985">
        <v>0</v>
      </c>
      <c r="R1985" t="s">
        <v>3126</v>
      </c>
    </row>
    <row r="1986" spans="2:18" x14ac:dyDescent="0.25">
      <c r="B1986" t="s">
        <v>3123</v>
      </c>
      <c r="C1986" t="s">
        <v>3124</v>
      </c>
      <c r="D1986" t="s">
        <v>3125</v>
      </c>
      <c r="E1986">
        <v>8010</v>
      </c>
      <c r="F1986" t="s">
        <v>74</v>
      </c>
      <c r="G1986">
        <v>179</v>
      </c>
      <c r="H1986">
        <v>38</v>
      </c>
      <c r="I1986">
        <v>3</v>
      </c>
      <c r="J1986">
        <v>72</v>
      </c>
      <c r="K1986">
        <v>70</v>
      </c>
      <c r="L1986" t="s">
        <v>71</v>
      </c>
      <c r="M1986" t="s">
        <v>81</v>
      </c>
      <c r="N1986" t="s">
        <v>3863</v>
      </c>
      <c r="O1986" t="s">
        <v>83</v>
      </c>
      <c r="P1986" t="s">
        <v>83</v>
      </c>
      <c r="Q1986">
        <v>0</v>
      </c>
      <c r="R1986" t="s">
        <v>3126</v>
      </c>
    </row>
    <row r="1987" spans="2:18" x14ac:dyDescent="0.25">
      <c r="B1987" t="s">
        <v>3123</v>
      </c>
      <c r="C1987" t="s">
        <v>3124</v>
      </c>
      <c r="D1987" t="s">
        <v>3125</v>
      </c>
      <c r="E1987">
        <v>8010</v>
      </c>
      <c r="F1987" t="s">
        <v>74</v>
      </c>
      <c r="G1987">
        <v>179</v>
      </c>
      <c r="H1987">
        <v>38</v>
      </c>
      <c r="I1987">
        <v>3</v>
      </c>
      <c r="J1987">
        <v>72</v>
      </c>
      <c r="K1987">
        <v>70</v>
      </c>
      <c r="L1987" t="s">
        <v>77</v>
      </c>
      <c r="M1987" t="s">
        <v>2594</v>
      </c>
      <c r="N1987" t="s">
        <v>3862</v>
      </c>
      <c r="O1987" t="s">
        <v>83</v>
      </c>
      <c r="P1987" t="s">
        <v>83</v>
      </c>
      <c r="Q1987">
        <v>0</v>
      </c>
      <c r="R1987" t="s">
        <v>3126</v>
      </c>
    </row>
    <row r="1988" spans="2:18" x14ac:dyDescent="0.25">
      <c r="B1988" t="s">
        <v>3123</v>
      </c>
      <c r="C1988" t="s">
        <v>3124</v>
      </c>
      <c r="D1988" t="s">
        <v>3125</v>
      </c>
      <c r="E1988">
        <v>8010</v>
      </c>
      <c r="F1988" t="s">
        <v>74</v>
      </c>
      <c r="G1988">
        <v>179</v>
      </c>
      <c r="H1988">
        <v>38</v>
      </c>
      <c r="I1988">
        <v>3</v>
      </c>
      <c r="J1988">
        <v>72</v>
      </c>
      <c r="K1988">
        <v>70</v>
      </c>
      <c r="L1988" t="s">
        <v>77</v>
      </c>
      <c r="M1988" t="s">
        <v>81</v>
      </c>
      <c r="N1988" t="s">
        <v>3863</v>
      </c>
      <c r="O1988" t="s">
        <v>83</v>
      </c>
      <c r="P1988" t="s">
        <v>83</v>
      </c>
      <c r="Q1988">
        <v>0</v>
      </c>
      <c r="R1988" t="s">
        <v>3126</v>
      </c>
    </row>
    <row r="1989" spans="2:18" x14ac:dyDescent="0.25">
      <c r="B1989" t="s">
        <v>3127</v>
      </c>
      <c r="C1989" t="s">
        <v>3128</v>
      </c>
      <c r="D1989" t="s">
        <v>779</v>
      </c>
      <c r="E1989">
        <v>11558</v>
      </c>
      <c r="F1989" t="s">
        <v>74</v>
      </c>
      <c r="G1989">
        <v>0</v>
      </c>
      <c r="H1989">
        <v>44</v>
      </c>
      <c r="I1989">
        <v>4</v>
      </c>
      <c r="J1989">
        <v>74</v>
      </c>
      <c r="K1989">
        <v>65.5</v>
      </c>
      <c r="L1989" t="s">
        <v>71</v>
      </c>
      <c r="M1989" t="s">
        <v>225</v>
      </c>
      <c r="N1989" t="s">
        <v>3874</v>
      </c>
      <c r="O1989" t="s">
        <v>271</v>
      </c>
      <c r="P1989" t="s">
        <v>74</v>
      </c>
      <c r="Q1989">
        <v>0</v>
      </c>
      <c r="R1989" t="s">
        <v>3129</v>
      </c>
    </row>
    <row r="1990" spans="2:18" x14ac:dyDescent="0.25">
      <c r="B1990" t="s">
        <v>3127</v>
      </c>
      <c r="C1990" t="s">
        <v>3128</v>
      </c>
      <c r="D1990" t="s">
        <v>779</v>
      </c>
      <c r="E1990">
        <v>11558</v>
      </c>
      <c r="F1990" t="s">
        <v>74</v>
      </c>
      <c r="G1990">
        <v>0</v>
      </c>
      <c r="H1990">
        <v>44</v>
      </c>
      <c r="I1990">
        <v>4</v>
      </c>
      <c r="J1990">
        <v>74</v>
      </c>
      <c r="K1990">
        <v>65.5</v>
      </c>
      <c r="L1990" t="s">
        <v>77</v>
      </c>
      <c r="M1990" t="s">
        <v>201</v>
      </c>
      <c r="N1990" t="s">
        <v>3872</v>
      </c>
      <c r="O1990" t="s">
        <v>239</v>
      </c>
      <c r="P1990" t="s">
        <v>74</v>
      </c>
      <c r="Q1990">
        <v>0</v>
      </c>
      <c r="R1990" t="s">
        <v>3129</v>
      </c>
    </row>
    <row r="1991" spans="2:18" x14ac:dyDescent="0.25">
      <c r="B1991" t="s">
        <v>3130</v>
      </c>
      <c r="C1991" t="s">
        <v>3131</v>
      </c>
      <c r="D1991" t="s">
        <v>3132</v>
      </c>
      <c r="E1991">
        <v>8790</v>
      </c>
      <c r="F1991" t="s">
        <v>74</v>
      </c>
      <c r="G1991">
        <v>180</v>
      </c>
      <c r="H1991">
        <v>32</v>
      </c>
      <c r="I1991">
        <v>4</v>
      </c>
      <c r="J1991">
        <v>62</v>
      </c>
      <c r="K1991">
        <v>68</v>
      </c>
      <c r="L1991" t="s">
        <v>71</v>
      </c>
      <c r="M1991" t="s">
        <v>158</v>
      </c>
      <c r="N1991" t="s">
        <v>3866</v>
      </c>
      <c r="O1991" t="s">
        <v>73</v>
      </c>
      <c r="P1991" t="s">
        <v>83</v>
      </c>
      <c r="Q1991">
        <v>0</v>
      </c>
      <c r="R1991" t="s">
        <v>3133</v>
      </c>
    </row>
    <row r="1992" spans="2:18" x14ac:dyDescent="0.25">
      <c r="B1992" t="s">
        <v>3130</v>
      </c>
      <c r="C1992" t="s">
        <v>3131</v>
      </c>
      <c r="D1992" t="s">
        <v>3132</v>
      </c>
      <c r="E1992">
        <v>8790</v>
      </c>
      <c r="F1992" t="s">
        <v>74</v>
      </c>
      <c r="G1992">
        <v>180</v>
      </c>
      <c r="H1992">
        <v>32</v>
      </c>
      <c r="I1992">
        <v>4</v>
      </c>
      <c r="J1992">
        <v>62</v>
      </c>
      <c r="K1992">
        <v>68</v>
      </c>
      <c r="L1992" t="s">
        <v>71</v>
      </c>
      <c r="M1992" t="s">
        <v>94</v>
      </c>
      <c r="N1992" t="s">
        <v>3861</v>
      </c>
      <c r="O1992" t="s">
        <v>83</v>
      </c>
      <c r="P1992" t="s">
        <v>83</v>
      </c>
      <c r="Q1992">
        <v>0</v>
      </c>
      <c r="R1992" t="s">
        <v>3133</v>
      </c>
    </row>
    <row r="1993" spans="2:18" x14ac:dyDescent="0.25">
      <c r="B1993" t="s">
        <v>3130</v>
      </c>
      <c r="C1993" t="s">
        <v>3131</v>
      </c>
      <c r="D1993" t="s">
        <v>3132</v>
      </c>
      <c r="E1993">
        <v>8790</v>
      </c>
      <c r="F1993" t="s">
        <v>74</v>
      </c>
      <c r="G1993">
        <v>180</v>
      </c>
      <c r="H1993">
        <v>32</v>
      </c>
      <c r="I1993">
        <v>4</v>
      </c>
      <c r="J1993">
        <v>62</v>
      </c>
      <c r="K1993">
        <v>68</v>
      </c>
      <c r="L1993" t="s">
        <v>77</v>
      </c>
      <c r="M1993" t="s">
        <v>144</v>
      </c>
      <c r="N1993" t="s">
        <v>3862</v>
      </c>
      <c r="O1993" t="s">
        <v>83</v>
      </c>
      <c r="P1993" t="s">
        <v>73</v>
      </c>
      <c r="Q1993">
        <v>1200</v>
      </c>
      <c r="R1993" t="s">
        <v>3133</v>
      </c>
    </row>
    <row r="1994" spans="2:18" x14ac:dyDescent="0.25">
      <c r="B1994" t="s">
        <v>3134</v>
      </c>
      <c r="C1994" t="s">
        <v>1996</v>
      </c>
      <c r="D1994" t="s">
        <v>3135</v>
      </c>
      <c r="E1994">
        <v>7380</v>
      </c>
      <c r="F1994" t="s">
        <v>74</v>
      </c>
      <c r="G1994">
        <v>181</v>
      </c>
      <c r="H1994">
        <v>35</v>
      </c>
      <c r="I1994">
        <v>3</v>
      </c>
      <c r="J1994">
        <v>72</v>
      </c>
      <c r="K1994">
        <v>70</v>
      </c>
      <c r="L1994" t="s">
        <v>71</v>
      </c>
      <c r="M1994" t="s">
        <v>974</v>
      </c>
      <c r="N1994" t="s">
        <v>3862</v>
      </c>
      <c r="O1994" t="s">
        <v>624</v>
      </c>
      <c r="P1994" t="s">
        <v>74</v>
      </c>
      <c r="Q1994">
        <v>0</v>
      </c>
      <c r="R1994" t="s">
        <v>3136</v>
      </c>
    </row>
    <row r="1995" spans="2:18" x14ac:dyDescent="0.25">
      <c r="B1995" t="s">
        <v>3134</v>
      </c>
      <c r="C1995" t="s">
        <v>1996</v>
      </c>
      <c r="D1995" t="s">
        <v>3135</v>
      </c>
      <c r="E1995">
        <v>7380</v>
      </c>
      <c r="F1995" t="s">
        <v>74</v>
      </c>
      <c r="G1995">
        <v>181</v>
      </c>
      <c r="H1995">
        <v>35</v>
      </c>
      <c r="I1995">
        <v>3</v>
      </c>
      <c r="J1995">
        <v>72</v>
      </c>
      <c r="K1995">
        <v>70</v>
      </c>
      <c r="L1995" t="s">
        <v>77</v>
      </c>
      <c r="M1995" t="s">
        <v>195</v>
      </c>
      <c r="N1995" t="s">
        <v>3873</v>
      </c>
      <c r="O1995" t="s">
        <v>627</v>
      </c>
      <c r="P1995" t="s">
        <v>74</v>
      </c>
      <c r="Q1995">
        <v>0</v>
      </c>
      <c r="R1995" t="s">
        <v>3136</v>
      </c>
    </row>
    <row r="1996" spans="2:18" x14ac:dyDescent="0.25">
      <c r="B1996" t="s">
        <v>3134</v>
      </c>
      <c r="C1996" t="s">
        <v>1996</v>
      </c>
      <c r="D1996" t="s">
        <v>3135</v>
      </c>
      <c r="E1996">
        <v>7380</v>
      </c>
      <c r="F1996" t="s">
        <v>74</v>
      </c>
      <c r="G1996">
        <v>181</v>
      </c>
      <c r="H1996">
        <v>35</v>
      </c>
      <c r="I1996">
        <v>3</v>
      </c>
      <c r="J1996">
        <v>72</v>
      </c>
      <c r="K1996">
        <v>70</v>
      </c>
      <c r="L1996" t="s">
        <v>77</v>
      </c>
      <c r="M1996" t="s">
        <v>825</v>
      </c>
      <c r="N1996" t="s">
        <v>3862</v>
      </c>
      <c r="O1996" t="s">
        <v>239</v>
      </c>
      <c r="P1996" t="s">
        <v>74</v>
      </c>
      <c r="Q1996">
        <v>0</v>
      </c>
      <c r="R1996" t="s">
        <v>3136</v>
      </c>
    </row>
    <row r="1997" spans="2:18" x14ac:dyDescent="0.25">
      <c r="B1997" t="s">
        <v>3137</v>
      </c>
      <c r="C1997" t="s">
        <v>3138</v>
      </c>
      <c r="D1997" t="s">
        <v>299</v>
      </c>
      <c r="E1997">
        <v>3950</v>
      </c>
      <c r="F1997" t="s">
        <v>74</v>
      </c>
      <c r="G1997">
        <v>0</v>
      </c>
      <c r="H1997">
        <v>28</v>
      </c>
      <c r="I1997">
        <v>2</v>
      </c>
      <c r="J1997">
        <v>50</v>
      </c>
      <c r="K1997">
        <v>70</v>
      </c>
      <c r="L1997" t="s">
        <v>71</v>
      </c>
      <c r="M1997" t="s">
        <v>3139</v>
      </c>
      <c r="N1997" t="s">
        <v>3873</v>
      </c>
      <c r="O1997" t="s">
        <v>73</v>
      </c>
      <c r="P1997" t="s">
        <v>74</v>
      </c>
      <c r="Q1997">
        <v>0</v>
      </c>
      <c r="R1997" t="s">
        <v>3140</v>
      </c>
    </row>
    <row r="1998" spans="2:18" x14ac:dyDescent="0.25">
      <c r="B1998" t="s">
        <v>3137</v>
      </c>
      <c r="C1998" t="s">
        <v>3138</v>
      </c>
      <c r="D1998" t="s">
        <v>299</v>
      </c>
      <c r="E1998">
        <v>3950</v>
      </c>
      <c r="F1998" t="s">
        <v>74</v>
      </c>
      <c r="G1998">
        <v>0</v>
      </c>
      <c r="H1998">
        <v>28</v>
      </c>
      <c r="I1998">
        <v>2</v>
      </c>
      <c r="J1998">
        <v>50</v>
      </c>
      <c r="K1998">
        <v>70</v>
      </c>
      <c r="L1998" t="s">
        <v>71</v>
      </c>
      <c r="M1998" t="s">
        <v>1045</v>
      </c>
      <c r="N1998" t="s">
        <v>3873</v>
      </c>
      <c r="O1998" t="s">
        <v>73</v>
      </c>
      <c r="P1998" t="s">
        <v>74</v>
      </c>
      <c r="Q1998">
        <v>0</v>
      </c>
      <c r="R1998" t="s">
        <v>3140</v>
      </c>
    </row>
    <row r="1999" spans="2:18" x14ac:dyDescent="0.25">
      <c r="B1999" t="s">
        <v>3137</v>
      </c>
      <c r="C1999" t="s">
        <v>3138</v>
      </c>
      <c r="D1999" t="s">
        <v>299</v>
      </c>
      <c r="E1999">
        <v>3950</v>
      </c>
      <c r="F1999" t="s">
        <v>74</v>
      </c>
      <c r="G1999">
        <v>0</v>
      </c>
      <c r="H1999">
        <v>28</v>
      </c>
      <c r="I1999">
        <v>2</v>
      </c>
      <c r="J1999">
        <v>50</v>
      </c>
      <c r="K1999">
        <v>70</v>
      </c>
      <c r="L1999" t="s">
        <v>77</v>
      </c>
      <c r="M1999" t="s">
        <v>1045</v>
      </c>
      <c r="N1999" t="s">
        <v>3873</v>
      </c>
      <c r="O1999" t="s">
        <v>73</v>
      </c>
      <c r="P1999" t="s">
        <v>74</v>
      </c>
      <c r="Q1999">
        <v>0</v>
      </c>
      <c r="R1999" t="s">
        <v>3140</v>
      </c>
    </row>
    <row r="2000" spans="2:18" x14ac:dyDescent="0.25">
      <c r="B2000" t="s">
        <v>3141</v>
      </c>
      <c r="C2000" t="s">
        <v>3142</v>
      </c>
      <c r="D2000" t="s">
        <v>508</v>
      </c>
      <c r="E2000">
        <v>3950</v>
      </c>
      <c r="F2000" t="s">
        <v>74</v>
      </c>
      <c r="G2000">
        <v>0</v>
      </c>
      <c r="H2000">
        <v>28</v>
      </c>
      <c r="I2000">
        <v>2</v>
      </c>
      <c r="J2000">
        <v>50</v>
      </c>
      <c r="K2000">
        <v>70</v>
      </c>
      <c r="L2000" t="s">
        <v>71</v>
      </c>
      <c r="M2000" t="s">
        <v>1045</v>
      </c>
      <c r="N2000" t="s">
        <v>3873</v>
      </c>
      <c r="O2000" t="s">
        <v>73</v>
      </c>
      <c r="P2000" t="s">
        <v>74</v>
      </c>
      <c r="Q2000">
        <v>0</v>
      </c>
      <c r="R2000" t="s">
        <v>3813</v>
      </c>
    </row>
    <row r="2001" spans="2:18" x14ac:dyDescent="0.25">
      <c r="B2001" t="s">
        <v>3141</v>
      </c>
      <c r="C2001" t="s">
        <v>3142</v>
      </c>
      <c r="D2001" t="s">
        <v>508</v>
      </c>
      <c r="E2001">
        <v>3950</v>
      </c>
      <c r="F2001" t="s">
        <v>74</v>
      </c>
      <c r="G2001">
        <v>0</v>
      </c>
      <c r="H2001">
        <v>28</v>
      </c>
      <c r="I2001">
        <v>2</v>
      </c>
      <c r="J2001">
        <v>50</v>
      </c>
      <c r="K2001">
        <v>70</v>
      </c>
      <c r="L2001" t="s">
        <v>71</v>
      </c>
      <c r="M2001" t="s">
        <v>338</v>
      </c>
      <c r="N2001" t="s">
        <v>3873</v>
      </c>
      <c r="O2001" t="s">
        <v>73</v>
      </c>
      <c r="P2001" t="s">
        <v>74</v>
      </c>
      <c r="Q2001">
        <v>0</v>
      </c>
      <c r="R2001" t="s">
        <v>3813</v>
      </c>
    </row>
    <row r="2002" spans="2:18" x14ac:dyDescent="0.25">
      <c r="B2002" t="s">
        <v>3141</v>
      </c>
      <c r="C2002" t="s">
        <v>3142</v>
      </c>
      <c r="D2002" t="s">
        <v>508</v>
      </c>
      <c r="E2002">
        <v>3950</v>
      </c>
      <c r="F2002" t="s">
        <v>74</v>
      </c>
      <c r="G2002">
        <v>0</v>
      </c>
      <c r="H2002">
        <v>28</v>
      </c>
      <c r="I2002">
        <v>2</v>
      </c>
      <c r="J2002">
        <v>50</v>
      </c>
      <c r="K2002">
        <v>70</v>
      </c>
      <c r="L2002" t="s">
        <v>77</v>
      </c>
      <c r="M2002" t="s">
        <v>1045</v>
      </c>
      <c r="N2002" t="s">
        <v>3873</v>
      </c>
      <c r="O2002" t="s">
        <v>73</v>
      </c>
      <c r="P2002" t="s">
        <v>74</v>
      </c>
      <c r="Q2002">
        <v>0</v>
      </c>
      <c r="R2002" t="s">
        <v>3813</v>
      </c>
    </row>
    <row r="2003" spans="2:18" x14ac:dyDescent="0.25">
      <c r="B2003" t="s">
        <v>3146</v>
      </c>
      <c r="C2003" t="s">
        <v>3147</v>
      </c>
      <c r="D2003" t="s">
        <v>508</v>
      </c>
      <c r="E2003">
        <v>12830</v>
      </c>
      <c r="F2003" t="s">
        <v>74</v>
      </c>
      <c r="G2003">
        <v>0</v>
      </c>
      <c r="H2003">
        <v>32</v>
      </c>
      <c r="I2003">
        <v>5</v>
      </c>
      <c r="J2003">
        <v>110</v>
      </c>
      <c r="K2003">
        <v>80</v>
      </c>
      <c r="L2003" t="s">
        <v>71</v>
      </c>
      <c r="M2003" s="7" t="s">
        <v>3143</v>
      </c>
      <c r="N2003" s="7" t="s">
        <v>3144</v>
      </c>
      <c r="O2003" t="s">
        <v>239</v>
      </c>
      <c r="P2003" t="s">
        <v>74</v>
      </c>
      <c r="Q2003">
        <v>2000</v>
      </c>
      <c r="R2003" t="s">
        <v>3145</v>
      </c>
    </row>
    <row r="2004" spans="2:18" x14ac:dyDescent="0.25">
      <c r="B2004" t="s">
        <v>3146</v>
      </c>
      <c r="C2004" t="s">
        <v>3147</v>
      </c>
      <c r="D2004" t="s">
        <v>508</v>
      </c>
      <c r="E2004">
        <v>12830</v>
      </c>
      <c r="F2004" t="s">
        <v>74</v>
      </c>
      <c r="G2004">
        <v>0</v>
      </c>
      <c r="H2004">
        <v>32</v>
      </c>
      <c r="I2004">
        <v>5</v>
      </c>
      <c r="J2004">
        <v>110</v>
      </c>
      <c r="K2004">
        <v>80</v>
      </c>
      <c r="L2004" t="s">
        <v>71</v>
      </c>
      <c r="M2004" s="7" t="s">
        <v>2667</v>
      </c>
      <c r="N2004" s="7" t="s">
        <v>3965</v>
      </c>
      <c r="O2004" t="s">
        <v>239</v>
      </c>
      <c r="P2004" t="s">
        <v>74</v>
      </c>
      <c r="Q2004">
        <v>1000</v>
      </c>
      <c r="R2004" t="s">
        <v>3145</v>
      </c>
    </row>
    <row r="2005" spans="2:18" x14ac:dyDescent="0.25">
      <c r="B2005" t="s">
        <v>3146</v>
      </c>
      <c r="C2005" t="s">
        <v>3147</v>
      </c>
      <c r="D2005" t="s">
        <v>508</v>
      </c>
      <c r="E2005">
        <v>12830</v>
      </c>
      <c r="F2005" t="s">
        <v>74</v>
      </c>
      <c r="G2005">
        <v>0</v>
      </c>
      <c r="H2005">
        <v>32</v>
      </c>
      <c r="I2005">
        <v>5</v>
      </c>
      <c r="J2005">
        <v>110</v>
      </c>
      <c r="K2005">
        <v>80</v>
      </c>
      <c r="L2005" t="s">
        <v>77</v>
      </c>
      <c r="M2005" s="7" t="s">
        <v>2667</v>
      </c>
      <c r="N2005" s="7" t="s">
        <v>3965</v>
      </c>
      <c r="O2005" t="s">
        <v>239</v>
      </c>
      <c r="P2005" t="s">
        <v>74</v>
      </c>
      <c r="Q2005">
        <v>1000</v>
      </c>
      <c r="R2005" t="s">
        <v>3145</v>
      </c>
    </row>
    <row r="2006" spans="2:18" x14ac:dyDescent="0.25">
      <c r="B2006" t="s">
        <v>3148</v>
      </c>
      <c r="C2006" t="s">
        <v>3149</v>
      </c>
      <c r="D2006" t="s">
        <v>433</v>
      </c>
      <c r="E2006">
        <v>12830</v>
      </c>
      <c r="F2006" t="s">
        <v>74</v>
      </c>
      <c r="G2006">
        <v>0</v>
      </c>
      <c r="H2006">
        <v>32</v>
      </c>
      <c r="I2006">
        <v>5</v>
      </c>
      <c r="J2006">
        <v>90</v>
      </c>
      <c r="K2006">
        <v>80</v>
      </c>
      <c r="L2006" t="s">
        <v>71</v>
      </c>
      <c r="M2006" s="7" t="s">
        <v>2667</v>
      </c>
      <c r="N2006" s="7" t="s">
        <v>3965</v>
      </c>
      <c r="O2006" t="s">
        <v>239</v>
      </c>
      <c r="P2006" t="s">
        <v>74</v>
      </c>
      <c r="Q2006">
        <v>1000</v>
      </c>
      <c r="R2006" t="s">
        <v>3150</v>
      </c>
    </row>
    <row r="2007" spans="2:18" x14ac:dyDescent="0.25">
      <c r="B2007" t="s">
        <v>3148</v>
      </c>
      <c r="C2007" t="s">
        <v>3149</v>
      </c>
      <c r="D2007" t="s">
        <v>433</v>
      </c>
      <c r="E2007">
        <v>12830</v>
      </c>
      <c r="F2007" t="s">
        <v>74</v>
      </c>
      <c r="G2007">
        <v>0</v>
      </c>
      <c r="H2007">
        <v>32</v>
      </c>
      <c r="I2007">
        <v>5</v>
      </c>
      <c r="J2007">
        <v>90</v>
      </c>
      <c r="K2007">
        <v>80</v>
      </c>
      <c r="L2007" t="s">
        <v>71</v>
      </c>
      <c r="M2007" t="s">
        <v>3143</v>
      </c>
      <c r="N2007" t="s">
        <v>3144</v>
      </c>
      <c r="O2007" t="s">
        <v>239</v>
      </c>
      <c r="P2007" t="s">
        <v>74</v>
      </c>
      <c r="Q2007">
        <v>2000</v>
      </c>
      <c r="R2007" t="s">
        <v>3150</v>
      </c>
    </row>
    <row r="2008" spans="2:18" x14ac:dyDescent="0.25">
      <c r="B2008" t="s">
        <v>3148</v>
      </c>
      <c r="C2008" t="s">
        <v>3149</v>
      </c>
      <c r="D2008" t="s">
        <v>433</v>
      </c>
      <c r="E2008">
        <v>12830</v>
      </c>
      <c r="F2008" t="s">
        <v>74</v>
      </c>
      <c r="G2008">
        <v>0</v>
      </c>
      <c r="H2008">
        <v>32</v>
      </c>
      <c r="I2008">
        <v>5</v>
      </c>
      <c r="J2008">
        <v>90</v>
      </c>
      <c r="K2008">
        <v>80</v>
      </c>
      <c r="L2008" t="s">
        <v>77</v>
      </c>
      <c r="M2008" t="s">
        <v>2667</v>
      </c>
      <c r="N2008" t="s">
        <v>3965</v>
      </c>
      <c r="O2008" t="s">
        <v>239</v>
      </c>
      <c r="P2008" t="s">
        <v>74</v>
      </c>
      <c r="Q2008">
        <v>1000</v>
      </c>
      <c r="R2008" t="s">
        <v>3150</v>
      </c>
    </row>
    <row r="2009" spans="2:18" x14ac:dyDescent="0.25">
      <c r="B2009" t="s">
        <v>3151</v>
      </c>
      <c r="C2009" t="s">
        <v>3152</v>
      </c>
      <c r="D2009" t="s">
        <v>3153</v>
      </c>
      <c r="E2009">
        <v>4930</v>
      </c>
      <c r="F2009" t="s">
        <v>74</v>
      </c>
      <c r="G2009">
        <v>184</v>
      </c>
      <c r="H2009">
        <v>35</v>
      </c>
      <c r="I2009">
        <v>2</v>
      </c>
      <c r="J2009">
        <v>60</v>
      </c>
      <c r="K2009">
        <v>70</v>
      </c>
      <c r="L2009" t="s">
        <v>71</v>
      </c>
      <c r="M2009" t="s">
        <v>1045</v>
      </c>
      <c r="N2009" t="s">
        <v>3873</v>
      </c>
      <c r="O2009" t="s">
        <v>83</v>
      </c>
      <c r="P2009" t="s">
        <v>83</v>
      </c>
      <c r="Q2009">
        <v>0</v>
      </c>
      <c r="R2009" t="s">
        <v>3154</v>
      </c>
    </row>
    <row r="2010" spans="2:18" x14ac:dyDescent="0.25">
      <c r="B2010" t="s">
        <v>3151</v>
      </c>
      <c r="C2010" t="s">
        <v>3152</v>
      </c>
      <c r="D2010" t="s">
        <v>3153</v>
      </c>
      <c r="E2010">
        <v>4930</v>
      </c>
      <c r="F2010" t="s">
        <v>74</v>
      </c>
      <c r="G2010">
        <v>184</v>
      </c>
      <c r="H2010">
        <v>35</v>
      </c>
      <c r="I2010">
        <v>2</v>
      </c>
      <c r="J2010">
        <v>60</v>
      </c>
      <c r="K2010">
        <v>70</v>
      </c>
      <c r="L2010" t="s">
        <v>77</v>
      </c>
      <c r="M2010" t="s">
        <v>201</v>
      </c>
      <c r="N2010" t="s">
        <v>3872</v>
      </c>
      <c r="O2010" t="s">
        <v>83</v>
      </c>
      <c r="P2010" t="s">
        <v>83</v>
      </c>
      <c r="Q2010">
        <v>0</v>
      </c>
      <c r="R2010" t="s">
        <v>3154</v>
      </c>
    </row>
    <row r="2011" spans="2:18" x14ac:dyDescent="0.25">
      <c r="B2011" t="s">
        <v>3155</v>
      </c>
      <c r="C2011" t="s">
        <v>3156</v>
      </c>
      <c r="D2011" t="s">
        <v>3157</v>
      </c>
      <c r="E2011" s="6">
        <v>3680</v>
      </c>
      <c r="F2011" t="s">
        <v>74</v>
      </c>
      <c r="G2011" s="6">
        <v>0</v>
      </c>
      <c r="H2011">
        <v>25</v>
      </c>
      <c r="I2011">
        <v>2</v>
      </c>
      <c r="J2011">
        <v>40</v>
      </c>
      <c r="K2011">
        <v>73</v>
      </c>
      <c r="L2011" t="s">
        <v>71</v>
      </c>
      <c r="M2011" t="s">
        <v>929</v>
      </c>
      <c r="N2011" t="s">
        <v>3873</v>
      </c>
      <c r="O2011" t="s">
        <v>73</v>
      </c>
      <c r="P2011" t="s">
        <v>74</v>
      </c>
      <c r="Q2011">
        <v>0</v>
      </c>
      <c r="R2011" t="s">
        <v>3158</v>
      </c>
    </row>
    <row r="2012" spans="2:18" x14ac:dyDescent="0.25">
      <c r="B2012" t="s">
        <v>3155</v>
      </c>
      <c r="C2012" t="s">
        <v>3156</v>
      </c>
      <c r="D2012" t="s">
        <v>3157</v>
      </c>
      <c r="E2012">
        <v>3680</v>
      </c>
      <c r="F2012" t="s">
        <v>74</v>
      </c>
      <c r="G2012">
        <v>0</v>
      </c>
      <c r="H2012">
        <v>25</v>
      </c>
      <c r="I2012">
        <v>2</v>
      </c>
      <c r="J2012">
        <v>40</v>
      </c>
      <c r="K2012">
        <v>73</v>
      </c>
      <c r="L2012" t="s">
        <v>77</v>
      </c>
      <c r="M2012" t="s">
        <v>929</v>
      </c>
      <c r="N2012" t="s">
        <v>3873</v>
      </c>
      <c r="O2012" t="s">
        <v>73</v>
      </c>
      <c r="P2012" t="s">
        <v>74</v>
      </c>
      <c r="Q2012">
        <v>0</v>
      </c>
      <c r="R2012" t="s">
        <v>3158</v>
      </c>
    </row>
    <row r="2013" spans="2:18" x14ac:dyDescent="0.25">
      <c r="B2013" t="s">
        <v>3159</v>
      </c>
      <c r="C2013" t="s">
        <v>3152</v>
      </c>
      <c r="D2013" t="s">
        <v>3160</v>
      </c>
      <c r="E2013">
        <v>4930</v>
      </c>
      <c r="F2013" t="s">
        <v>74</v>
      </c>
      <c r="G2013">
        <v>184</v>
      </c>
      <c r="H2013">
        <v>35</v>
      </c>
      <c r="I2013">
        <v>2</v>
      </c>
      <c r="J2013">
        <v>60</v>
      </c>
      <c r="K2013">
        <v>70</v>
      </c>
      <c r="L2013" t="s">
        <v>71</v>
      </c>
      <c r="M2013" t="s">
        <v>1045</v>
      </c>
      <c r="N2013" t="s">
        <v>3873</v>
      </c>
      <c r="O2013" t="s">
        <v>83</v>
      </c>
      <c r="P2013" t="s">
        <v>83</v>
      </c>
      <c r="Q2013">
        <v>0</v>
      </c>
      <c r="R2013" t="s">
        <v>3161</v>
      </c>
    </row>
    <row r="2014" spans="2:18" x14ac:dyDescent="0.25">
      <c r="B2014" t="s">
        <v>3159</v>
      </c>
      <c r="C2014" t="s">
        <v>3152</v>
      </c>
      <c r="D2014" t="s">
        <v>3160</v>
      </c>
      <c r="E2014">
        <v>4930</v>
      </c>
      <c r="F2014" t="s">
        <v>74</v>
      </c>
      <c r="G2014">
        <v>184</v>
      </c>
      <c r="H2014">
        <v>35</v>
      </c>
      <c r="I2014">
        <v>2</v>
      </c>
      <c r="J2014">
        <v>60</v>
      </c>
      <c r="K2014">
        <v>70</v>
      </c>
      <c r="L2014" t="s">
        <v>77</v>
      </c>
      <c r="M2014" t="s">
        <v>201</v>
      </c>
      <c r="N2014" t="s">
        <v>3872</v>
      </c>
      <c r="O2014" t="s">
        <v>83</v>
      </c>
      <c r="P2014" t="s">
        <v>83</v>
      </c>
      <c r="Q2014">
        <v>0</v>
      </c>
      <c r="R2014" t="s">
        <v>3161</v>
      </c>
    </row>
    <row r="2015" spans="2:18" x14ac:dyDescent="0.25">
      <c r="B2015" t="s">
        <v>3162</v>
      </c>
      <c r="C2015" t="s">
        <v>3163</v>
      </c>
      <c r="D2015" t="s">
        <v>3164</v>
      </c>
      <c r="E2015">
        <v>21180</v>
      </c>
      <c r="F2015" t="s">
        <v>74</v>
      </c>
      <c r="G2015">
        <v>185</v>
      </c>
      <c r="H2015">
        <v>32</v>
      </c>
      <c r="I2015">
        <v>10</v>
      </c>
      <c r="J2015">
        <v>85</v>
      </c>
      <c r="K2015">
        <v>66</v>
      </c>
      <c r="L2015" t="s">
        <v>71</v>
      </c>
      <c r="M2015" t="s">
        <v>316</v>
      </c>
      <c r="N2015" t="s">
        <v>3874</v>
      </c>
      <c r="O2015" t="s">
        <v>73</v>
      </c>
      <c r="P2015" t="s">
        <v>83</v>
      </c>
      <c r="Q2015">
        <v>0</v>
      </c>
      <c r="R2015" t="s">
        <v>3165</v>
      </c>
    </row>
    <row r="2016" spans="2:18" x14ac:dyDescent="0.25">
      <c r="B2016" t="s">
        <v>3162</v>
      </c>
      <c r="C2016" t="s">
        <v>3163</v>
      </c>
      <c r="D2016" t="s">
        <v>3164</v>
      </c>
      <c r="E2016">
        <v>21180</v>
      </c>
      <c r="F2016" t="s">
        <v>74</v>
      </c>
      <c r="G2016">
        <v>185</v>
      </c>
      <c r="H2016">
        <v>32</v>
      </c>
      <c r="I2016">
        <v>10</v>
      </c>
      <c r="J2016">
        <v>85</v>
      </c>
      <c r="K2016">
        <v>66</v>
      </c>
      <c r="L2016" t="s">
        <v>77</v>
      </c>
      <c r="M2016" t="s">
        <v>327</v>
      </c>
      <c r="N2016" t="s">
        <v>3883</v>
      </c>
      <c r="O2016" t="s">
        <v>83</v>
      </c>
      <c r="P2016" t="s">
        <v>83</v>
      </c>
      <c r="Q2016">
        <v>0</v>
      </c>
      <c r="R2016" t="s">
        <v>3165</v>
      </c>
    </row>
    <row r="2017" spans="2:18" x14ac:dyDescent="0.25">
      <c r="B2017" t="s">
        <v>3162</v>
      </c>
      <c r="C2017" t="s">
        <v>3163</v>
      </c>
      <c r="D2017" t="s">
        <v>3164</v>
      </c>
      <c r="E2017">
        <v>21180</v>
      </c>
      <c r="F2017" t="s">
        <v>74</v>
      </c>
      <c r="G2017">
        <v>185</v>
      </c>
      <c r="H2017">
        <v>32</v>
      </c>
      <c r="I2017">
        <v>10</v>
      </c>
      <c r="J2017">
        <v>85</v>
      </c>
      <c r="K2017">
        <v>66</v>
      </c>
      <c r="L2017" t="s">
        <v>77</v>
      </c>
      <c r="M2017" s="7" t="s">
        <v>338</v>
      </c>
      <c r="N2017" s="7" t="s">
        <v>3873</v>
      </c>
      <c r="O2017" t="s">
        <v>83</v>
      </c>
      <c r="P2017" t="s">
        <v>83</v>
      </c>
      <c r="Q2017">
        <v>0</v>
      </c>
      <c r="R2017" t="s">
        <v>3165</v>
      </c>
    </row>
    <row r="2018" spans="2:18" x14ac:dyDescent="0.25">
      <c r="B2018" t="s">
        <v>3166</v>
      </c>
      <c r="C2018" t="s">
        <v>274</v>
      </c>
      <c r="D2018" t="s">
        <v>237</v>
      </c>
      <c r="E2018">
        <v>9270</v>
      </c>
      <c r="F2018" t="s">
        <v>74</v>
      </c>
      <c r="G2018">
        <v>0</v>
      </c>
      <c r="H2018">
        <v>35</v>
      </c>
      <c r="I2018">
        <v>4</v>
      </c>
      <c r="J2018">
        <v>72</v>
      </c>
      <c r="K2018">
        <v>66</v>
      </c>
      <c r="L2018" t="s">
        <v>71</v>
      </c>
      <c r="M2018" s="7" t="s">
        <v>238</v>
      </c>
      <c r="N2018" s="7" t="s">
        <v>3877</v>
      </c>
      <c r="O2018" t="s">
        <v>239</v>
      </c>
      <c r="P2018" t="s">
        <v>74</v>
      </c>
      <c r="Q2018">
        <v>500</v>
      </c>
      <c r="R2018" t="s">
        <v>3167</v>
      </c>
    </row>
    <row r="2019" spans="2:18" x14ac:dyDescent="0.25">
      <c r="B2019" t="s">
        <v>3166</v>
      </c>
      <c r="C2019" t="s">
        <v>274</v>
      </c>
      <c r="D2019" t="s">
        <v>237</v>
      </c>
      <c r="E2019">
        <v>9270</v>
      </c>
      <c r="F2019" t="s">
        <v>74</v>
      </c>
      <c r="G2019">
        <v>0</v>
      </c>
      <c r="H2019">
        <v>35</v>
      </c>
      <c r="I2019">
        <v>4</v>
      </c>
      <c r="J2019">
        <v>72</v>
      </c>
      <c r="K2019">
        <v>66</v>
      </c>
      <c r="L2019" t="s">
        <v>77</v>
      </c>
      <c r="M2019" t="s">
        <v>238</v>
      </c>
      <c r="N2019" t="s">
        <v>3877</v>
      </c>
      <c r="O2019" t="s">
        <v>239</v>
      </c>
      <c r="P2019" t="s">
        <v>74</v>
      </c>
      <c r="Q2019">
        <v>500</v>
      </c>
      <c r="R2019" t="s">
        <v>3167</v>
      </c>
    </row>
    <row r="2020" spans="2:18" x14ac:dyDescent="0.25">
      <c r="B2020" t="s">
        <v>3168</v>
      </c>
      <c r="C2020" t="s">
        <v>3169</v>
      </c>
      <c r="D2020" t="s">
        <v>3170</v>
      </c>
      <c r="E2020">
        <v>954</v>
      </c>
      <c r="F2020" t="s">
        <v>74</v>
      </c>
      <c r="G2020">
        <v>186</v>
      </c>
      <c r="H2020">
        <v>14.75</v>
      </c>
      <c r="I2020">
        <v>1</v>
      </c>
      <c r="J2020">
        <v>15</v>
      </c>
      <c r="K2020">
        <v>64</v>
      </c>
      <c r="L2020" t="s">
        <v>71</v>
      </c>
      <c r="M2020" t="s">
        <v>3171</v>
      </c>
      <c r="N2020" t="s">
        <v>3172</v>
      </c>
      <c r="O2020" t="s">
        <v>83</v>
      </c>
      <c r="P2020" t="s">
        <v>83</v>
      </c>
      <c r="Q2020">
        <v>0</v>
      </c>
      <c r="R2020" t="s">
        <v>3173</v>
      </c>
    </row>
    <row r="2021" spans="2:18" x14ac:dyDescent="0.25">
      <c r="B2021" t="s">
        <v>3168</v>
      </c>
      <c r="C2021" t="s">
        <v>3169</v>
      </c>
      <c r="D2021" t="s">
        <v>3170</v>
      </c>
      <c r="E2021">
        <v>954</v>
      </c>
      <c r="F2021" t="s">
        <v>74</v>
      </c>
      <c r="G2021">
        <v>186</v>
      </c>
      <c r="H2021">
        <v>14.75</v>
      </c>
      <c r="I2021">
        <v>1</v>
      </c>
      <c r="J2021">
        <v>15</v>
      </c>
      <c r="K2021">
        <v>64</v>
      </c>
      <c r="L2021" t="s">
        <v>77</v>
      </c>
      <c r="M2021" t="s">
        <v>3171</v>
      </c>
      <c r="N2021" t="s">
        <v>3172</v>
      </c>
      <c r="O2021" t="s">
        <v>83</v>
      </c>
      <c r="P2021" t="s">
        <v>83</v>
      </c>
      <c r="Q2021">
        <v>0</v>
      </c>
      <c r="R2021" t="s">
        <v>3173</v>
      </c>
    </row>
    <row r="2022" spans="2:18" x14ac:dyDescent="0.25">
      <c r="B2022" t="s">
        <v>3174</v>
      </c>
      <c r="C2022" t="s">
        <v>3175</v>
      </c>
      <c r="D2022" t="s">
        <v>3176</v>
      </c>
      <c r="E2022">
        <v>7306</v>
      </c>
      <c r="F2022" t="s">
        <v>74</v>
      </c>
      <c r="G2022">
        <v>186</v>
      </c>
      <c r="H2022">
        <v>35</v>
      </c>
      <c r="I2022">
        <v>3</v>
      </c>
      <c r="J2022">
        <v>68</v>
      </c>
      <c r="K2022">
        <v>70</v>
      </c>
      <c r="L2022" t="s">
        <v>71</v>
      </c>
      <c r="M2022" t="s">
        <v>94</v>
      </c>
      <c r="N2022" t="s">
        <v>3861</v>
      </c>
      <c r="O2022" t="s">
        <v>83</v>
      </c>
      <c r="P2022" t="s">
        <v>83</v>
      </c>
      <c r="Q2022">
        <v>0</v>
      </c>
      <c r="R2022" t="s">
        <v>3177</v>
      </c>
    </row>
    <row r="2023" spans="2:18" x14ac:dyDescent="0.25">
      <c r="B2023" t="s">
        <v>3174</v>
      </c>
      <c r="C2023" t="s">
        <v>3175</v>
      </c>
      <c r="D2023" t="s">
        <v>3176</v>
      </c>
      <c r="E2023">
        <v>7306</v>
      </c>
      <c r="F2023" t="s">
        <v>74</v>
      </c>
      <c r="G2023">
        <v>186</v>
      </c>
      <c r="H2023">
        <v>35</v>
      </c>
      <c r="I2023">
        <v>3</v>
      </c>
      <c r="J2023">
        <v>68</v>
      </c>
      <c r="K2023">
        <v>70</v>
      </c>
      <c r="L2023" t="s">
        <v>77</v>
      </c>
      <c r="M2023" t="s">
        <v>94</v>
      </c>
      <c r="N2023" t="s">
        <v>3861</v>
      </c>
      <c r="O2023" t="s">
        <v>83</v>
      </c>
      <c r="P2023" t="s">
        <v>83</v>
      </c>
      <c r="Q2023">
        <v>0</v>
      </c>
      <c r="R2023" t="s">
        <v>3177</v>
      </c>
    </row>
    <row r="2024" spans="2:18" x14ac:dyDescent="0.25">
      <c r="B2024" t="s">
        <v>3178</v>
      </c>
      <c r="C2024" t="s">
        <v>3179</v>
      </c>
      <c r="D2024" t="s">
        <v>3180</v>
      </c>
      <c r="E2024">
        <v>10560</v>
      </c>
      <c r="F2024">
        <v>10560</v>
      </c>
      <c r="G2024">
        <v>187</v>
      </c>
      <c r="H2024">
        <v>53.3</v>
      </c>
      <c r="I2024">
        <v>3</v>
      </c>
      <c r="J2024">
        <v>54</v>
      </c>
      <c r="K2024">
        <v>66</v>
      </c>
      <c r="L2024" t="s">
        <v>71</v>
      </c>
      <c r="M2024" t="s">
        <v>238</v>
      </c>
      <c r="N2024" t="s">
        <v>3877</v>
      </c>
      <c r="O2024" t="s">
        <v>73</v>
      </c>
      <c r="P2024" t="s">
        <v>83</v>
      </c>
      <c r="Q2024">
        <v>0</v>
      </c>
      <c r="R2024" t="s">
        <v>3181</v>
      </c>
    </row>
    <row r="2025" spans="2:18" x14ac:dyDescent="0.25">
      <c r="B2025" t="s">
        <v>3178</v>
      </c>
      <c r="C2025" t="s">
        <v>3179</v>
      </c>
      <c r="D2025" t="s">
        <v>3180</v>
      </c>
      <c r="E2025">
        <v>10560</v>
      </c>
      <c r="F2025">
        <v>10560</v>
      </c>
      <c r="G2025">
        <v>187</v>
      </c>
      <c r="H2025">
        <v>53.3</v>
      </c>
      <c r="I2025">
        <v>3</v>
      </c>
      <c r="J2025">
        <v>54</v>
      </c>
      <c r="K2025">
        <v>66</v>
      </c>
      <c r="L2025" t="s">
        <v>77</v>
      </c>
      <c r="M2025" t="s">
        <v>144</v>
      </c>
      <c r="N2025" t="s">
        <v>3862</v>
      </c>
      <c r="O2025" t="s">
        <v>83</v>
      </c>
      <c r="P2025" t="s">
        <v>73</v>
      </c>
      <c r="Q2025" t="s">
        <v>74</v>
      </c>
      <c r="R2025" t="s">
        <v>3181</v>
      </c>
    </row>
    <row r="2026" spans="2:18" x14ac:dyDescent="0.25">
      <c r="B2026" t="s">
        <v>3182</v>
      </c>
      <c r="C2026" t="s">
        <v>3183</v>
      </c>
      <c r="D2026" t="s">
        <v>275</v>
      </c>
      <c r="E2026" s="6">
        <v>13836</v>
      </c>
      <c r="F2026" t="s">
        <v>74</v>
      </c>
      <c r="G2026" s="6">
        <v>0</v>
      </c>
      <c r="H2026">
        <v>42</v>
      </c>
      <c r="I2026">
        <v>5</v>
      </c>
      <c r="J2026">
        <v>78</v>
      </c>
      <c r="K2026">
        <v>65.5</v>
      </c>
      <c r="L2026" t="s">
        <v>71</v>
      </c>
      <c r="M2026" t="s">
        <v>509</v>
      </c>
      <c r="N2026" t="s">
        <v>3874</v>
      </c>
      <c r="O2026" t="s">
        <v>73</v>
      </c>
      <c r="P2026" t="s">
        <v>74</v>
      </c>
      <c r="Q2026">
        <v>0</v>
      </c>
      <c r="R2026" t="s">
        <v>3184</v>
      </c>
    </row>
    <row r="2027" spans="2:18" x14ac:dyDescent="0.25">
      <c r="B2027" t="s">
        <v>3182</v>
      </c>
      <c r="C2027" t="s">
        <v>3183</v>
      </c>
      <c r="D2027" t="s">
        <v>275</v>
      </c>
      <c r="E2027">
        <v>13836</v>
      </c>
      <c r="F2027" t="s">
        <v>74</v>
      </c>
      <c r="G2027">
        <v>0</v>
      </c>
      <c r="H2027">
        <v>42</v>
      </c>
      <c r="I2027">
        <v>5</v>
      </c>
      <c r="J2027">
        <v>78</v>
      </c>
      <c r="K2027">
        <v>65.5</v>
      </c>
      <c r="L2027" t="s">
        <v>77</v>
      </c>
      <c r="M2027" t="s">
        <v>201</v>
      </c>
      <c r="N2027" t="s">
        <v>3872</v>
      </c>
      <c r="O2027" t="s">
        <v>239</v>
      </c>
      <c r="P2027" t="s">
        <v>74</v>
      </c>
      <c r="Q2027">
        <v>1600</v>
      </c>
      <c r="R2027" t="s">
        <v>3184</v>
      </c>
    </row>
    <row r="2028" spans="2:18" x14ac:dyDescent="0.25">
      <c r="B2028" t="s">
        <v>3185</v>
      </c>
      <c r="C2028" t="s">
        <v>3059</v>
      </c>
      <c r="D2028" t="s">
        <v>3186</v>
      </c>
      <c r="E2028">
        <v>8990</v>
      </c>
      <c r="F2028">
        <v>8990</v>
      </c>
      <c r="G2028">
        <v>187</v>
      </c>
      <c r="H2028">
        <v>32</v>
      </c>
      <c r="I2028">
        <v>4</v>
      </c>
      <c r="J2028">
        <v>68</v>
      </c>
      <c r="K2028">
        <v>70</v>
      </c>
      <c r="L2028" t="s">
        <v>71</v>
      </c>
      <c r="M2028" t="s">
        <v>186</v>
      </c>
      <c r="N2028" t="s">
        <v>3870</v>
      </c>
      <c r="O2028" t="s">
        <v>73</v>
      </c>
      <c r="P2028" t="s">
        <v>83</v>
      </c>
      <c r="Q2028">
        <v>0</v>
      </c>
      <c r="R2028" t="s">
        <v>3187</v>
      </c>
    </row>
    <row r="2029" spans="2:18" x14ac:dyDescent="0.25">
      <c r="B2029" t="s">
        <v>3185</v>
      </c>
      <c r="C2029" t="s">
        <v>3059</v>
      </c>
      <c r="D2029" t="s">
        <v>3186</v>
      </c>
      <c r="E2029">
        <v>8990</v>
      </c>
      <c r="F2029">
        <v>8990</v>
      </c>
      <c r="G2029">
        <v>187</v>
      </c>
      <c r="H2029">
        <v>32</v>
      </c>
      <c r="I2029">
        <v>4</v>
      </c>
      <c r="J2029">
        <v>68</v>
      </c>
      <c r="K2029">
        <v>70</v>
      </c>
      <c r="L2029" t="s">
        <v>77</v>
      </c>
      <c r="M2029" t="s">
        <v>144</v>
      </c>
      <c r="N2029" t="s">
        <v>3862</v>
      </c>
      <c r="O2029" t="s">
        <v>239</v>
      </c>
      <c r="P2029" t="s">
        <v>73</v>
      </c>
      <c r="Q2029">
        <v>0</v>
      </c>
      <c r="R2029" t="s">
        <v>3187</v>
      </c>
    </row>
    <row r="2030" spans="2:18" x14ac:dyDescent="0.25">
      <c r="B2030" t="s">
        <v>3188</v>
      </c>
      <c r="C2030" t="s">
        <v>3189</v>
      </c>
      <c r="D2030" t="s">
        <v>3190</v>
      </c>
      <c r="E2030">
        <v>20000</v>
      </c>
      <c r="F2030" t="s">
        <v>74</v>
      </c>
      <c r="G2030">
        <v>188</v>
      </c>
      <c r="H2030">
        <v>42.5</v>
      </c>
      <c r="I2030">
        <v>7</v>
      </c>
      <c r="J2030">
        <v>80</v>
      </c>
      <c r="K2030">
        <v>67.819999999999993</v>
      </c>
      <c r="L2030" t="s">
        <v>71</v>
      </c>
      <c r="M2030" t="s">
        <v>316</v>
      </c>
      <c r="N2030" t="s">
        <v>3874</v>
      </c>
      <c r="O2030" t="s">
        <v>73</v>
      </c>
      <c r="P2030" t="s">
        <v>83</v>
      </c>
      <c r="Q2030">
        <v>0</v>
      </c>
      <c r="R2030" t="s">
        <v>3191</v>
      </c>
    </row>
    <row r="2031" spans="2:18" x14ac:dyDescent="0.25">
      <c r="B2031" t="s">
        <v>3188</v>
      </c>
      <c r="C2031" t="s">
        <v>3189</v>
      </c>
      <c r="D2031" t="s">
        <v>3190</v>
      </c>
      <c r="E2031">
        <v>20000</v>
      </c>
      <c r="F2031" t="s">
        <v>74</v>
      </c>
      <c r="G2031">
        <v>188</v>
      </c>
      <c r="H2031">
        <v>42.5</v>
      </c>
      <c r="I2031">
        <v>7</v>
      </c>
      <c r="J2031">
        <v>80</v>
      </c>
      <c r="K2031">
        <v>67.819999999999993</v>
      </c>
      <c r="L2031" t="s">
        <v>77</v>
      </c>
      <c r="M2031" t="s">
        <v>338</v>
      </c>
      <c r="N2031" t="s">
        <v>3873</v>
      </c>
      <c r="O2031" t="s">
        <v>83</v>
      </c>
      <c r="P2031" t="s">
        <v>83</v>
      </c>
      <c r="Q2031">
        <v>0</v>
      </c>
      <c r="R2031" t="s">
        <v>3191</v>
      </c>
    </row>
    <row r="2032" spans="2:18" x14ac:dyDescent="0.25">
      <c r="B2032" t="s">
        <v>3188</v>
      </c>
      <c r="C2032" t="s">
        <v>3189</v>
      </c>
      <c r="D2032" t="s">
        <v>3190</v>
      </c>
      <c r="E2032">
        <v>20000</v>
      </c>
      <c r="F2032" t="s">
        <v>74</v>
      </c>
      <c r="G2032">
        <v>188</v>
      </c>
      <c r="H2032">
        <v>42.5</v>
      </c>
      <c r="I2032">
        <v>7</v>
      </c>
      <c r="J2032">
        <v>80</v>
      </c>
      <c r="K2032">
        <v>67.819999999999993</v>
      </c>
      <c r="L2032" t="s">
        <v>77</v>
      </c>
      <c r="M2032" t="s">
        <v>327</v>
      </c>
      <c r="N2032" t="s">
        <v>3883</v>
      </c>
      <c r="O2032" t="s">
        <v>83</v>
      </c>
      <c r="P2032" t="s">
        <v>83</v>
      </c>
      <c r="Q2032">
        <v>0</v>
      </c>
      <c r="R2032" t="s">
        <v>3191</v>
      </c>
    </row>
    <row r="2033" spans="2:18" x14ac:dyDescent="0.25">
      <c r="B2033" t="s">
        <v>3192</v>
      </c>
      <c r="C2033" t="s">
        <v>1563</v>
      </c>
      <c r="D2033" t="s">
        <v>3193</v>
      </c>
      <c r="E2033">
        <v>3530</v>
      </c>
      <c r="F2033" t="s">
        <v>74</v>
      </c>
      <c r="G2033">
        <v>188</v>
      </c>
      <c r="H2033">
        <v>25</v>
      </c>
      <c r="I2033">
        <v>2</v>
      </c>
      <c r="J2033">
        <v>48</v>
      </c>
      <c r="K2033">
        <v>70</v>
      </c>
      <c r="L2033" t="s">
        <v>71</v>
      </c>
      <c r="M2033" t="s">
        <v>322</v>
      </c>
      <c r="N2033" t="s">
        <v>3869</v>
      </c>
      <c r="O2033" t="s">
        <v>83</v>
      </c>
      <c r="P2033" t="s">
        <v>83</v>
      </c>
      <c r="Q2033">
        <v>0</v>
      </c>
      <c r="R2033" t="s">
        <v>3194</v>
      </c>
    </row>
    <row r="2034" spans="2:18" x14ac:dyDescent="0.25">
      <c r="B2034" t="s">
        <v>3192</v>
      </c>
      <c r="C2034" t="s">
        <v>1563</v>
      </c>
      <c r="D2034" t="s">
        <v>3193</v>
      </c>
      <c r="E2034">
        <v>3530</v>
      </c>
      <c r="F2034" t="s">
        <v>74</v>
      </c>
      <c r="G2034">
        <v>188</v>
      </c>
      <c r="H2034">
        <v>25</v>
      </c>
      <c r="I2034">
        <v>2</v>
      </c>
      <c r="J2034">
        <v>48</v>
      </c>
      <c r="K2034">
        <v>70</v>
      </c>
      <c r="L2034" t="s">
        <v>77</v>
      </c>
      <c r="M2034" t="s">
        <v>322</v>
      </c>
      <c r="N2034" t="s">
        <v>3869</v>
      </c>
      <c r="O2034" t="s">
        <v>83</v>
      </c>
      <c r="P2034" t="s">
        <v>83</v>
      </c>
      <c r="Q2034">
        <v>0</v>
      </c>
      <c r="R2034" t="s">
        <v>3194</v>
      </c>
    </row>
    <row r="2035" spans="2:18" x14ac:dyDescent="0.25">
      <c r="B2035" t="s">
        <v>3195</v>
      </c>
      <c r="C2035" t="s">
        <v>3059</v>
      </c>
      <c r="D2035" t="s">
        <v>2903</v>
      </c>
      <c r="E2035" s="6">
        <v>8990</v>
      </c>
      <c r="F2035" t="s">
        <v>74</v>
      </c>
      <c r="G2035" s="6">
        <v>0</v>
      </c>
      <c r="H2035">
        <v>32</v>
      </c>
      <c r="I2035">
        <v>4</v>
      </c>
      <c r="J2035">
        <v>68</v>
      </c>
      <c r="K2035">
        <v>70</v>
      </c>
      <c r="L2035" t="s">
        <v>71</v>
      </c>
      <c r="M2035" t="s">
        <v>140</v>
      </c>
      <c r="N2035" t="s">
        <v>3865</v>
      </c>
      <c r="O2035" t="s">
        <v>239</v>
      </c>
      <c r="P2035" t="s">
        <v>74</v>
      </c>
      <c r="Q2035">
        <v>1200</v>
      </c>
      <c r="R2035" t="s">
        <v>3196</v>
      </c>
    </row>
    <row r="2036" spans="2:18" x14ac:dyDescent="0.25">
      <c r="B2036" t="s">
        <v>3195</v>
      </c>
      <c r="C2036" t="s">
        <v>3059</v>
      </c>
      <c r="D2036" t="s">
        <v>2903</v>
      </c>
      <c r="E2036">
        <v>8990</v>
      </c>
      <c r="F2036" t="s">
        <v>74</v>
      </c>
      <c r="G2036">
        <v>0</v>
      </c>
      <c r="H2036">
        <v>32</v>
      </c>
      <c r="I2036">
        <v>4</v>
      </c>
      <c r="J2036">
        <v>68</v>
      </c>
      <c r="K2036">
        <v>70</v>
      </c>
      <c r="L2036" t="s">
        <v>77</v>
      </c>
      <c r="M2036" t="s">
        <v>140</v>
      </c>
      <c r="N2036" t="s">
        <v>3865</v>
      </c>
      <c r="O2036" t="s">
        <v>239</v>
      </c>
      <c r="P2036" t="s">
        <v>74</v>
      </c>
      <c r="Q2036">
        <v>1200</v>
      </c>
      <c r="R2036" t="s">
        <v>3196</v>
      </c>
    </row>
    <row r="2037" spans="2:18" x14ac:dyDescent="0.25">
      <c r="B2037" t="s">
        <v>3197</v>
      </c>
      <c r="C2037" t="s">
        <v>3198</v>
      </c>
      <c r="D2037" t="s">
        <v>3199</v>
      </c>
      <c r="E2037">
        <v>11580</v>
      </c>
      <c r="F2037" t="s">
        <v>74</v>
      </c>
      <c r="G2037">
        <v>190</v>
      </c>
      <c r="H2037">
        <v>35</v>
      </c>
      <c r="I2037">
        <v>5</v>
      </c>
      <c r="J2037">
        <v>75</v>
      </c>
      <c r="K2037">
        <v>66</v>
      </c>
      <c r="L2037" t="s">
        <v>71</v>
      </c>
      <c r="M2037" t="s">
        <v>140</v>
      </c>
      <c r="N2037" t="s">
        <v>3865</v>
      </c>
      <c r="O2037" t="s">
        <v>83</v>
      </c>
      <c r="P2037" t="s">
        <v>73</v>
      </c>
      <c r="Q2037">
        <v>1200</v>
      </c>
      <c r="R2037" t="s">
        <v>3200</v>
      </c>
    </row>
    <row r="2038" spans="2:18" x14ac:dyDescent="0.25">
      <c r="B2038" t="s">
        <v>3197</v>
      </c>
      <c r="C2038" t="s">
        <v>3198</v>
      </c>
      <c r="D2038" t="s">
        <v>3199</v>
      </c>
      <c r="E2038">
        <v>11580</v>
      </c>
      <c r="F2038" t="s">
        <v>74</v>
      </c>
      <c r="G2038">
        <v>190</v>
      </c>
      <c r="H2038">
        <v>35</v>
      </c>
      <c r="I2038">
        <v>5</v>
      </c>
      <c r="J2038">
        <v>75</v>
      </c>
      <c r="K2038">
        <v>66</v>
      </c>
      <c r="L2038" t="s">
        <v>77</v>
      </c>
      <c r="M2038" t="s">
        <v>144</v>
      </c>
      <c r="N2038" t="s">
        <v>3862</v>
      </c>
      <c r="O2038" t="s">
        <v>83</v>
      </c>
      <c r="P2038" t="s">
        <v>73</v>
      </c>
      <c r="Q2038">
        <v>1850</v>
      </c>
      <c r="R2038" t="s">
        <v>3200</v>
      </c>
    </row>
    <row r="2039" spans="2:18" x14ac:dyDescent="0.25">
      <c r="B2039" t="s">
        <v>3201</v>
      </c>
      <c r="C2039" t="s">
        <v>3202</v>
      </c>
      <c r="D2039" t="s">
        <v>3203</v>
      </c>
      <c r="E2039">
        <v>12570</v>
      </c>
      <c r="F2039">
        <v>12570</v>
      </c>
      <c r="G2039">
        <v>192</v>
      </c>
      <c r="H2039">
        <v>38</v>
      </c>
      <c r="I2039">
        <v>5</v>
      </c>
      <c r="J2039">
        <v>84</v>
      </c>
      <c r="K2039">
        <v>66</v>
      </c>
      <c r="L2039" t="s">
        <v>71</v>
      </c>
      <c r="M2039" t="s">
        <v>132</v>
      </c>
      <c r="N2039" t="s">
        <v>3864</v>
      </c>
      <c r="O2039" t="s">
        <v>83</v>
      </c>
      <c r="P2039" t="s">
        <v>73</v>
      </c>
      <c r="Q2039">
        <v>1200</v>
      </c>
      <c r="R2039" t="s">
        <v>3204</v>
      </c>
    </row>
    <row r="2040" spans="2:18" x14ac:dyDescent="0.25">
      <c r="B2040" t="s">
        <v>3201</v>
      </c>
      <c r="C2040" t="s">
        <v>3202</v>
      </c>
      <c r="D2040" t="s">
        <v>3203</v>
      </c>
      <c r="E2040">
        <v>12570</v>
      </c>
      <c r="F2040">
        <v>12570</v>
      </c>
      <c r="G2040">
        <v>192</v>
      </c>
      <c r="H2040">
        <v>38</v>
      </c>
      <c r="I2040">
        <v>5</v>
      </c>
      <c r="J2040">
        <v>84</v>
      </c>
      <c r="K2040">
        <v>66</v>
      </c>
      <c r="L2040" t="s">
        <v>77</v>
      </c>
      <c r="M2040" t="s">
        <v>132</v>
      </c>
      <c r="N2040" t="s">
        <v>3864</v>
      </c>
      <c r="O2040" t="s">
        <v>83</v>
      </c>
      <c r="P2040" t="s">
        <v>73</v>
      </c>
      <c r="Q2040">
        <v>1200</v>
      </c>
      <c r="R2040" t="s">
        <v>3204</v>
      </c>
    </row>
    <row r="2041" spans="2:18" x14ac:dyDescent="0.25">
      <c r="B2041" t="s">
        <v>3205</v>
      </c>
      <c r="C2041" t="s">
        <v>228</v>
      </c>
      <c r="D2041" t="s">
        <v>2331</v>
      </c>
      <c r="E2041">
        <v>12570</v>
      </c>
      <c r="F2041" t="s">
        <v>74</v>
      </c>
      <c r="G2041">
        <v>192</v>
      </c>
      <c r="H2041">
        <v>38</v>
      </c>
      <c r="I2041">
        <v>5</v>
      </c>
      <c r="J2041">
        <v>80</v>
      </c>
      <c r="K2041">
        <v>66</v>
      </c>
      <c r="L2041" t="s">
        <v>71</v>
      </c>
      <c r="M2041" t="s">
        <v>199</v>
      </c>
      <c r="N2041" t="s">
        <v>3874</v>
      </c>
      <c r="O2041" t="s">
        <v>73</v>
      </c>
      <c r="P2041" t="s">
        <v>74</v>
      </c>
      <c r="Q2041">
        <v>0</v>
      </c>
      <c r="R2041" t="s">
        <v>3206</v>
      </c>
    </row>
    <row r="2042" spans="2:18" x14ac:dyDescent="0.25">
      <c r="B2042" t="s">
        <v>3205</v>
      </c>
      <c r="C2042" t="s">
        <v>228</v>
      </c>
      <c r="D2042" t="s">
        <v>2331</v>
      </c>
      <c r="E2042">
        <v>12570</v>
      </c>
      <c r="F2042" t="s">
        <v>74</v>
      </c>
      <c r="G2042">
        <v>192</v>
      </c>
      <c r="H2042">
        <v>38</v>
      </c>
      <c r="I2042">
        <v>5</v>
      </c>
      <c r="J2042">
        <v>80</v>
      </c>
      <c r="K2042">
        <v>66</v>
      </c>
      <c r="L2042" t="s">
        <v>77</v>
      </c>
      <c r="M2042" t="s">
        <v>144</v>
      </c>
      <c r="N2042" t="s">
        <v>3862</v>
      </c>
      <c r="O2042" t="s">
        <v>239</v>
      </c>
      <c r="P2042" t="s">
        <v>74</v>
      </c>
      <c r="Q2042">
        <v>1500</v>
      </c>
      <c r="R2042" t="s">
        <v>3206</v>
      </c>
    </row>
    <row r="2043" spans="2:18" x14ac:dyDescent="0.25">
      <c r="B2043" t="s">
        <v>3207</v>
      </c>
      <c r="C2043" t="s">
        <v>1815</v>
      </c>
      <c r="D2043" t="s">
        <v>1591</v>
      </c>
      <c r="E2043">
        <v>13836</v>
      </c>
      <c r="F2043" t="s">
        <v>74</v>
      </c>
      <c r="G2043">
        <v>0</v>
      </c>
      <c r="H2043">
        <v>42</v>
      </c>
      <c r="I2043">
        <v>5</v>
      </c>
      <c r="J2043">
        <v>92</v>
      </c>
      <c r="K2043">
        <v>65.5</v>
      </c>
      <c r="L2043" t="s">
        <v>71</v>
      </c>
      <c r="M2043" t="s">
        <v>509</v>
      </c>
      <c r="N2043" t="s">
        <v>3874</v>
      </c>
      <c r="O2043" t="s">
        <v>73</v>
      </c>
      <c r="P2043" t="s">
        <v>74</v>
      </c>
      <c r="Q2043">
        <v>250</v>
      </c>
      <c r="R2043" t="s">
        <v>3208</v>
      </c>
    </row>
    <row r="2044" spans="2:18" x14ac:dyDescent="0.25">
      <c r="B2044" t="s">
        <v>3207</v>
      </c>
      <c r="C2044" t="s">
        <v>1815</v>
      </c>
      <c r="D2044" t="s">
        <v>1591</v>
      </c>
      <c r="E2044">
        <v>13836</v>
      </c>
      <c r="F2044" t="s">
        <v>74</v>
      </c>
      <c r="G2044">
        <v>0</v>
      </c>
      <c r="H2044">
        <v>42</v>
      </c>
      <c r="I2044">
        <v>5</v>
      </c>
      <c r="J2044">
        <v>92</v>
      </c>
      <c r="K2044">
        <v>65.5</v>
      </c>
      <c r="L2044" t="s">
        <v>77</v>
      </c>
      <c r="M2044" t="s">
        <v>144</v>
      </c>
      <c r="N2044" t="s">
        <v>3862</v>
      </c>
      <c r="O2044" t="s">
        <v>73</v>
      </c>
      <c r="P2044" t="s">
        <v>74</v>
      </c>
      <c r="Q2044">
        <v>1500</v>
      </c>
      <c r="R2044" t="s">
        <v>3208</v>
      </c>
    </row>
    <row r="2045" spans="2:18" x14ac:dyDescent="0.25">
      <c r="B2045" t="s">
        <v>3209</v>
      </c>
      <c r="C2045" t="s">
        <v>1815</v>
      </c>
      <c r="D2045" t="s">
        <v>1591</v>
      </c>
      <c r="E2045">
        <v>13836</v>
      </c>
      <c r="F2045" t="s">
        <v>74</v>
      </c>
      <c r="G2045">
        <v>192</v>
      </c>
      <c r="H2045">
        <v>42</v>
      </c>
      <c r="I2045">
        <v>5</v>
      </c>
      <c r="J2045">
        <v>92</v>
      </c>
      <c r="K2045">
        <v>65.5</v>
      </c>
      <c r="L2045" t="s">
        <v>71</v>
      </c>
      <c r="M2045" t="s">
        <v>509</v>
      </c>
      <c r="N2045" t="s">
        <v>3874</v>
      </c>
      <c r="O2045" t="s">
        <v>73</v>
      </c>
      <c r="P2045" t="s">
        <v>74</v>
      </c>
      <c r="Q2045">
        <v>350</v>
      </c>
      <c r="R2045" t="s">
        <v>3210</v>
      </c>
    </row>
    <row r="2046" spans="2:18" x14ac:dyDescent="0.25">
      <c r="B2046" t="s">
        <v>3209</v>
      </c>
      <c r="C2046" t="s">
        <v>1815</v>
      </c>
      <c r="D2046" t="s">
        <v>1591</v>
      </c>
      <c r="E2046">
        <v>13836</v>
      </c>
      <c r="F2046" t="s">
        <v>74</v>
      </c>
      <c r="G2046">
        <v>192</v>
      </c>
      <c r="H2046">
        <v>42</v>
      </c>
      <c r="I2046">
        <v>5</v>
      </c>
      <c r="J2046">
        <v>92</v>
      </c>
      <c r="K2046">
        <v>65.5</v>
      </c>
      <c r="L2046" t="s">
        <v>77</v>
      </c>
      <c r="M2046" t="s">
        <v>144</v>
      </c>
      <c r="N2046" t="s">
        <v>3862</v>
      </c>
      <c r="O2046" t="s">
        <v>239</v>
      </c>
      <c r="P2046" t="s">
        <v>74</v>
      </c>
      <c r="Q2046">
        <v>1500</v>
      </c>
      <c r="R2046" t="s">
        <v>3210</v>
      </c>
    </row>
    <row r="2047" spans="2:18" x14ac:dyDescent="0.25">
      <c r="B2047" t="s">
        <v>3211</v>
      </c>
      <c r="C2047" t="s">
        <v>3212</v>
      </c>
      <c r="D2047" t="s">
        <v>3213</v>
      </c>
      <c r="E2047">
        <v>6792</v>
      </c>
      <c r="F2047" t="s">
        <v>74</v>
      </c>
      <c r="G2047">
        <v>192</v>
      </c>
      <c r="H2047">
        <v>35</v>
      </c>
      <c r="I2047">
        <v>3</v>
      </c>
      <c r="J2047">
        <v>72</v>
      </c>
      <c r="K2047">
        <v>64.5</v>
      </c>
      <c r="L2047" t="s">
        <v>71</v>
      </c>
      <c r="M2047" t="s">
        <v>913</v>
      </c>
      <c r="N2047" t="s">
        <v>3875</v>
      </c>
      <c r="O2047" t="s">
        <v>239</v>
      </c>
      <c r="P2047" t="s">
        <v>74</v>
      </c>
      <c r="Q2047">
        <v>0</v>
      </c>
      <c r="R2047" t="s">
        <v>3814</v>
      </c>
    </row>
    <row r="2048" spans="2:18" x14ac:dyDescent="0.25">
      <c r="B2048" t="s">
        <v>3211</v>
      </c>
      <c r="C2048" t="s">
        <v>3212</v>
      </c>
      <c r="D2048" t="s">
        <v>3213</v>
      </c>
      <c r="E2048">
        <v>6792</v>
      </c>
      <c r="F2048" t="s">
        <v>74</v>
      </c>
      <c r="G2048">
        <v>192</v>
      </c>
      <c r="H2048">
        <v>35</v>
      </c>
      <c r="I2048">
        <v>3</v>
      </c>
      <c r="J2048">
        <v>72</v>
      </c>
      <c r="K2048">
        <v>64.5</v>
      </c>
      <c r="L2048" t="s">
        <v>77</v>
      </c>
      <c r="M2048" t="s">
        <v>1657</v>
      </c>
      <c r="N2048" t="s">
        <v>3877</v>
      </c>
      <c r="O2048" t="s">
        <v>239</v>
      </c>
      <c r="P2048" t="s">
        <v>74</v>
      </c>
      <c r="Q2048">
        <v>0</v>
      </c>
      <c r="R2048" t="s">
        <v>3814</v>
      </c>
    </row>
    <row r="2049" spans="2:18" x14ac:dyDescent="0.25">
      <c r="B2049" t="s">
        <v>3730</v>
      </c>
      <c r="C2049" t="s">
        <v>3741</v>
      </c>
      <c r="D2049" t="s">
        <v>3214</v>
      </c>
      <c r="E2049">
        <v>6792</v>
      </c>
      <c r="F2049" t="s">
        <v>74</v>
      </c>
      <c r="G2049">
        <v>193</v>
      </c>
      <c r="H2049">
        <v>35</v>
      </c>
      <c r="I2049">
        <v>3</v>
      </c>
      <c r="J2049">
        <v>74</v>
      </c>
      <c r="K2049">
        <v>64.5</v>
      </c>
      <c r="L2049" t="s">
        <v>71</v>
      </c>
      <c r="M2049" t="s">
        <v>913</v>
      </c>
      <c r="N2049" t="s">
        <v>3875</v>
      </c>
      <c r="O2049" t="s">
        <v>624</v>
      </c>
      <c r="P2049" t="s">
        <v>74</v>
      </c>
      <c r="Q2049">
        <v>0</v>
      </c>
      <c r="R2049" t="s">
        <v>3815</v>
      </c>
    </row>
    <row r="2050" spans="2:18" x14ac:dyDescent="0.25">
      <c r="B2050" t="s">
        <v>3730</v>
      </c>
      <c r="C2050" t="s">
        <v>3741</v>
      </c>
      <c r="D2050" t="s">
        <v>3214</v>
      </c>
      <c r="E2050">
        <v>6792</v>
      </c>
      <c r="F2050" t="s">
        <v>74</v>
      </c>
      <c r="G2050">
        <v>193</v>
      </c>
      <c r="H2050">
        <v>35</v>
      </c>
      <c r="I2050">
        <v>3</v>
      </c>
      <c r="J2050">
        <v>74</v>
      </c>
      <c r="K2050">
        <v>64.5</v>
      </c>
      <c r="L2050" t="s">
        <v>77</v>
      </c>
      <c r="M2050" t="s">
        <v>144</v>
      </c>
      <c r="N2050" t="s">
        <v>3862</v>
      </c>
      <c r="O2050" t="s">
        <v>627</v>
      </c>
      <c r="P2050" t="s">
        <v>74</v>
      </c>
      <c r="Q2050">
        <v>0</v>
      </c>
      <c r="R2050" t="s">
        <v>3815</v>
      </c>
    </row>
    <row r="2051" spans="2:18" x14ac:dyDescent="0.25">
      <c r="B2051" t="s">
        <v>3216</v>
      </c>
      <c r="C2051" t="s">
        <v>3217</v>
      </c>
      <c r="D2051" t="s">
        <v>2076</v>
      </c>
      <c r="E2051">
        <v>2480</v>
      </c>
      <c r="F2051" t="s">
        <v>74</v>
      </c>
      <c r="G2051">
        <v>0</v>
      </c>
      <c r="H2051">
        <v>35</v>
      </c>
      <c r="I2051">
        <v>1</v>
      </c>
      <c r="J2051">
        <v>60</v>
      </c>
      <c r="K2051">
        <v>70</v>
      </c>
      <c r="L2051" t="s">
        <v>71</v>
      </c>
      <c r="M2051" t="s">
        <v>451</v>
      </c>
      <c r="N2051" t="s">
        <v>3879</v>
      </c>
      <c r="O2051" t="s">
        <v>239</v>
      </c>
      <c r="P2051" t="s">
        <v>74</v>
      </c>
      <c r="Q2051">
        <v>300</v>
      </c>
      <c r="R2051" t="s">
        <v>3215</v>
      </c>
    </row>
    <row r="2052" spans="2:18" x14ac:dyDescent="0.25">
      <c r="B2052" t="s">
        <v>3216</v>
      </c>
      <c r="C2052" t="s">
        <v>3217</v>
      </c>
      <c r="D2052" t="s">
        <v>2076</v>
      </c>
      <c r="E2052">
        <v>2480</v>
      </c>
      <c r="F2052" t="s">
        <v>74</v>
      </c>
      <c r="G2052">
        <v>0</v>
      </c>
      <c r="H2052">
        <v>35</v>
      </c>
      <c r="I2052">
        <v>1</v>
      </c>
      <c r="J2052">
        <v>60</v>
      </c>
      <c r="K2052">
        <v>70</v>
      </c>
      <c r="L2052" t="s">
        <v>71</v>
      </c>
      <c r="M2052" t="s">
        <v>238</v>
      </c>
      <c r="N2052" t="s">
        <v>3877</v>
      </c>
      <c r="O2052" t="s">
        <v>239</v>
      </c>
      <c r="P2052" t="s">
        <v>74</v>
      </c>
      <c r="Q2052">
        <v>500</v>
      </c>
      <c r="R2052" t="s">
        <v>3215</v>
      </c>
    </row>
    <row r="2053" spans="2:18" x14ac:dyDescent="0.25">
      <c r="B2053" t="s">
        <v>3216</v>
      </c>
      <c r="C2053" t="s">
        <v>3217</v>
      </c>
      <c r="D2053" t="s">
        <v>2076</v>
      </c>
      <c r="E2053">
        <v>2480</v>
      </c>
      <c r="F2053" t="s">
        <v>74</v>
      </c>
      <c r="G2053">
        <v>0</v>
      </c>
      <c r="H2053">
        <v>35</v>
      </c>
      <c r="I2053">
        <v>1</v>
      </c>
      <c r="J2053">
        <v>60</v>
      </c>
      <c r="K2053">
        <v>70</v>
      </c>
      <c r="L2053" t="s">
        <v>77</v>
      </c>
      <c r="M2053" t="s">
        <v>238</v>
      </c>
      <c r="N2053" t="s">
        <v>3877</v>
      </c>
      <c r="O2053" t="s">
        <v>73</v>
      </c>
      <c r="P2053" t="s">
        <v>74</v>
      </c>
      <c r="Q2053">
        <v>500</v>
      </c>
      <c r="R2053" t="s">
        <v>3215</v>
      </c>
    </row>
    <row r="2054" spans="2:18" x14ac:dyDescent="0.25">
      <c r="B2054" t="s">
        <v>3216</v>
      </c>
      <c r="C2054" t="s">
        <v>3217</v>
      </c>
      <c r="D2054" t="s">
        <v>2076</v>
      </c>
      <c r="E2054">
        <v>2480</v>
      </c>
      <c r="F2054" t="s">
        <v>74</v>
      </c>
      <c r="G2054">
        <v>0</v>
      </c>
      <c r="H2054">
        <v>35</v>
      </c>
      <c r="I2054">
        <v>1</v>
      </c>
      <c r="J2054">
        <v>60</v>
      </c>
      <c r="K2054">
        <v>70</v>
      </c>
      <c r="L2054" t="s">
        <v>77</v>
      </c>
      <c r="M2054" t="s">
        <v>451</v>
      </c>
      <c r="N2054" t="s">
        <v>3879</v>
      </c>
      <c r="O2054" t="s">
        <v>73</v>
      </c>
      <c r="P2054" t="s">
        <v>74</v>
      </c>
      <c r="Q2054">
        <v>300</v>
      </c>
      <c r="R2054" t="s">
        <v>3215</v>
      </c>
    </row>
    <row r="2055" spans="2:18" x14ac:dyDescent="0.25">
      <c r="B2055" t="s">
        <v>3218</v>
      </c>
      <c r="C2055" t="s">
        <v>2351</v>
      </c>
      <c r="D2055" t="s">
        <v>237</v>
      </c>
      <c r="E2055">
        <v>11580</v>
      </c>
      <c r="F2055" t="s">
        <v>74</v>
      </c>
      <c r="G2055">
        <v>0</v>
      </c>
      <c r="H2055">
        <v>35</v>
      </c>
      <c r="I2055">
        <v>5</v>
      </c>
      <c r="J2055">
        <v>80</v>
      </c>
      <c r="K2055">
        <v>66</v>
      </c>
      <c r="L2055" t="s">
        <v>71</v>
      </c>
      <c r="M2055" t="s">
        <v>1679</v>
      </c>
      <c r="N2055" t="s">
        <v>3866</v>
      </c>
      <c r="O2055" t="s">
        <v>239</v>
      </c>
      <c r="P2055" t="s">
        <v>74</v>
      </c>
      <c r="Q2055">
        <v>1200</v>
      </c>
      <c r="R2055" t="s">
        <v>3219</v>
      </c>
    </row>
    <row r="2056" spans="2:18" x14ac:dyDescent="0.25">
      <c r="B2056" t="s">
        <v>3218</v>
      </c>
      <c r="C2056" t="s">
        <v>2351</v>
      </c>
      <c r="D2056" t="s">
        <v>237</v>
      </c>
      <c r="E2056">
        <v>11580</v>
      </c>
      <c r="F2056" t="s">
        <v>74</v>
      </c>
      <c r="G2056">
        <v>0</v>
      </c>
      <c r="H2056">
        <v>35</v>
      </c>
      <c r="I2056">
        <v>5</v>
      </c>
      <c r="J2056">
        <v>80</v>
      </c>
      <c r="K2056">
        <v>66</v>
      </c>
      <c r="L2056" t="s">
        <v>77</v>
      </c>
      <c r="M2056" t="s">
        <v>144</v>
      </c>
      <c r="N2056" t="s">
        <v>3862</v>
      </c>
      <c r="O2056" t="s">
        <v>239</v>
      </c>
      <c r="P2056" t="s">
        <v>74</v>
      </c>
      <c r="Q2056">
        <v>1500</v>
      </c>
      <c r="R2056" t="s">
        <v>3219</v>
      </c>
    </row>
    <row r="2057" spans="2:18" x14ac:dyDescent="0.25">
      <c r="B2057" t="s">
        <v>3220</v>
      </c>
      <c r="C2057" t="s">
        <v>3221</v>
      </c>
      <c r="D2057" t="s">
        <v>2161</v>
      </c>
      <c r="E2057">
        <v>7870</v>
      </c>
      <c r="F2057" t="s">
        <v>74</v>
      </c>
      <c r="G2057">
        <v>0</v>
      </c>
      <c r="H2057">
        <v>28</v>
      </c>
      <c r="I2057">
        <v>4</v>
      </c>
      <c r="J2057">
        <v>50</v>
      </c>
      <c r="K2057">
        <v>70</v>
      </c>
      <c r="L2057" t="s">
        <v>71</v>
      </c>
      <c r="M2057" t="s">
        <v>140</v>
      </c>
      <c r="N2057" t="s">
        <v>3865</v>
      </c>
      <c r="O2057" t="s">
        <v>73</v>
      </c>
      <c r="P2057" t="s">
        <v>74</v>
      </c>
      <c r="Q2057">
        <v>1200</v>
      </c>
      <c r="R2057" t="s">
        <v>3222</v>
      </c>
    </row>
    <row r="2058" spans="2:18" x14ac:dyDescent="0.25">
      <c r="B2058" t="s">
        <v>3220</v>
      </c>
      <c r="C2058" t="s">
        <v>3221</v>
      </c>
      <c r="D2058" t="s">
        <v>2161</v>
      </c>
      <c r="E2058" s="6">
        <v>7870</v>
      </c>
      <c r="F2058" t="s">
        <v>74</v>
      </c>
      <c r="G2058" s="6">
        <v>0</v>
      </c>
      <c r="H2058">
        <v>28</v>
      </c>
      <c r="I2058">
        <v>4</v>
      </c>
      <c r="J2058">
        <v>50</v>
      </c>
      <c r="K2058">
        <v>70</v>
      </c>
      <c r="L2058" t="s">
        <v>71</v>
      </c>
      <c r="M2058" t="s">
        <v>144</v>
      </c>
      <c r="N2058" t="s">
        <v>3862</v>
      </c>
      <c r="O2058" t="s">
        <v>73</v>
      </c>
      <c r="P2058" t="s">
        <v>74</v>
      </c>
      <c r="Q2058">
        <v>500</v>
      </c>
      <c r="R2058" t="s">
        <v>3222</v>
      </c>
    </row>
    <row r="2059" spans="2:18" x14ac:dyDescent="0.25">
      <c r="B2059" t="s">
        <v>3220</v>
      </c>
      <c r="C2059" t="s">
        <v>3221</v>
      </c>
      <c r="D2059" t="s">
        <v>2161</v>
      </c>
      <c r="E2059">
        <v>7870</v>
      </c>
      <c r="F2059" t="s">
        <v>74</v>
      </c>
      <c r="G2059">
        <v>0</v>
      </c>
      <c r="H2059">
        <v>28</v>
      </c>
      <c r="I2059">
        <v>4</v>
      </c>
      <c r="J2059">
        <v>50</v>
      </c>
      <c r="K2059">
        <v>70</v>
      </c>
      <c r="L2059" t="s">
        <v>77</v>
      </c>
      <c r="M2059" t="s">
        <v>1045</v>
      </c>
      <c r="N2059" t="s">
        <v>3873</v>
      </c>
      <c r="O2059" t="s">
        <v>73</v>
      </c>
      <c r="P2059" t="s">
        <v>74</v>
      </c>
      <c r="Q2059">
        <v>0</v>
      </c>
      <c r="R2059" t="s">
        <v>3222</v>
      </c>
    </row>
    <row r="2060" spans="2:18" x14ac:dyDescent="0.25">
      <c r="B2060" t="s">
        <v>3223</v>
      </c>
      <c r="C2060" t="s">
        <v>3224</v>
      </c>
      <c r="D2060" t="s">
        <v>2161</v>
      </c>
      <c r="E2060">
        <v>7774</v>
      </c>
      <c r="F2060" t="s">
        <v>74</v>
      </c>
      <c r="G2060">
        <v>0</v>
      </c>
      <c r="H2060">
        <v>28</v>
      </c>
      <c r="I2060">
        <v>4</v>
      </c>
      <c r="J2060">
        <v>50</v>
      </c>
      <c r="K2060">
        <v>70</v>
      </c>
      <c r="L2060" t="s">
        <v>71</v>
      </c>
      <c r="M2060" t="s">
        <v>144</v>
      </c>
      <c r="N2060" t="s">
        <v>3862</v>
      </c>
      <c r="O2060" t="s">
        <v>73</v>
      </c>
      <c r="P2060" t="s">
        <v>74</v>
      </c>
      <c r="Q2060">
        <v>500</v>
      </c>
      <c r="R2060" t="s">
        <v>3816</v>
      </c>
    </row>
    <row r="2061" spans="2:18" x14ac:dyDescent="0.25">
      <c r="B2061" t="s">
        <v>3223</v>
      </c>
      <c r="C2061" t="s">
        <v>3224</v>
      </c>
      <c r="D2061" t="s">
        <v>2161</v>
      </c>
      <c r="E2061">
        <v>7774</v>
      </c>
      <c r="F2061" t="s">
        <v>74</v>
      </c>
      <c r="G2061">
        <v>0</v>
      </c>
      <c r="H2061">
        <v>28</v>
      </c>
      <c r="I2061">
        <v>4</v>
      </c>
      <c r="J2061">
        <v>50</v>
      </c>
      <c r="K2061">
        <v>70</v>
      </c>
      <c r="L2061" t="s">
        <v>71</v>
      </c>
      <c r="M2061" t="s">
        <v>140</v>
      </c>
      <c r="N2061" t="s">
        <v>3865</v>
      </c>
      <c r="O2061" t="s">
        <v>73</v>
      </c>
      <c r="P2061" t="s">
        <v>74</v>
      </c>
      <c r="Q2061">
        <v>1200</v>
      </c>
      <c r="R2061" t="s">
        <v>3816</v>
      </c>
    </row>
    <row r="2062" spans="2:18" x14ac:dyDescent="0.25">
      <c r="B2062" t="s">
        <v>3223</v>
      </c>
      <c r="C2062" t="s">
        <v>3224</v>
      </c>
      <c r="D2062" t="s">
        <v>2161</v>
      </c>
      <c r="E2062">
        <v>7774</v>
      </c>
      <c r="F2062" t="s">
        <v>74</v>
      </c>
      <c r="G2062">
        <v>0</v>
      </c>
      <c r="H2062">
        <v>28</v>
      </c>
      <c r="I2062">
        <v>4</v>
      </c>
      <c r="J2062">
        <v>50</v>
      </c>
      <c r="K2062">
        <v>70</v>
      </c>
      <c r="L2062" t="s">
        <v>77</v>
      </c>
      <c r="M2062" t="s">
        <v>1045</v>
      </c>
      <c r="N2062" t="s">
        <v>3873</v>
      </c>
      <c r="O2062" t="s">
        <v>73</v>
      </c>
      <c r="P2062" t="s">
        <v>74</v>
      </c>
      <c r="Q2062">
        <v>0</v>
      </c>
      <c r="R2062" t="s">
        <v>3816</v>
      </c>
    </row>
    <row r="2063" spans="2:18" x14ac:dyDescent="0.25">
      <c r="B2063" t="s">
        <v>3731</v>
      </c>
      <c r="C2063" t="s">
        <v>3742</v>
      </c>
      <c r="D2063" t="s">
        <v>2957</v>
      </c>
      <c r="E2063">
        <v>7870</v>
      </c>
      <c r="F2063" t="s">
        <v>74</v>
      </c>
      <c r="G2063">
        <v>0</v>
      </c>
      <c r="H2063">
        <v>28</v>
      </c>
      <c r="I2063">
        <v>4</v>
      </c>
      <c r="J2063">
        <v>73</v>
      </c>
      <c r="K2063">
        <v>70</v>
      </c>
      <c r="L2063" t="s">
        <v>71</v>
      </c>
      <c r="M2063" t="s">
        <v>2535</v>
      </c>
      <c r="N2063" t="s">
        <v>3961</v>
      </c>
      <c r="O2063" t="s">
        <v>239</v>
      </c>
      <c r="P2063" t="s">
        <v>74</v>
      </c>
      <c r="Q2063">
        <v>1000</v>
      </c>
      <c r="R2063" t="s">
        <v>3817</v>
      </c>
    </row>
    <row r="2064" spans="2:18" x14ac:dyDescent="0.25">
      <c r="B2064" t="s">
        <v>3731</v>
      </c>
      <c r="C2064" t="s">
        <v>3742</v>
      </c>
      <c r="D2064" t="s">
        <v>2957</v>
      </c>
      <c r="E2064">
        <v>7870</v>
      </c>
      <c r="F2064" t="s">
        <v>74</v>
      </c>
      <c r="G2064">
        <v>0</v>
      </c>
      <c r="H2064">
        <v>28</v>
      </c>
      <c r="I2064">
        <v>4</v>
      </c>
      <c r="J2064">
        <v>73</v>
      </c>
      <c r="K2064">
        <v>70</v>
      </c>
      <c r="L2064" t="s">
        <v>71</v>
      </c>
      <c r="M2064" t="s">
        <v>1952</v>
      </c>
      <c r="N2064" t="s">
        <v>3861</v>
      </c>
      <c r="O2064" t="s">
        <v>73</v>
      </c>
      <c r="P2064" t="s">
        <v>74</v>
      </c>
      <c r="Q2064">
        <v>0</v>
      </c>
      <c r="R2064" t="s">
        <v>3817</v>
      </c>
    </row>
    <row r="2065" spans="2:19" x14ac:dyDescent="0.25">
      <c r="B2065" t="s">
        <v>3731</v>
      </c>
      <c r="C2065" t="s">
        <v>3742</v>
      </c>
      <c r="D2065" t="s">
        <v>2957</v>
      </c>
      <c r="E2065">
        <v>7870</v>
      </c>
      <c r="F2065" t="s">
        <v>74</v>
      </c>
      <c r="G2065">
        <v>0</v>
      </c>
      <c r="H2065">
        <v>28</v>
      </c>
      <c r="I2065">
        <v>4</v>
      </c>
      <c r="J2065">
        <v>73</v>
      </c>
      <c r="K2065">
        <v>70</v>
      </c>
      <c r="L2065" t="s">
        <v>77</v>
      </c>
      <c r="M2065" t="s">
        <v>1952</v>
      </c>
      <c r="N2065" t="s">
        <v>3861</v>
      </c>
      <c r="O2065" t="s">
        <v>73</v>
      </c>
      <c r="P2065" t="s">
        <v>74</v>
      </c>
      <c r="Q2065">
        <v>0</v>
      </c>
      <c r="R2065" t="s">
        <v>3817</v>
      </c>
    </row>
    <row r="2066" spans="2:19" x14ac:dyDescent="0.25">
      <c r="B2066" t="s">
        <v>3226</v>
      </c>
      <c r="C2066" t="s">
        <v>3227</v>
      </c>
      <c r="D2066" t="s">
        <v>2397</v>
      </c>
      <c r="E2066">
        <v>5150</v>
      </c>
      <c r="F2066" t="s">
        <v>74</v>
      </c>
      <c r="G2066">
        <v>0</v>
      </c>
      <c r="H2066">
        <v>32</v>
      </c>
      <c r="I2066">
        <v>2</v>
      </c>
      <c r="J2066">
        <v>52</v>
      </c>
      <c r="K2066">
        <v>80</v>
      </c>
      <c r="L2066" t="s">
        <v>71</v>
      </c>
      <c r="M2066" t="s">
        <v>2311</v>
      </c>
      <c r="N2066" t="s">
        <v>3873</v>
      </c>
      <c r="O2066" t="s">
        <v>73</v>
      </c>
      <c r="P2066" t="s">
        <v>74</v>
      </c>
      <c r="Q2066">
        <v>0</v>
      </c>
      <c r="R2066" t="s">
        <v>3225</v>
      </c>
    </row>
    <row r="2067" spans="2:19" x14ac:dyDescent="0.25">
      <c r="B2067" t="s">
        <v>3226</v>
      </c>
      <c r="C2067" t="s">
        <v>3227</v>
      </c>
      <c r="D2067" t="s">
        <v>2397</v>
      </c>
      <c r="E2067">
        <v>5150</v>
      </c>
      <c r="F2067" t="s">
        <v>74</v>
      </c>
      <c r="G2067">
        <v>0</v>
      </c>
      <c r="H2067">
        <v>32</v>
      </c>
      <c r="I2067">
        <v>2</v>
      </c>
      <c r="J2067">
        <v>52</v>
      </c>
      <c r="K2067">
        <v>80</v>
      </c>
      <c r="L2067" t="s">
        <v>71</v>
      </c>
      <c r="M2067" t="s">
        <v>322</v>
      </c>
      <c r="N2067" t="s">
        <v>3869</v>
      </c>
      <c r="O2067" t="s">
        <v>73</v>
      </c>
      <c r="P2067" t="s">
        <v>74</v>
      </c>
      <c r="Q2067">
        <v>0</v>
      </c>
      <c r="R2067" t="s">
        <v>3225</v>
      </c>
    </row>
    <row r="2068" spans="2:19" x14ac:dyDescent="0.25">
      <c r="B2068" t="s">
        <v>3226</v>
      </c>
      <c r="C2068" t="s">
        <v>3227</v>
      </c>
      <c r="D2068" t="s">
        <v>2397</v>
      </c>
      <c r="E2068">
        <v>5150</v>
      </c>
      <c r="F2068" t="s">
        <v>74</v>
      </c>
      <c r="G2068">
        <v>0</v>
      </c>
      <c r="H2068">
        <v>32</v>
      </c>
      <c r="I2068">
        <v>2</v>
      </c>
      <c r="J2068">
        <v>52</v>
      </c>
      <c r="K2068">
        <v>80</v>
      </c>
      <c r="L2068" t="s">
        <v>71</v>
      </c>
      <c r="M2068" t="s">
        <v>2748</v>
      </c>
      <c r="N2068" t="s">
        <v>3881</v>
      </c>
      <c r="O2068" t="s">
        <v>73</v>
      </c>
      <c r="P2068" t="s">
        <v>74</v>
      </c>
      <c r="Q2068">
        <v>0</v>
      </c>
      <c r="R2068" t="s">
        <v>3225</v>
      </c>
    </row>
    <row r="2069" spans="2:19" x14ac:dyDescent="0.25">
      <c r="B2069" t="s">
        <v>3226</v>
      </c>
      <c r="C2069" t="s">
        <v>3227</v>
      </c>
      <c r="D2069" t="s">
        <v>2397</v>
      </c>
      <c r="E2069">
        <v>5150</v>
      </c>
      <c r="F2069" t="s">
        <v>74</v>
      </c>
      <c r="G2069">
        <v>0</v>
      </c>
      <c r="H2069">
        <v>32</v>
      </c>
      <c r="I2069">
        <v>2</v>
      </c>
      <c r="J2069">
        <v>52</v>
      </c>
      <c r="K2069">
        <v>80</v>
      </c>
      <c r="L2069" t="s">
        <v>77</v>
      </c>
      <c r="M2069" t="s">
        <v>2311</v>
      </c>
      <c r="N2069" t="s">
        <v>3873</v>
      </c>
      <c r="O2069" t="s">
        <v>73</v>
      </c>
      <c r="P2069" t="s">
        <v>74</v>
      </c>
      <c r="Q2069">
        <v>0</v>
      </c>
      <c r="R2069" t="s">
        <v>3225</v>
      </c>
    </row>
    <row r="2070" spans="2:19" x14ac:dyDescent="0.25">
      <c r="B2070" t="s">
        <v>3226</v>
      </c>
      <c r="C2070" t="s">
        <v>3227</v>
      </c>
      <c r="D2070" t="s">
        <v>2397</v>
      </c>
      <c r="E2070">
        <v>5150</v>
      </c>
      <c r="F2070" t="s">
        <v>74</v>
      </c>
      <c r="G2070">
        <v>0</v>
      </c>
      <c r="H2070">
        <v>32</v>
      </c>
      <c r="I2070">
        <v>2</v>
      </c>
      <c r="J2070">
        <v>52</v>
      </c>
      <c r="K2070">
        <v>80</v>
      </c>
      <c r="L2070" t="s">
        <v>77</v>
      </c>
      <c r="M2070" t="s">
        <v>2748</v>
      </c>
      <c r="N2070" t="s">
        <v>3881</v>
      </c>
      <c r="O2070" t="s">
        <v>73</v>
      </c>
      <c r="P2070" t="s">
        <v>74</v>
      </c>
      <c r="Q2070">
        <v>0</v>
      </c>
      <c r="R2070" t="s">
        <v>3225</v>
      </c>
    </row>
    <row r="2071" spans="2:19" x14ac:dyDescent="0.25">
      <c r="B2071" t="s">
        <v>3226</v>
      </c>
      <c r="C2071" t="s">
        <v>3227</v>
      </c>
      <c r="D2071" t="s">
        <v>2397</v>
      </c>
      <c r="E2071">
        <v>5150</v>
      </c>
      <c r="F2071" t="s">
        <v>74</v>
      </c>
      <c r="G2071">
        <v>0</v>
      </c>
      <c r="H2071">
        <v>32</v>
      </c>
      <c r="I2071">
        <v>2</v>
      </c>
      <c r="J2071">
        <v>52</v>
      </c>
      <c r="K2071">
        <v>80</v>
      </c>
      <c r="L2071" t="s">
        <v>77</v>
      </c>
      <c r="M2071" t="s">
        <v>322</v>
      </c>
      <c r="N2071" t="s">
        <v>3869</v>
      </c>
      <c r="O2071" t="s">
        <v>73</v>
      </c>
      <c r="P2071" t="s">
        <v>74</v>
      </c>
      <c r="Q2071">
        <v>0</v>
      </c>
      <c r="R2071" t="s">
        <v>3225</v>
      </c>
    </row>
    <row r="2072" spans="2:19" x14ac:dyDescent="0.25">
      <c r="B2072" t="s">
        <v>3228</v>
      </c>
      <c r="C2072" t="s">
        <v>3229</v>
      </c>
      <c r="D2072" t="s">
        <v>237</v>
      </c>
      <c r="E2072">
        <v>7830</v>
      </c>
      <c r="F2072" t="s">
        <v>74</v>
      </c>
      <c r="G2072">
        <v>0</v>
      </c>
      <c r="H2072">
        <v>30</v>
      </c>
      <c r="I2072">
        <v>4</v>
      </c>
      <c r="J2072">
        <v>58</v>
      </c>
      <c r="K2072">
        <v>65</v>
      </c>
      <c r="L2072" t="s">
        <v>71</v>
      </c>
      <c r="M2072" t="s">
        <v>158</v>
      </c>
      <c r="N2072" t="s">
        <v>3866</v>
      </c>
      <c r="O2072" t="s">
        <v>239</v>
      </c>
      <c r="P2072" t="s">
        <v>74</v>
      </c>
      <c r="Q2072">
        <v>900</v>
      </c>
      <c r="R2072" t="s">
        <v>3818</v>
      </c>
    </row>
    <row r="2073" spans="2:19" x14ac:dyDescent="0.25">
      <c r="B2073" t="s">
        <v>3228</v>
      </c>
      <c r="C2073" t="s">
        <v>3229</v>
      </c>
      <c r="D2073" t="s">
        <v>237</v>
      </c>
      <c r="E2073">
        <v>7830</v>
      </c>
      <c r="F2073" t="s">
        <v>74</v>
      </c>
      <c r="G2073">
        <v>0</v>
      </c>
      <c r="H2073">
        <v>30</v>
      </c>
      <c r="I2073">
        <v>4</v>
      </c>
      <c r="J2073">
        <v>58</v>
      </c>
      <c r="K2073">
        <v>65</v>
      </c>
      <c r="L2073" t="s">
        <v>77</v>
      </c>
      <c r="M2073" t="s">
        <v>158</v>
      </c>
      <c r="N2073" t="s">
        <v>3866</v>
      </c>
      <c r="O2073" t="s">
        <v>239</v>
      </c>
      <c r="P2073" t="s">
        <v>74</v>
      </c>
      <c r="Q2073">
        <v>900</v>
      </c>
      <c r="R2073" t="s">
        <v>3818</v>
      </c>
    </row>
    <row r="2074" spans="2:19" x14ac:dyDescent="0.25">
      <c r="B2074" t="s">
        <v>3231</v>
      </c>
      <c r="C2074" t="s">
        <v>3232</v>
      </c>
      <c r="D2074" t="s">
        <v>3096</v>
      </c>
      <c r="E2074">
        <v>21180</v>
      </c>
      <c r="F2074" t="s">
        <v>74</v>
      </c>
      <c r="G2074">
        <v>197</v>
      </c>
      <c r="H2074">
        <v>46</v>
      </c>
      <c r="I2074">
        <v>7</v>
      </c>
      <c r="J2074">
        <v>64</v>
      </c>
      <c r="K2074">
        <v>66</v>
      </c>
      <c r="L2074" t="s">
        <v>71</v>
      </c>
      <c r="M2074" t="s">
        <v>509</v>
      </c>
      <c r="N2074" t="s">
        <v>3874</v>
      </c>
      <c r="O2074" t="s">
        <v>73</v>
      </c>
      <c r="P2074" t="s">
        <v>74</v>
      </c>
      <c r="Q2074">
        <v>0</v>
      </c>
      <c r="R2074" t="s">
        <v>3230</v>
      </c>
    </row>
    <row r="2075" spans="2:19" x14ac:dyDescent="0.25">
      <c r="B2075" t="s">
        <v>3231</v>
      </c>
      <c r="C2075" t="s">
        <v>3232</v>
      </c>
      <c r="D2075" t="s">
        <v>3096</v>
      </c>
      <c r="E2075">
        <v>21180</v>
      </c>
      <c r="F2075" t="s">
        <v>74</v>
      </c>
      <c r="G2075">
        <v>197</v>
      </c>
      <c r="H2075">
        <v>46</v>
      </c>
      <c r="I2075">
        <v>7</v>
      </c>
      <c r="J2075">
        <v>64</v>
      </c>
      <c r="K2075">
        <v>66</v>
      </c>
      <c r="L2075" t="s">
        <v>77</v>
      </c>
      <c r="M2075" t="s">
        <v>366</v>
      </c>
      <c r="N2075" t="s">
        <v>3873</v>
      </c>
      <c r="O2075" t="s">
        <v>73</v>
      </c>
      <c r="P2075" t="s">
        <v>74</v>
      </c>
      <c r="Q2075">
        <v>0</v>
      </c>
      <c r="R2075" t="s">
        <v>3230</v>
      </c>
    </row>
    <row r="2076" spans="2:19" x14ac:dyDescent="0.25">
      <c r="B2076" t="s">
        <v>3233</v>
      </c>
      <c r="C2076" t="s">
        <v>3234</v>
      </c>
      <c r="D2076" t="s">
        <v>298</v>
      </c>
      <c r="E2076" s="6">
        <v>7030</v>
      </c>
      <c r="F2076" t="s">
        <v>74</v>
      </c>
      <c r="G2076">
        <v>0</v>
      </c>
      <c r="H2076" s="6">
        <v>25</v>
      </c>
      <c r="I2076">
        <v>4</v>
      </c>
      <c r="J2076">
        <v>48</v>
      </c>
      <c r="K2076">
        <v>70</v>
      </c>
      <c r="L2076" t="s">
        <v>71</v>
      </c>
      <c r="M2076" t="s">
        <v>238</v>
      </c>
      <c r="N2076" t="s">
        <v>3877</v>
      </c>
      <c r="O2076" t="s">
        <v>73</v>
      </c>
      <c r="P2076" t="s">
        <v>74</v>
      </c>
      <c r="Q2076">
        <v>0</v>
      </c>
      <c r="R2076" t="s">
        <v>3235</v>
      </c>
      <c r="S2076" t="s">
        <v>3483</v>
      </c>
    </row>
    <row r="2077" spans="2:19" x14ac:dyDescent="0.25">
      <c r="B2077" t="s">
        <v>3233</v>
      </c>
      <c r="C2077" t="s">
        <v>3234</v>
      </c>
      <c r="D2077" t="s">
        <v>298</v>
      </c>
      <c r="E2077">
        <v>7030</v>
      </c>
      <c r="F2077" t="s">
        <v>74</v>
      </c>
      <c r="G2077">
        <v>0</v>
      </c>
      <c r="H2077">
        <v>25</v>
      </c>
      <c r="I2077">
        <v>4</v>
      </c>
      <c r="J2077">
        <v>48</v>
      </c>
      <c r="K2077">
        <v>70</v>
      </c>
      <c r="L2077" t="s">
        <v>77</v>
      </c>
      <c r="M2077" t="s">
        <v>451</v>
      </c>
      <c r="N2077" t="s">
        <v>3879</v>
      </c>
      <c r="O2077" t="s">
        <v>73</v>
      </c>
      <c r="P2077" t="s">
        <v>74</v>
      </c>
      <c r="Q2077">
        <v>0</v>
      </c>
      <c r="R2077" t="s">
        <v>3235</v>
      </c>
    </row>
    <row r="2078" spans="2:19" x14ac:dyDescent="0.25">
      <c r="B2078" t="s">
        <v>3236</v>
      </c>
      <c r="C2078" t="s">
        <v>274</v>
      </c>
      <c r="D2078" t="s">
        <v>3237</v>
      </c>
      <c r="E2078">
        <v>9270</v>
      </c>
      <c r="F2078" t="s">
        <v>74</v>
      </c>
      <c r="G2078">
        <v>198</v>
      </c>
      <c r="H2078">
        <v>35</v>
      </c>
      <c r="I2078">
        <v>4</v>
      </c>
      <c r="J2078">
        <v>72</v>
      </c>
      <c r="K2078">
        <v>66</v>
      </c>
      <c r="L2078" t="s">
        <v>71</v>
      </c>
      <c r="M2078" t="s">
        <v>144</v>
      </c>
      <c r="N2078" t="s">
        <v>3862</v>
      </c>
      <c r="O2078" t="s">
        <v>73</v>
      </c>
      <c r="P2078" t="s">
        <v>74</v>
      </c>
      <c r="Q2078">
        <v>1200</v>
      </c>
      <c r="R2078" t="s">
        <v>3238</v>
      </c>
    </row>
    <row r="2079" spans="2:19" x14ac:dyDescent="0.25">
      <c r="B2079" t="s">
        <v>3236</v>
      </c>
      <c r="C2079" t="s">
        <v>274</v>
      </c>
      <c r="D2079" t="s">
        <v>3237</v>
      </c>
      <c r="E2079">
        <v>9270</v>
      </c>
      <c r="F2079" t="s">
        <v>74</v>
      </c>
      <c r="G2079">
        <v>198</v>
      </c>
      <c r="H2079">
        <v>35</v>
      </c>
      <c r="I2079">
        <v>4</v>
      </c>
      <c r="J2079">
        <v>72</v>
      </c>
      <c r="K2079">
        <v>66</v>
      </c>
      <c r="L2079" t="s">
        <v>71</v>
      </c>
      <c r="M2079" t="s">
        <v>140</v>
      </c>
      <c r="N2079" t="s">
        <v>3865</v>
      </c>
      <c r="O2079" t="s">
        <v>73</v>
      </c>
      <c r="P2079" t="s">
        <v>74</v>
      </c>
      <c r="Q2079">
        <v>1200</v>
      </c>
      <c r="R2079" t="s">
        <v>3238</v>
      </c>
    </row>
    <row r="2080" spans="2:19" x14ac:dyDescent="0.25">
      <c r="B2080" t="s">
        <v>3236</v>
      </c>
      <c r="C2080" t="s">
        <v>274</v>
      </c>
      <c r="D2080" t="s">
        <v>3237</v>
      </c>
      <c r="E2080">
        <v>9270</v>
      </c>
      <c r="F2080" t="s">
        <v>74</v>
      </c>
      <c r="G2080">
        <v>198</v>
      </c>
      <c r="H2080">
        <v>35</v>
      </c>
      <c r="I2080">
        <v>4</v>
      </c>
      <c r="J2080">
        <v>72</v>
      </c>
      <c r="K2080">
        <v>66</v>
      </c>
      <c r="L2080" t="s">
        <v>77</v>
      </c>
      <c r="M2080" t="s">
        <v>144</v>
      </c>
      <c r="N2080" t="s">
        <v>3862</v>
      </c>
      <c r="O2080" t="s">
        <v>73</v>
      </c>
      <c r="P2080" t="s">
        <v>74</v>
      </c>
      <c r="Q2080">
        <v>1200</v>
      </c>
      <c r="R2080" t="s">
        <v>3238</v>
      </c>
    </row>
    <row r="2081" spans="2:18" x14ac:dyDescent="0.25">
      <c r="B2081" t="s">
        <v>3239</v>
      </c>
      <c r="C2081" t="s">
        <v>817</v>
      </c>
      <c r="D2081" t="s">
        <v>3240</v>
      </c>
      <c r="E2081">
        <v>17920</v>
      </c>
      <c r="F2081" t="s">
        <v>74</v>
      </c>
      <c r="G2081">
        <v>0</v>
      </c>
      <c r="H2081">
        <v>33.56</v>
      </c>
      <c r="I2081">
        <v>8</v>
      </c>
      <c r="J2081">
        <v>88</v>
      </c>
      <c r="K2081">
        <v>66.7</v>
      </c>
      <c r="L2081" t="s">
        <v>71</v>
      </c>
      <c r="M2081" t="s">
        <v>895</v>
      </c>
      <c r="N2081" t="s">
        <v>3870</v>
      </c>
      <c r="O2081" t="s">
        <v>73</v>
      </c>
      <c r="P2081" t="s">
        <v>74</v>
      </c>
      <c r="Q2081">
        <v>0</v>
      </c>
      <c r="R2081" t="s">
        <v>3241</v>
      </c>
    </row>
    <row r="2082" spans="2:18" x14ac:dyDescent="0.25">
      <c r="B2082" t="s">
        <v>3239</v>
      </c>
      <c r="C2082" t="s">
        <v>817</v>
      </c>
      <c r="D2082" t="s">
        <v>3240</v>
      </c>
      <c r="E2082">
        <v>17920</v>
      </c>
      <c r="F2082" t="s">
        <v>74</v>
      </c>
      <c r="G2082">
        <v>0</v>
      </c>
      <c r="H2082">
        <v>33.56</v>
      </c>
      <c r="I2082">
        <v>8</v>
      </c>
      <c r="J2082">
        <v>88</v>
      </c>
      <c r="K2082">
        <v>66.7</v>
      </c>
      <c r="L2082" t="s">
        <v>71</v>
      </c>
      <c r="M2082" t="s">
        <v>509</v>
      </c>
      <c r="N2082" t="s">
        <v>3874</v>
      </c>
      <c r="O2082" t="s">
        <v>73</v>
      </c>
      <c r="P2082" t="s">
        <v>74</v>
      </c>
      <c r="Q2082">
        <v>0</v>
      </c>
      <c r="R2082" t="s">
        <v>3241</v>
      </c>
    </row>
    <row r="2083" spans="2:18" x14ac:dyDescent="0.25">
      <c r="B2083" t="s">
        <v>3239</v>
      </c>
      <c r="C2083" t="s">
        <v>817</v>
      </c>
      <c r="D2083" t="s">
        <v>3240</v>
      </c>
      <c r="E2083">
        <v>17920</v>
      </c>
      <c r="F2083" t="s">
        <v>74</v>
      </c>
      <c r="G2083">
        <v>0</v>
      </c>
      <c r="H2083">
        <v>33.56</v>
      </c>
      <c r="I2083">
        <v>8</v>
      </c>
      <c r="J2083">
        <v>88</v>
      </c>
      <c r="K2083">
        <v>66.7</v>
      </c>
      <c r="L2083" t="s">
        <v>77</v>
      </c>
      <c r="M2083" t="s">
        <v>338</v>
      </c>
      <c r="N2083" t="s">
        <v>3873</v>
      </c>
      <c r="O2083" t="s">
        <v>73</v>
      </c>
      <c r="P2083" t="s">
        <v>74</v>
      </c>
      <c r="Q2083">
        <v>0</v>
      </c>
      <c r="R2083" t="s">
        <v>3241</v>
      </c>
    </row>
    <row r="2084" spans="2:18" x14ac:dyDescent="0.25">
      <c r="B2084" t="s">
        <v>3239</v>
      </c>
      <c r="C2084" t="s">
        <v>817</v>
      </c>
      <c r="D2084" t="s">
        <v>3240</v>
      </c>
      <c r="E2084">
        <v>17920</v>
      </c>
      <c r="F2084" t="s">
        <v>74</v>
      </c>
      <c r="G2084">
        <v>0</v>
      </c>
      <c r="H2084">
        <v>33.56</v>
      </c>
      <c r="I2084">
        <v>8</v>
      </c>
      <c r="J2084">
        <v>88</v>
      </c>
      <c r="K2084">
        <v>66.7</v>
      </c>
      <c r="L2084" t="s">
        <v>77</v>
      </c>
      <c r="M2084" t="s">
        <v>887</v>
      </c>
      <c r="N2084" t="s">
        <v>3869</v>
      </c>
      <c r="O2084" t="s">
        <v>73</v>
      </c>
      <c r="P2084" t="s">
        <v>74</v>
      </c>
      <c r="Q2084">
        <v>0</v>
      </c>
      <c r="R2084" t="s">
        <v>3241</v>
      </c>
    </row>
    <row r="2085" spans="2:18" x14ac:dyDescent="0.25">
      <c r="B2085" t="s">
        <v>3242</v>
      </c>
      <c r="C2085" t="s">
        <v>3243</v>
      </c>
      <c r="D2085" t="s">
        <v>976</v>
      </c>
      <c r="E2085">
        <v>17920</v>
      </c>
      <c r="F2085" t="s">
        <v>74</v>
      </c>
      <c r="G2085">
        <v>0</v>
      </c>
      <c r="H2085">
        <v>33.56</v>
      </c>
      <c r="I2085">
        <v>8</v>
      </c>
      <c r="J2085">
        <v>88</v>
      </c>
      <c r="K2085">
        <v>66.7</v>
      </c>
      <c r="L2085" t="s">
        <v>71</v>
      </c>
      <c r="M2085" t="s">
        <v>509</v>
      </c>
      <c r="N2085" t="s">
        <v>3874</v>
      </c>
      <c r="O2085" t="s">
        <v>73</v>
      </c>
      <c r="P2085" t="s">
        <v>74</v>
      </c>
      <c r="Q2085">
        <v>0</v>
      </c>
      <c r="R2085" t="s">
        <v>3819</v>
      </c>
    </row>
    <row r="2086" spans="2:18" x14ac:dyDescent="0.25">
      <c r="B2086" t="s">
        <v>3242</v>
      </c>
      <c r="C2086" t="s">
        <v>3243</v>
      </c>
      <c r="D2086" t="s">
        <v>976</v>
      </c>
      <c r="E2086">
        <v>17920</v>
      </c>
      <c r="F2086" t="s">
        <v>74</v>
      </c>
      <c r="G2086">
        <v>0</v>
      </c>
      <c r="H2086">
        <v>33.56</v>
      </c>
      <c r="I2086">
        <v>8</v>
      </c>
      <c r="J2086">
        <v>88</v>
      </c>
      <c r="K2086">
        <v>66.7</v>
      </c>
      <c r="L2086" t="s">
        <v>71</v>
      </c>
      <c r="M2086" t="s">
        <v>895</v>
      </c>
      <c r="N2086" t="s">
        <v>3870</v>
      </c>
      <c r="O2086" t="s">
        <v>73</v>
      </c>
      <c r="P2086" t="s">
        <v>74</v>
      </c>
      <c r="Q2086">
        <v>0</v>
      </c>
      <c r="R2086" t="s">
        <v>3819</v>
      </c>
    </row>
    <row r="2087" spans="2:18" x14ac:dyDescent="0.25">
      <c r="B2087" t="s">
        <v>3242</v>
      </c>
      <c r="C2087" t="s">
        <v>3243</v>
      </c>
      <c r="D2087" t="s">
        <v>976</v>
      </c>
      <c r="E2087">
        <v>17920</v>
      </c>
      <c r="F2087" t="s">
        <v>74</v>
      </c>
      <c r="G2087">
        <v>0</v>
      </c>
      <c r="H2087">
        <v>33.56</v>
      </c>
      <c r="I2087">
        <v>8</v>
      </c>
      <c r="J2087">
        <v>88</v>
      </c>
      <c r="K2087">
        <v>66.7</v>
      </c>
      <c r="L2087" t="s">
        <v>77</v>
      </c>
      <c r="M2087" t="s">
        <v>887</v>
      </c>
      <c r="N2087" t="s">
        <v>3869</v>
      </c>
      <c r="O2087" t="s">
        <v>73</v>
      </c>
      <c r="P2087" t="s">
        <v>74</v>
      </c>
      <c r="Q2087">
        <v>0</v>
      </c>
      <c r="R2087" t="s">
        <v>3819</v>
      </c>
    </row>
    <row r="2088" spans="2:18" x14ac:dyDescent="0.25">
      <c r="B2088" t="s">
        <v>3242</v>
      </c>
      <c r="C2088" t="s">
        <v>3243</v>
      </c>
      <c r="D2088" t="s">
        <v>976</v>
      </c>
      <c r="E2088">
        <v>17920</v>
      </c>
      <c r="F2088" t="s">
        <v>74</v>
      </c>
      <c r="G2088">
        <v>0</v>
      </c>
      <c r="H2088">
        <v>33.56</v>
      </c>
      <c r="I2088">
        <v>8</v>
      </c>
      <c r="J2088">
        <v>88</v>
      </c>
      <c r="K2088">
        <v>66.7</v>
      </c>
      <c r="L2088" t="s">
        <v>77</v>
      </c>
      <c r="M2088" t="s">
        <v>338</v>
      </c>
      <c r="N2088" t="s">
        <v>3873</v>
      </c>
      <c r="O2088" t="s">
        <v>73</v>
      </c>
      <c r="P2088" t="s">
        <v>74</v>
      </c>
      <c r="Q2088">
        <v>0</v>
      </c>
      <c r="R2088" t="s">
        <v>3819</v>
      </c>
    </row>
    <row r="2089" spans="2:18" x14ac:dyDescent="0.25">
      <c r="B2089" t="s">
        <v>3246</v>
      </c>
      <c r="C2089" t="s">
        <v>2964</v>
      </c>
      <c r="D2089" t="s">
        <v>3244</v>
      </c>
      <c r="E2089">
        <v>12570</v>
      </c>
      <c r="F2089" t="s">
        <v>74</v>
      </c>
      <c r="G2089">
        <v>200</v>
      </c>
      <c r="H2089">
        <v>38</v>
      </c>
      <c r="I2089">
        <v>5</v>
      </c>
      <c r="J2089">
        <v>75</v>
      </c>
      <c r="K2089">
        <v>66</v>
      </c>
      <c r="L2089" t="s">
        <v>71</v>
      </c>
      <c r="M2089" t="s">
        <v>132</v>
      </c>
      <c r="N2089" t="s">
        <v>3864</v>
      </c>
      <c r="O2089" t="s">
        <v>83</v>
      </c>
      <c r="P2089" t="s">
        <v>73</v>
      </c>
      <c r="Q2089">
        <v>1200</v>
      </c>
      <c r="R2089" t="s">
        <v>3245</v>
      </c>
    </row>
    <row r="2090" spans="2:18" x14ac:dyDescent="0.25">
      <c r="B2090" t="s">
        <v>3246</v>
      </c>
      <c r="C2090" t="s">
        <v>2964</v>
      </c>
      <c r="D2090" t="s">
        <v>3244</v>
      </c>
      <c r="E2090">
        <v>12570</v>
      </c>
      <c r="F2090" t="s">
        <v>74</v>
      </c>
      <c r="G2090">
        <v>200</v>
      </c>
      <c r="H2090">
        <v>38</v>
      </c>
      <c r="I2090">
        <v>5</v>
      </c>
      <c r="J2090">
        <v>75</v>
      </c>
      <c r="K2090">
        <v>66</v>
      </c>
      <c r="L2090" t="s">
        <v>77</v>
      </c>
      <c r="M2090" t="s">
        <v>144</v>
      </c>
      <c r="N2090" t="s">
        <v>3862</v>
      </c>
      <c r="O2090" t="s">
        <v>83</v>
      </c>
      <c r="P2090" t="s">
        <v>73</v>
      </c>
      <c r="Q2090">
        <v>1500</v>
      </c>
      <c r="R2090" t="s">
        <v>3245</v>
      </c>
    </row>
    <row r="2091" spans="2:18" x14ac:dyDescent="0.25">
      <c r="B2091" t="s">
        <v>3247</v>
      </c>
      <c r="C2091" t="s">
        <v>3248</v>
      </c>
      <c r="D2091" t="s">
        <v>3249</v>
      </c>
      <c r="E2091">
        <v>9150</v>
      </c>
      <c r="F2091" t="s">
        <v>74</v>
      </c>
      <c r="G2091">
        <v>0</v>
      </c>
      <c r="H2091">
        <v>30</v>
      </c>
      <c r="I2091">
        <v>4</v>
      </c>
      <c r="J2091">
        <v>75</v>
      </c>
      <c r="K2091">
        <v>76</v>
      </c>
      <c r="L2091" t="s">
        <v>71</v>
      </c>
      <c r="M2091" t="s">
        <v>140</v>
      </c>
      <c r="N2091" t="s">
        <v>3865</v>
      </c>
      <c r="O2091" t="s">
        <v>239</v>
      </c>
      <c r="P2091" t="s">
        <v>74</v>
      </c>
      <c r="Q2091">
        <v>1200</v>
      </c>
      <c r="R2091" t="s">
        <v>3250</v>
      </c>
    </row>
    <row r="2092" spans="2:18" x14ac:dyDescent="0.25">
      <c r="B2092" t="s">
        <v>3247</v>
      </c>
      <c r="C2092" t="s">
        <v>3248</v>
      </c>
      <c r="D2092" t="s">
        <v>3249</v>
      </c>
      <c r="E2092">
        <v>9150</v>
      </c>
      <c r="F2092" t="s">
        <v>74</v>
      </c>
      <c r="G2092">
        <v>0</v>
      </c>
      <c r="H2092">
        <v>30</v>
      </c>
      <c r="I2092">
        <v>4</v>
      </c>
      <c r="J2092">
        <v>75</v>
      </c>
      <c r="K2092">
        <v>76</v>
      </c>
      <c r="L2092" t="s">
        <v>77</v>
      </c>
      <c r="M2092" t="s">
        <v>144</v>
      </c>
      <c r="N2092" t="s">
        <v>3862</v>
      </c>
      <c r="O2092" t="s">
        <v>239</v>
      </c>
      <c r="P2092" t="s">
        <v>74</v>
      </c>
      <c r="Q2092">
        <v>500</v>
      </c>
      <c r="R2092" t="s">
        <v>3250</v>
      </c>
    </row>
    <row r="2093" spans="2:18" x14ac:dyDescent="0.25">
      <c r="B2093" t="s">
        <v>3251</v>
      </c>
      <c r="C2093" t="s">
        <v>2964</v>
      </c>
      <c r="D2093" t="s">
        <v>3252</v>
      </c>
      <c r="E2093">
        <v>12570</v>
      </c>
      <c r="F2093" t="s">
        <v>74</v>
      </c>
      <c r="G2093">
        <v>200</v>
      </c>
      <c r="H2093">
        <v>38</v>
      </c>
      <c r="I2093">
        <v>5</v>
      </c>
      <c r="J2093">
        <v>75</v>
      </c>
      <c r="K2093">
        <v>66</v>
      </c>
      <c r="L2093" t="s">
        <v>71</v>
      </c>
      <c r="M2093" t="s">
        <v>132</v>
      </c>
      <c r="N2093" t="s">
        <v>3864</v>
      </c>
      <c r="O2093" t="s">
        <v>83</v>
      </c>
      <c r="P2093" t="s">
        <v>73</v>
      </c>
      <c r="Q2093">
        <v>1200</v>
      </c>
      <c r="R2093" t="s">
        <v>3253</v>
      </c>
    </row>
    <row r="2094" spans="2:18" x14ac:dyDescent="0.25">
      <c r="B2094" t="s">
        <v>3251</v>
      </c>
      <c r="C2094" t="s">
        <v>2964</v>
      </c>
      <c r="D2094" t="s">
        <v>3252</v>
      </c>
      <c r="E2094">
        <v>12570</v>
      </c>
      <c r="F2094" t="s">
        <v>74</v>
      </c>
      <c r="G2094">
        <v>200</v>
      </c>
      <c r="H2094">
        <v>38</v>
      </c>
      <c r="I2094">
        <v>5</v>
      </c>
      <c r="J2094">
        <v>75</v>
      </c>
      <c r="K2094">
        <v>66</v>
      </c>
      <c r="L2094" t="s">
        <v>77</v>
      </c>
      <c r="M2094" t="s">
        <v>144</v>
      </c>
      <c r="N2094" t="s">
        <v>3862</v>
      </c>
      <c r="O2094" t="s">
        <v>83</v>
      </c>
      <c r="P2094" t="s">
        <v>73</v>
      </c>
      <c r="Q2094">
        <v>1500</v>
      </c>
      <c r="R2094" t="s">
        <v>3253</v>
      </c>
    </row>
    <row r="2095" spans="2:18" x14ac:dyDescent="0.25">
      <c r="B2095" t="s">
        <v>3254</v>
      </c>
      <c r="C2095" t="s">
        <v>2964</v>
      </c>
      <c r="D2095" t="s">
        <v>3255</v>
      </c>
      <c r="E2095">
        <v>12570</v>
      </c>
      <c r="F2095" t="s">
        <v>74</v>
      </c>
      <c r="G2095">
        <v>201</v>
      </c>
      <c r="H2095">
        <v>38</v>
      </c>
      <c r="I2095">
        <v>5</v>
      </c>
      <c r="J2095">
        <v>75</v>
      </c>
      <c r="K2095">
        <v>66</v>
      </c>
      <c r="L2095" t="s">
        <v>71</v>
      </c>
      <c r="M2095" t="s">
        <v>144</v>
      </c>
      <c r="N2095" t="s">
        <v>3862</v>
      </c>
      <c r="O2095" t="s">
        <v>83</v>
      </c>
      <c r="P2095" t="s">
        <v>73</v>
      </c>
      <c r="Q2095">
        <v>1200</v>
      </c>
      <c r="R2095" t="s">
        <v>3256</v>
      </c>
    </row>
    <row r="2096" spans="2:18" x14ac:dyDescent="0.25">
      <c r="B2096" t="s">
        <v>3254</v>
      </c>
      <c r="C2096" t="s">
        <v>2964</v>
      </c>
      <c r="D2096" t="s">
        <v>3255</v>
      </c>
      <c r="E2096">
        <v>12570</v>
      </c>
      <c r="F2096" t="s">
        <v>74</v>
      </c>
      <c r="G2096">
        <v>201</v>
      </c>
      <c r="H2096">
        <v>38</v>
      </c>
      <c r="I2096">
        <v>5</v>
      </c>
      <c r="J2096">
        <v>75</v>
      </c>
      <c r="K2096">
        <v>66</v>
      </c>
      <c r="L2096" t="s">
        <v>71</v>
      </c>
      <c r="M2096" t="s">
        <v>3257</v>
      </c>
      <c r="N2096" t="s">
        <v>3862</v>
      </c>
      <c r="O2096" t="s">
        <v>83</v>
      </c>
      <c r="P2096" t="s">
        <v>73</v>
      </c>
      <c r="Q2096">
        <v>500</v>
      </c>
      <c r="R2096" t="s">
        <v>3256</v>
      </c>
    </row>
    <row r="2097" spans="2:32" x14ac:dyDescent="0.25">
      <c r="B2097" t="s">
        <v>3254</v>
      </c>
      <c r="C2097" t="s">
        <v>2964</v>
      </c>
      <c r="D2097" t="s">
        <v>3255</v>
      </c>
      <c r="E2097">
        <v>12570</v>
      </c>
      <c r="F2097" t="s">
        <v>74</v>
      </c>
      <c r="G2097">
        <v>201</v>
      </c>
      <c r="H2097">
        <v>38</v>
      </c>
      <c r="I2097">
        <v>5</v>
      </c>
      <c r="J2097">
        <v>75</v>
      </c>
      <c r="K2097">
        <v>66</v>
      </c>
      <c r="L2097" t="s">
        <v>71</v>
      </c>
      <c r="M2097" t="s">
        <v>132</v>
      </c>
      <c r="N2097" t="s">
        <v>3864</v>
      </c>
      <c r="O2097" t="s">
        <v>83</v>
      </c>
      <c r="P2097" t="s">
        <v>73</v>
      </c>
      <c r="Q2097">
        <v>1200</v>
      </c>
      <c r="R2097" t="s">
        <v>3256</v>
      </c>
    </row>
    <row r="2098" spans="2:32" x14ac:dyDescent="0.25">
      <c r="B2098" t="s">
        <v>3254</v>
      </c>
      <c r="C2098" t="s">
        <v>2964</v>
      </c>
      <c r="D2098" t="s">
        <v>3255</v>
      </c>
      <c r="E2098">
        <v>12570</v>
      </c>
      <c r="F2098" t="s">
        <v>74</v>
      </c>
      <c r="G2098">
        <v>201</v>
      </c>
      <c r="H2098">
        <v>38</v>
      </c>
      <c r="I2098">
        <v>5</v>
      </c>
      <c r="J2098">
        <v>75</v>
      </c>
      <c r="K2098">
        <v>66</v>
      </c>
      <c r="L2098" t="s">
        <v>77</v>
      </c>
      <c r="M2098" t="s">
        <v>144</v>
      </c>
      <c r="N2098" t="s">
        <v>3862</v>
      </c>
      <c r="O2098" t="s">
        <v>83</v>
      </c>
      <c r="P2098" t="s">
        <v>73</v>
      </c>
      <c r="Q2098">
        <v>1500</v>
      </c>
      <c r="R2098" t="s">
        <v>3256</v>
      </c>
    </row>
    <row r="2099" spans="2:32" x14ac:dyDescent="0.25">
      <c r="B2099" t="s">
        <v>3258</v>
      </c>
      <c r="C2099" t="s">
        <v>3259</v>
      </c>
      <c r="D2099" t="s">
        <v>3260</v>
      </c>
      <c r="E2099">
        <v>4894</v>
      </c>
      <c r="F2099" t="s">
        <v>74</v>
      </c>
      <c r="G2099">
        <v>201</v>
      </c>
      <c r="H2099">
        <v>32</v>
      </c>
      <c r="I2099">
        <v>2</v>
      </c>
      <c r="J2099">
        <v>68</v>
      </c>
      <c r="K2099">
        <v>76</v>
      </c>
      <c r="L2099" t="s">
        <v>71</v>
      </c>
      <c r="M2099" t="s">
        <v>929</v>
      </c>
      <c r="N2099" t="s">
        <v>3873</v>
      </c>
      <c r="O2099" t="s">
        <v>239</v>
      </c>
      <c r="P2099" t="s">
        <v>74</v>
      </c>
      <c r="Q2099">
        <v>0</v>
      </c>
      <c r="R2099" t="s">
        <v>3261</v>
      </c>
    </row>
    <row r="2100" spans="2:32" x14ac:dyDescent="0.25">
      <c r="B2100" t="s">
        <v>3258</v>
      </c>
      <c r="C2100" t="s">
        <v>3259</v>
      </c>
      <c r="D2100" t="s">
        <v>3260</v>
      </c>
      <c r="E2100">
        <v>4894</v>
      </c>
      <c r="F2100" t="s">
        <v>74</v>
      </c>
      <c r="G2100">
        <v>201</v>
      </c>
      <c r="H2100">
        <v>32</v>
      </c>
      <c r="I2100">
        <v>2</v>
      </c>
      <c r="J2100">
        <v>68</v>
      </c>
      <c r="K2100">
        <v>76</v>
      </c>
      <c r="L2100" t="s">
        <v>71</v>
      </c>
      <c r="M2100" t="s">
        <v>2535</v>
      </c>
      <c r="N2100" t="s">
        <v>3961</v>
      </c>
      <c r="O2100" t="s">
        <v>239</v>
      </c>
      <c r="P2100" t="s">
        <v>74</v>
      </c>
      <c r="Q2100">
        <v>0</v>
      </c>
      <c r="R2100" t="s">
        <v>3261</v>
      </c>
    </row>
    <row r="2101" spans="2:32" x14ac:dyDescent="0.25">
      <c r="B2101" t="s">
        <v>3258</v>
      </c>
      <c r="C2101" t="s">
        <v>3259</v>
      </c>
      <c r="D2101" t="s">
        <v>3260</v>
      </c>
      <c r="E2101">
        <v>4894</v>
      </c>
      <c r="F2101" t="s">
        <v>74</v>
      </c>
      <c r="G2101">
        <v>201</v>
      </c>
      <c r="H2101">
        <v>32</v>
      </c>
      <c r="I2101">
        <v>2</v>
      </c>
      <c r="J2101">
        <v>68</v>
      </c>
      <c r="K2101">
        <v>76</v>
      </c>
      <c r="L2101" t="s">
        <v>77</v>
      </c>
      <c r="M2101" t="s">
        <v>2292</v>
      </c>
      <c r="N2101" t="s">
        <v>3947</v>
      </c>
      <c r="O2101" t="s">
        <v>239</v>
      </c>
      <c r="P2101" t="s">
        <v>74</v>
      </c>
      <c r="Q2101">
        <v>0</v>
      </c>
      <c r="R2101" t="s">
        <v>3261</v>
      </c>
    </row>
    <row r="2102" spans="2:32" x14ac:dyDescent="0.25">
      <c r="B2102" t="s">
        <v>3262</v>
      </c>
      <c r="C2102" t="s">
        <v>3120</v>
      </c>
      <c r="D2102" t="s">
        <v>3263</v>
      </c>
      <c r="E2102">
        <v>7306</v>
      </c>
      <c r="F2102" t="s">
        <v>74</v>
      </c>
      <c r="G2102">
        <v>202</v>
      </c>
      <c r="H2102">
        <v>35</v>
      </c>
      <c r="I2102">
        <v>3</v>
      </c>
      <c r="J2102">
        <v>70</v>
      </c>
      <c r="K2102">
        <v>70</v>
      </c>
      <c r="L2102" t="s">
        <v>71</v>
      </c>
      <c r="M2102" t="s">
        <v>94</v>
      </c>
      <c r="N2102" t="s">
        <v>3861</v>
      </c>
      <c r="O2102" t="s">
        <v>83</v>
      </c>
      <c r="P2102" t="s">
        <v>83</v>
      </c>
      <c r="Q2102">
        <v>0</v>
      </c>
      <c r="R2102" t="s">
        <v>3264</v>
      </c>
    </row>
    <row r="2103" spans="2:32" x14ac:dyDescent="0.25">
      <c r="B2103" t="s">
        <v>3262</v>
      </c>
      <c r="C2103" t="s">
        <v>3120</v>
      </c>
      <c r="D2103" t="s">
        <v>3263</v>
      </c>
      <c r="E2103">
        <v>7306</v>
      </c>
      <c r="F2103" t="s">
        <v>74</v>
      </c>
      <c r="G2103">
        <v>202</v>
      </c>
      <c r="H2103">
        <v>35</v>
      </c>
      <c r="I2103">
        <v>3</v>
      </c>
      <c r="J2103">
        <v>70</v>
      </c>
      <c r="K2103">
        <v>70</v>
      </c>
      <c r="L2103" t="s">
        <v>77</v>
      </c>
      <c r="M2103" t="s">
        <v>94</v>
      </c>
      <c r="N2103" t="s">
        <v>3861</v>
      </c>
      <c r="O2103" t="s">
        <v>83</v>
      </c>
      <c r="P2103" t="s">
        <v>83</v>
      </c>
      <c r="Q2103">
        <v>0</v>
      </c>
      <c r="R2103" t="s">
        <v>3264</v>
      </c>
    </row>
    <row r="2104" spans="2:32" x14ac:dyDescent="0.25">
      <c r="B2104" t="s">
        <v>3265</v>
      </c>
      <c r="C2104" t="s">
        <v>3266</v>
      </c>
      <c r="D2104" t="s">
        <v>3267</v>
      </c>
      <c r="E2104">
        <v>4650</v>
      </c>
      <c r="F2104" t="s">
        <v>74</v>
      </c>
      <c r="G2104">
        <v>202</v>
      </c>
      <c r="H2104">
        <v>32</v>
      </c>
      <c r="I2104">
        <v>2</v>
      </c>
      <c r="J2104">
        <v>60</v>
      </c>
      <c r="K2104">
        <v>66</v>
      </c>
      <c r="L2104" t="s">
        <v>71</v>
      </c>
      <c r="M2104" t="s">
        <v>858</v>
      </c>
      <c r="N2104" t="s">
        <v>3870</v>
      </c>
      <c r="O2104" t="s">
        <v>239</v>
      </c>
      <c r="P2104" t="s">
        <v>74</v>
      </c>
      <c r="Q2104">
        <v>800</v>
      </c>
      <c r="R2104" t="s">
        <v>3268</v>
      </c>
    </row>
    <row r="2105" spans="2:32" x14ac:dyDescent="0.25">
      <c r="B2105" t="s">
        <v>3265</v>
      </c>
      <c r="C2105" t="s">
        <v>3266</v>
      </c>
      <c r="D2105" t="s">
        <v>3267</v>
      </c>
      <c r="E2105">
        <v>4650</v>
      </c>
      <c r="F2105" t="s">
        <v>74</v>
      </c>
      <c r="G2105">
        <v>202</v>
      </c>
      <c r="H2105">
        <v>32</v>
      </c>
      <c r="I2105">
        <v>2</v>
      </c>
      <c r="J2105">
        <v>60</v>
      </c>
      <c r="K2105">
        <v>66</v>
      </c>
      <c r="L2105" t="s">
        <v>77</v>
      </c>
      <c r="M2105" t="s">
        <v>221</v>
      </c>
      <c r="N2105" t="s">
        <v>3875</v>
      </c>
      <c r="O2105" t="s">
        <v>73</v>
      </c>
      <c r="P2105" t="s">
        <v>74</v>
      </c>
      <c r="Q2105">
        <v>0</v>
      </c>
      <c r="R2105" t="s">
        <v>3268</v>
      </c>
    </row>
    <row r="2106" spans="2:32" x14ac:dyDescent="0.25">
      <c r="B2106" t="s">
        <v>3269</v>
      </c>
      <c r="D2106" t="s">
        <v>461</v>
      </c>
      <c r="E2106">
        <v>0</v>
      </c>
      <c r="F2106" t="s">
        <v>74</v>
      </c>
      <c r="G2106">
        <v>0</v>
      </c>
      <c r="H2106">
        <v>0</v>
      </c>
      <c r="I2106">
        <v>0</v>
      </c>
      <c r="J2106">
        <v>0</v>
      </c>
      <c r="K2106">
        <v>0</v>
      </c>
      <c r="L2106" t="s">
        <v>74</v>
      </c>
      <c r="M2106" t="s">
        <v>74</v>
      </c>
      <c r="N2106" t="s">
        <v>74</v>
      </c>
      <c r="O2106" t="s">
        <v>74</v>
      </c>
      <c r="P2106" t="s">
        <v>74</v>
      </c>
      <c r="Q2106" t="s">
        <v>74</v>
      </c>
      <c r="R2106" t="s">
        <v>3270</v>
      </c>
    </row>
    <row r="2107" spans="2:32" x14ac:dyDescent="0.25">
      <c r="B2107" t="s">
        <v>3271</v>
      </c>
      <c r="C2107" t="s">
        <v>3272</v>
      </c>
      <c r="D2107" t="s">
        <v>3273</v>
      </c>
      <c r="E2107">
        <v>21280</v>
      </c>
      <c r="F2107" t="s">
        <v>74</v>
      </c>
      <c r="G2107">
        <v>203</v>
      </c>
      <c r="H2107">
        <v>46</v>
      </c>
      <c r="I2107">
        <v>7</v>
      </c>
      <c r="J2107">
        <v>75</v>
      </c>
      <c r="K2107">
        <v>66</v>
      </c>
      <c r="L2107" t="s">
        <v>71</v>
      </c>
      <c r="M2107" t="s">
        <v>365</v>
      </c>
      <c r="N2107" t="s">
        <v>3870</v>
      </c>
      <c r="O2107" t="s">
        <v>73</v>
      </c>
      <c r="P2107" t="s">
        <v>83</v>
      </c>
      <c r="Q2107">
        <v>0</v>
      </c>
      <c r="R2107" t="s">
        <v>3274</v>
      </c>
    </row>
    <row r="2108" spans="2:32" x14ac:dyDescent="0.25">
      <c r="B2108" t="s">
        <v>3271</v>
      </c>
      <c r="C2108" t="s">
        <v>3272</v>
      </c>
      <c r="D2108" t="s">
        <v>3273</v>
      </c>
      <c r="E2108">
        <v>21280</v>
      </c>
      <c r="F2108" t="s">
        <v>74</v>
      </c>
      <c r="G2108">
        <v>203</v>
      </c>
      <c r="H2108">
        <v>46</v>
      </c>
      <c r="I2108">
        <v>7</v>
      </c>
      <c r="J2108">
        <v>75</v>
      </c>
      <c r="K2108">
        <v>66</v>
      </c>
      <c r="L2108" t="s">
        <v>77</v>
      </c>
      <c r="M2108" t="s">
        <v>3275</v>
      </c>
      <c r="N2108" t="s">
        <v>3873</v>
      </c>
      <c r="O2108" t="s">
        <v>83</v>
      </c>
      <c r="P2108" t="s">
        <v>83</v>
      </c>
      <c r="Q2108">
        <v>0</v>
      </c>
      <c r="R2108" t="s">
        <v>3274</v>
      </c>
    </row>
    <row r="2109" spans="2:32" ht="240" x14ac:dyDescent="0.25">
      <c r="B2109" t="s">
        <v>3271</v>
      </c>
      <c r="C2109" t="s">
        <v>3272</v>
      </c>
      <c r="D2109" t="s">
        <v>3273</v>
      </c>
      <c r="E2109" s="6">
        <v>21280</v>
      </c>
      <c r="F2109" t="s">
        <v>74</v>
      </c>
      <c r="G2109">
        <v>203</v>
      </c>
      <c r="H2109" s="6">
        <v>46</v>
      </c>
      <c r="I2109">
        <v>7</v>
      </c>
      <c r="J2109">
        <v>75</v>
      </c>
      <c r="K2109" s="6">
        <v>66</v>
      </c>
      <c r="L2109" t="s">
        <v>77</v>
      </c>
      <c r="M2109" t="s">
        <v>318</v>
      </c>
      <c r="N2109" t="s">
        <v>3873</v>
      </c>
      <c r="O2109" s="6" t="s">
        <v>83</v>
      </c>
      <c r="P2109" t="s">
        <v>83</v>
      </c>
      <c r="Q2109">
        <v>0</v>
      </c>
      <c r="R2109" s="6" t="s">
        <v>3274</v>
      </c>
      <c r="S2109" t="s">
        <v>3522</v>
      </c>
      <c r="T2109" t="s">
        <v>93</v>
      </c>
      <c r="U2109" s="6" t="s">
        <v>3523</v>
      </c>
      <c r="V2109" t="s">
        <v>92</v>
      </c>
      <c r="W2109" t="s">
        <v>3524</v>
      </c>
      <c r="X2109">
        <v>7306</v>
      </c>
      <c r="Y2109" t="s">
        <v>71</v>
      </c>
      <c r="Z2109" t="s">
        <v>81</v>
      </c>
      <c r="AA2109" t="s">
        <v>82</v>
      </c>
      <c r="AB2109" t="s">
        <v>82</v>
      </c>
      <c r="AC2109" t="s">
        <v>73</v>
      </c>
      <c r="AD2109" t="s">
        <v>74</v>
      </c>
      <c r="AE2109">
        <v>0</v>
      </c>
      <c r="AF2109" t="s">
        <v>3525</v>
      </c>
    </row>
    <row r="2110" spans="2:32" x14ac:dyDescent="0.25">
      <c r="B2110" t="s">
        <v>3276</v>
      </c>
      <c r="C2110" t="s">
        <v>3277</v>
      </c>
      <c r="D2110" t="s">
        <v>3278</v>
      </c>
      <c r="E2110">
        <v>21180</v>
      </c>
      <c r="F2110" t="s">
        <v>74</v>
      </c>
      <c r="G2110">
        <v>204</v>
      </c>
      <c r="H2110">
        <v>46</v>
      </c>
      <c r="I2110">
        <v>7</v>
      </c>
      <c r="J2110">
        <v>100</v>
      </c>
      <c r="K2110">
        <v>66</v>
      </c>
      <c r="L2110" t="s">
        <v>71</v>
      </c>
      <c r="M2110" t="s">
        <v>365</v>
      </c>
      <c r="N2110" t="s">
        <v>3870</v>
      </c>
      <c r="O2110" t="s">
        <v>73</v>
      </c>
      <c r="P2110" t="s">
        <v>83</v>
      </c>
      <c r="Q2110">
        <v>0</v>
      </c>
      <c r="R2110" t="s">
        <v>3279</v>
      </c>
    </row>
    <row r="2111" spans="2:32" x14ac:dyDescent="0.25">
      <c r="B2111" t="s">
        <v>3276</v>
      </c>
      <c r="C2111" t="s">
        <v>3277</v>
      </c>
      <c r="D2111" t="s">
        <v>3278</v>
      </c>
      <c r="E2111">
        <v>21180</v>
      </c>
      <c r="F2111" t="s">
        <v>74</v>
      </c>
      <c r="G2111">
        <v>204</v>
      </c>
      <c r="H2111">
        <v>46</v>
      </c>
      <c r="I2111">
        <v>7</v>
      </c>
      <c r="J2111">
        <v>100</v>
      </c>
      <c r="K2111">
        <v>66</v>
      </c>
      <c r="L2111" t="s">
        <v>77</v>
      </c>
      <c r="M2111" t="s">
        <v>318</v>
      </c>
      <c r="N2111" t="s">
        <v>3873</v>
      </c>
      <c r="O2111" t="s">
        <v>83</v>
      </c>
      <c r="P2111" t="s">
        <v>83</v>
      </c>
      <c r="Q2111">
        <v>0</v>
      </c>
      <c r="R2111" t="s">
        <v>3279</v>
      </c>
    </row>
    <row r="2112" spans="2:32" x14ac:dyDescent="0.25">
      <c r="B2112" t="s">
        <v>3276</v>
      </c>
      <c r="C2112" t="s">
        <v>3277</v>
      </c>
      <c r="D2112" t="s">
        <v>3278</v>
      </c>
      <c r="E2112">
        <v>21180</v>
      </c>
      <c r="F2112" t="s">
        <v>74</v>
      </c>
      <c r="G2112">
        <v>204</v>
      </c>
      <c r="H2112">
        <v>46</v>
      </c>
      <c r="I2112">
        <v>7</v>
      </c>
      <c r="J2112">
        <v>100</v>
      </c>
      <c r="K2112">
        <v>66</v>
      </c>
      <c r="L2112" t="s">
        <v>77</v>
      </c>
      <c r="M2112" t="s">
        <v>144</v>
      </c>
      <c r="N2112" t="s">
        <v>3862</v>
      </c>
      <c r="O2112" t="s">
        <v>83</v>
      </c>
      <c r="P2112" t="s">
        <v>83</v>
      </c>
      <c r="Q2112">
        <v>0</v>
      </c>
      <c r="R2112" t="s">
        <v>3279</v>
      </c>
    </row>
    <row r="2113" spans="2:22" x14ac:dyDescent="0.25">
      <c r="B2113" t="s">
        <v>3280</v>
      </c>
      <c r="C2113" t="s">
        <v>3281</v>
      </c>
      <c r="D2113" t="s">
        <v>3282</v>
      </c>
      <c r="E2113">
        <v>8990</v>
      </c>
      <c r="F2113" t="s">
        <v>74</v>
      </c>
      <c r="G2113">
        <v>207</v>
      </c>
      <c r="H2113">
        <v>32</v>
      </c>
      <c r="I2113">
        <v>4</v>
      </c>
      <c r="J2113">
        <v>88</v>
      </c>
      <c r="K2113">
        <v>70</v>
      </c>
      <c r="L2113" t="s">
        <v>71</v>
      </c>
      <c r="M2113" t="s">
        <v>2296</v>
      </c>
      <c r="N2113" t="s">
        <v>3948</v>
      </c>
      <c r="O2113" t="s">
        <v>73</v>
      </c>
      <c r="P2113" t="s">
        <v>83</v>
      </c>
      <c r="Q2113">
        <v>0</v>
      </c>
      <c r="R2113" t="s">
        <v>3283</v>
      </c>
    </row>
    <row r="2114" spans="2:22" x14ac:dyDescent="0.25">
      <c r="B2114" t="s">
        <v>3280</v>
      </c>
      <c r="C2114" t="s">
        <v>3281</v>
      </c>
      <c r="D2114" t="s">
        <v>3282</v>
      </c>
      <c r="E2114">
        <v>8990</v>
      </c>
      <c r="F2114" t="s">
        <v>74</v>
      </c>
      <c r="G2114">
        <v>207</v>
      </c>
      <c r="H2114">
        <v>32</v>
      </c>
      <c r="I2114">
        <v>4</v>
      </c>
      <c r="J2114">
        <v>88</v>
      </c>
      <c r="K2114">
        <v>70</v>
      </c>
      <c r="L2114" t="s">
        <v>77</v>
      </c>
      <c r="M2114" t="s">
        <v>186</v>
      </c>
      <c r="N2114" t="s">
        <v>3870</v>
      </c>
      <c r="O2114" t="s">
        <v>83</v>
      </c>
      <c r="P2114" t="s">
        <v>73</v>
      </c>
      <c r="Q2114">
        <v>0</v>
      </c>
      <c r="R2114" t="s">
        <v>3283</v>
      </c>
    </row>
    <row r="2115" spans="2:22" x14ac:dyDescent="0.25">
      <c r="B2115" t="s">
        <v>3284</v>
      </c>
      <c r="C2115" t="s">
        <v>2706</v>
      </c>
      <c r="D2115" t="s">
        <v>3285</v>
      </c>
      <c r="E2115">
        <v>7870</v>
      </c>
      <c r="F2115" t="s">
        <v>74</v>
      </c>
      <c r="G2115">
        <v>208</v>
      </c>
      <c r="H2115">
        <v>28</v>
      </c>
      <c r="I2115">
        <v>4</v>
      </c>
      <c r="J2115">
        <v>75</v>
      </c>
      <c r="K2115">
        <v>70</v>
      </c>
      <c r="L2115" t="s">
        <v>71</v>
      </c>
      <c r="M2115" t="s">
        <v>99</v>
      </c>
      <c r="N2115" t="s">
        <v>3861</v>
      </c>
      <c r="O2115" t="s">
        <v>83</v>
      </c>
      <c r="P2115" t="s">
        <v>83</v>
      </c>
      <c r="Q2115">
        <v>0</v>
      </c>
      <c r="R2115" t="s">
        <v>3286</v>
      </c>
    </row>
    <row r="2116" spans="2:22" x14ac:dyDescent="0.25">
      <c r="B2116" t="s">
        <v>3284</v>
      </c>
      <c r="C2116" t="s">
        <v>2706</v>
      </c>
      <c r="D2116" t="s">
        <v>3285</v>
      </c>
      <c r="E2116">
        <v>7870</v>
      </c>
      <c r="F2116" t="s">
        <v>74</v>
      </c>
      <c r="G2116">
        <v>208</v>
      </c>
      <c r="H2116">
        <v>28</v>
      </c>
      <c r="I2116">
        <v>4</v>
      </c>
      <c r="J2116">
        <v>75</v>
      </c>
      <c r="K2116">
        <v>70</v>
      </c>
      <c r="L2116" t="s">
        <v>71</v>
      </c>
      <c r="M2116" t="s">
        <v>81</v>
      </c>
      <c r="N2116" t="s">
        <v>3863</v>
      </c>
      <c r="O2116" t="s">
        <v>83</v>
      </c>
      <c r="P2116" t="s">
        <v>83</v>
      </c>
      <c r="Q2116">
        <v>0</v>
      </c>
      <c r="R2116" t="s">
        <v>3286</v>
      </c>
    </row>
    <row r="2117" spans="2:22" x14ac:dyDescent="0.25">
      <c r="B2117" t="s">
        <v>3284</v>
      </c>
      <c r="C2117" t="s">
        <v>2706</v>
      </c>
      <c r="D2117" t="s">
        <v>3285</v>
      </c>
      <c r="E2117">
        <v>7870</v>
      </c>
      <c r="F2117" t="s">
        <v>74</v>
      </c>
      <c r="G2117">
        <v>208</v>
      </c>
      <c r="H2117">
        <v>28</v>
      </c>
      <c r="I2117">
        <v>4</v>
      </c>
      <c r="J2117">
        <v>75</v>
      </c>
      <c r="K2117">
        <v>70</v>
      </c>
      <c r="L2117" t="s">
        <v>77</v>
      </c>
      <c r="M2117" t="s">
        <v>81</v>
      </c>
      <c r="N2117" t="s">
        <v>3863</v>
      </c>
      <c r="O2117" t="s">
        <v>83</v>
      </c>
      <c r="P2117" t="s">
        <v>83</v>
      </c>
      <c r="Q2117">
        <v>0</v>
      </c>
      <c r="R2117" t="s">
        <v>3286</v>
      </c>
    </row>
    <row r="2118" spans="2:22" x14ac:dyDescent="0.25">
      <c r="B2118" t="s">
        <v>3284</v>
      </c>
      <c r="C2118" t="s">
        <v>2706</v>
      </c>
      <c r="D2118" t="s">
        <v>3285</v>
      </c>
      <c r="E2118">
        <v>7870</v>
      </c>
      <c r="F2118" t="s">
        <v>74</v>
      </c>
      <c r="G2118">
        <v>208</v>
      </c>
      <c r="H2118">
        <v>28</v>
      </c>
      <c r="I2118">
        <v>4</v>
      </c>
      <c r="J2118">
        <v>75</v>
      </c>
      <c r="K2118">
        <v>70</v>
      </c>
      <c r="L2118" t="s">
        <v>77</v>
      </c>
      <c r="M2118" t="s">
        <v>99</v>
      </c>
      <c r="N2118" t="s">
        <v>3861</v>
      </c>
      <c r="O2118" t="s">
        <v>83</v>
      </c>
      <c r="P2118" t="s">
        <v>83</v>
      </c>
      <c r="Q2118">
        <v>0</v>
      </c>
      <c r="R2118" t="s">
        <v>3286</v>
      </c>
    </row>
    <row r="2119" spans="2:22" x14ac:dyDescent="0.25">
      <c r="B2119" t="s">
        <v>3287</v>
      </c>
      <c r="C2119" t="s">
        <v>3288</v>
      </c>
      <c r="D2119" t="s">
        <v>2005</v>
      </c>
      <c r="E2119">
        <v>4510</v>
      </c>
      <c r="F2119" t="s">
        <v>74</v>
      </c>
      <c r="G2119">
        <v>208</v>
      </c>
      <c r="H2119">
        <v>32</v>
      </c>
      <c r="I2119">
        <v>2</v>
      </c>
      <c r="J2119">
        <v>50</v>
      </c>
      <c r="K2119">
        <v>70</v>
      </c>
      <c r="L2119" t="s">
        <v>71</v>
      </c>
      <c r="M2119" t="s">
        <v>1045</v>
      </c>
      <c r="N2119" t="s">
        <v>3873</v>
      </c>
      <c r="O2119" t="s">
        <v>624</v>
      </c>
      <c r="P2119" t="s">
        <v>74</v>
      </c>
      <c r="Q2119">
        <v>0</v>
      </c>
      <c r="R2119" t="s">
        <v>3289</v>
      </c>
    </row>
    <row r="2120" spans="2:22" x14ac:dyDescent="0.25">
      <c r="B2120" t="s">
        <v>3287</v>
      </c>
      <c r="C2120" t="s">
        <v>3288</v>
      </c>
      <c r="D2120" t="s">
        <v>2005</v>
      </c>
      <c r="E2120">
        <v>4510</v>
      </c>
      <c r="F2120" t="s">
        <v>74</v>
      </c>
      <c r="G2120">
        <v>208</v>
      </c>
      <c r="H2120">
        <v>32</v>
      </c>
      <c r="I2120">
        <v>2</v>
      </c>
      <c r="J2120">
        <v>50</v>
      </c>
      <c r="K2120">
        <v>70</v>
      </c>
      <c r="L2120" t="s">
        <v>77</v>
      </c>
      <c r="M2120" t="s">
        <v>2587</v>
      </c>
      <c r="N2120" t="s">
        <v>3964</v>
      </c>
      <c r="O2120" t="s">
        <v>627</v>
      </c>
      <c r="P2120" t="s">
        <v>74</v>
      </c>
      <c r="Q2120">
        <v>0</v>
      </c>
      <c r="R2120" t="s">
        <v>3289</v>
      </c>
    </row>
    <row r="2121" spans="2:22" x14ac:dyDescent="0.25">
      <c r="B2121" t="s">
        <v>3287</v>
      </c>
      <c r="C2121" t="s">
        <v>3288</v>
      </c>
      <c r="D2121" t="s">
        <v>2005</v>
      </c>
      <c r="E2121">
        <v>4510</v>
      </c>
      <c r="F2121" t="s">
        <v>74</v>
      </c>
      <c r="G2121">
        <v>208</v>
      </c>
      <c r="H2121">
        <v>32</v>
      </c>
      <c r="I2121">
        <v>2</v>
      </c>
      <c r="J2121">
        <v>50</v>
      </c>
      <c r="K2121">
        <v>70</v>
      </c>
      <c r="L2121" t="s">
        <v>77</v>
      </c>
      <c r="M2121" t="s">
        <v>1045</v>
      </c>
      <c r="N2121" t="s">
        <v>3873</v>
      </c>
      <c r="O2121" t="s">
        <v>627</v>
      </c>
      <c r="P2121" t="s">
        <v>74</v>
      </c>
      <c r="Q2121">
        <v>0</v>
      </c>
      <c r="R2121" t="s">
        <v>3289</v>
      </c>
    </row>
    <row r="2122" spans="2:22" x14ac:dyDescent="0.25">
      <c r="B2122" t="s">
        <v>3290</v>
      </c>
      <c r="C2122" t="s">
        <v>3291</v>
      </c>
      <c r="D2122" t="s">
        <v>3292</v>
      </c>
      <c r="E2122">
        <v>4930</v>
      </c>
      <c r="F2122" t="s">
        <v>74</v>
      </c>
      <c r="G2122">
        <v>0</v>
      </c>
      <c r="H2122">
        <v>35</v>
      </c>
      <c r="I2122">
        <v>2</v>
      </c>
      <c r="J2122">
        <v>65</v>
      </c>
      <c r="K2122">
        <v>70</v>
      </c>
      <c r="L2122" t="s">
        <v>71</v>
      </c>
      <c r="M2122" t="s">
        <v>1045</v>
      </c>
      <c r="N2122" t="s">
        <v>3873</v>
      </c>
      <c r="O2122" t="s">
        <v>73</v>
      </c>
      <c r="P2122" t="s">
        <v>74</v>
      </c>
      <c r="Q2122">
        <v>0</v>
      </c>
      <c r="R2122" t="s">
        <v>3820</v>
      </c>
    </row>
    <row r="2123" spans="2:22" x14ac:dyDescent="0.25">
      <c r="B2123" t="s">
        <v>3290</v>
      </c>
      <c r="C2123" t="s">
        <v>3291</v>
      </c>
      <c r="D2123" t="s">
        <v>3292</v>
      </c>
      <c r="E2123">
        <v>4930</v>
      </c>
      <c r="F2123" t="s">
        <v>74</v>
      </c>
      <c r="G2123">
        <v>0</v>
      </c>
      <c r="H2123">
        <v>35</v>
      </c>
      <c r="I2123">
        <v>2</v>
      </c>
      <c r="J2123">
        <v>65</v>
      </c>
      <c r="K2123">
        <v>70</v>
      </c>
      <c r="L2123" t="s">
        <v>77</v>
      </c>
      <c r="M2123" t="s">
        <v>1045</v>
      </c>
      <c r="N2123" t="s">
        <v>3873</v>
      </c>
      <c r="O2123" t="s">
        <v>73</v>
      </c>
      <c r="P2123" t="s">
        <v>74</v>
      </c>
      <c r="Q2123">
        <v>0</v>
      </c>
      <c r="R2123" t="s">
        <v>3820</v>
      </c>
    </row>
    <row r="2124" spans="2:22" x14ac:dyDescent="0.25">
      <c r="B2124" t="s">
        <v>3732</v>
      </c>
      <c r="D2124" t="s">
        <v>2005</v>
      </c>
      <c r="E2124">
        <v>4930</v>
      </c>
      <c r="F2124" t="s">
        <v>74</v>
      </c>
      <c r="G2124">
        <v>210</v>
      </c>
      <c r="H2124">
        <v>35</v>
      </c>
      <c r="I2124">
        <v>2</v>
      </c>
      <c r="J2124">
        <v>60</v>
      </c>
      <c r="K2124">
        <v>70</v>
      </c>
      <c r="L2124" t="s">
        <v>71</v>
      </c>
      <c r="M2124" t="s">
        <v>195</v>
      </c>
      <c r="N2124" t="s">
        <v>3873</v>
      </c>
      <c r="O2124" t="s">
        <v>239</v>
      </c>
      <c r="P2124" t="s">
        <v>74</v>
      </c>
      <c r="Q2124">
        <v>0</v>
      </c>
      <c r="R2124" t="s">
        <v>3821</v>
      </c>
    </row>
    <row r="2125" spans="2:22" x14ac:dyDescent="0.25">
      <c r="B2125" t="s">
        <v>3732</v>
      </c>
      <c r="D2125" t="s">
        <v>2005</v>
      </c>
      <c r="E2125">
        <v>4930</v>
      </c>
      <c r="F2125" t="s">
        <v>74</v>
      </c>
      <c r="G2125">
        <v>210</v>
      </c>
      <c r="H2125">
        <v>35</v>
      </c>
      <c r="I2125" s="9">
        <v>2</v>
      </c>
      <c r="J2125">
        <v>60</v>
      </c>
      <c r="K2125">
        <v>70</v>
      </c>
      <c r="L2125" t="s">
        <v>77</v>
      </c>
      <c r="M2125" t="s">
        <v>2587</v>
      </c>
      <c r="N2125" t="s">
        <v>3964</v>
      </c>
      <c r="O2125" t="s">
        <v>627</v>
      </c>
      <c r="P2125" t="s">
        <v>74</v>
      </c>
      <c r="Q2125">
        <v>0</v>
      </c>
      <c r="R2125" t="s">
        <v>3821</v>
      </c>
    </row>
    <row r="2126" spans="2:22" x14ac:dyDescent="0.25">
      <c r="B2126" t="s">
        <v>3732</v>
      </c>
      <c r="D2126" t="s">
        <v>2005</v>
      </c>
      <c r="E2126">
        <v>4930</v>
      </c>
      <c r="F2126" t="s">
        <v>74</v>
      </c>
      <c r="G2126">
        <v>210</v>
      </c>
      <c r="H2126">
        <v>35</v>
      </c>
      <c r="I2126">
        <v>2</v>
      </c>
      <c r="J2126">
        <v>60</v>
      </c>
      <c r="K2126">
        <v>70</v>
      </c>
      <c r="L2126" t="s">
        <v>77</v>
      </c>
      <c r="M2126" t="s">
        <v>2198</v>
      </c>
      <c r="N2126" t="s">
        <v>3873</v>
      </c>
      <c r="O2126" t="s">
        <v>627</v>
      </c>
      <c r="P2126" t="s">
        <v>74</v>
      </c>
      <c r="Q2126">
        <v>0</v>
      </c>
      <c r="R2126" t="s">
        <v>3821</v>
      </c>
    </row>
    <row r="2127" spans="2:22" x14ac:dyDescent="0.25">
      <c r="B2127" t="s">
        <v>3295</v>
      </c>
      <c r="C2127" t="s">
        <v>3296</v>
      </c>
      <c r="D2127" t="s">
        <v>3293</v>
      </c>
      <c r="E2127">
        <v>12702</v>
      </c>
      <c r="F2127" t="s">
        <v>74</v>
      </c>
      <c r="G2127">
        <v>211</v>
      </c>
      <c r="H2127">
        <v>32</v>
      </c>
      <c r="I2127">
        <v>6</v>
      </c>
      <c r="J2127">
        <v>92</v>
      </c>
      <c r="K2127">
        <v>66</v>
      </c>
      <c r="L2127" t="s">
        <v>71</v>
      </c>
      <c r="M2127" t="s">
        <v>132</v>
      </c>
      <c r="N2127" t="s">
        <v>3864</v>
      </c>
      <c r="O2127" t="s">
        <v>83</v>
      </c>
      <c r="P2127" t="s">
        <v>73</v>
      </c>
      <c r="Q2127">
        <v>1600</v>
      </c>
      <c r="R2127" t="s">
        <v>3294</v>
      </c>
    </row>
    <row r="2128" spans="2:22" x14ac:dyDescent="0.25">
      <c r="B2128" t="s">
        <v>3295</v>
      </c>
      <c r="C2128" t="s">
        <v>3296</v>
      </c>
      <c r="D2128" t="s">
        <v>3293</v>
      </c>
      <c r="E2128" s="6">
        <v>12702</v>
      </c>
      <c r="F2128" t="s">
        <v>74</v>
      </c>
      <c r="G2128" s="6">
        <v>211</v>
      </c>
      <c r="H2128">
        <v>32</v>
      </c>
      <c r="I2128" s="6">
        <v>6</v>
      </c>
      <c r="J2128">
        <v>92</v>
      </c>
      <c r="K2128" s="6">
        <v>66</v>
      </c>
      <c r="L2128" t="s">
        <v>77</v>
      </c>
      <c r="M2128" t="s">
        <v>132</v>
      </c>
      <c r="N2128" t="s">
        <v>3864</v>
      </c>
      <c r="O2128" t="s">
        <v>83</v>
      </c>
      <c r="P2128" t="s">
        <v>73</v>
      </c>
      <c r="Q2128">
        <v>1600</v>
      </c>
      <c r="R2128" t="s">
        <v>3294</v>
      </c>
      <c r="S2128" t="s">
        <v>83</v>
      </c>
      <c r="T2128" t="s">
        <v>73</v>
      </c>
      <c r="U2128">
        <v>500</v>
      </c>
      <c r="V2128" t="s">
        <v>3548</v>
      </c>
    </row>
    <row r="2129" spans="2:18" x14ac:dyDescent="0.25">
      <c r="B2129" t="s">
        <v>3297</v>
      </c>
      <c r="C2129" t="s">
        <v>3298</v>
      </c>
      <c r="D2129" t="s">
        <v>3299</v>
      </c>
      <c r="E2129">
        <v>7380</v>
      </c>
      <c r="F2129" t="s">
        <v>74</v>
      </c>
      <c r="G2129">
        <v>211</v>
      </c>
      <c r="H2129">
        <v>35</v>
      </c>
      <c r="I2129">
        <v>3</v>
      </c>
      <c r="J2129">
        <v>60</v>
      </c>
      <c r="K2129">
        <v>70</v>
      </c>
      <c r="L2129" t="s">
        <v>71</v>
      </c>
      <c r="M2129" s="7" t="s">
        <v>1614</v>
      </c>
      <c r="N2129" s="7" t="s">
        <v>3919</v>
      </c>
      <c r="O2129" t="s">
        <v>624</v>
      </c>
      <c r="P2129" t="s">
        <v>74</v>
      </c>
      <c r="Q2129">
        <v>0</v>
      </c>
      <c r="R2129" t="s">
        <v>3822</v>
      </c>
    </row>
    <row r="2130" spans="2:18" x14ac:dyDescent="0.25">
      <c r="B2130" t="s">
        <v>3297</v>
      </c>
      <c r="C2130" t="s">
        <v>3298</v>
      </c>
      <c r="D2130" t="s">
        <v>3299</v>
      </c>
      <c r="E2130">
        <v>7380</v>
      </c>
      <c r="F2130" t="s">
        <v>74</v>
      </c>
      <c r="G2130">
        <v>211</v>
      </c>
      <c r="H2130">
        <v>35</v>
      </c>
      <c r="I2130">
        <v>3</v>
      </c>
      <c r="J2130">
        <v>60</v>
      </c>
      <c r="K2130">
        <v>70</v>
      </c>
      <c r="L2130" t="s">
        <v>77</v>
      </c>
      <c r="M2130" s="7" t="s">
        <v>2278</v>
      </c>
      <c r="N2130" s="7" t="s">
        <v>3945</v>
      </c>
      <c r="O2130" t="s">
        <v>627</v>
      </c>
      <c r="P2130" t="s">
        <v>74</v>
      </c>
      <c r="Q2130">
        <v>0</v>
      </c>
      <c r="R2130" t="s">
        <v>3822</v>
      </c>
    </row>
    <row r="2131" spans="2:18" x14ac:dyDescent="0.25">
      <c r="B2131" t="s">
        <v>3301</v>
      </c>
      <c r="C2131" t="s">
        <v>2032</v>
      </c>
      <c r="D2131" t="s">
        <v>70</v>
      </c>
      <c r="E2131">
        <v>7744</v>
      </c>
      <c r="F2131" t="s">
        <v>74</v>
      </c>
      <c r="G2131">
        <v>182</v>
      </c>
      <c r="H2131">
        <v>28</v>
      </c>
      <c r="I2131">
        <v>4</v>
      </c>
      <c r="J2131">
        <v>77</v>
      </c>
      <c r="K2131">
        <v>70</v>
      </c>
      <c r="L2131" t="s">
        <v>71</v>
      </c>
      <c r="M2131" t="s">
        <v>1952</v>
      </c>
      <c r="N2131" t="s">
        <v>3861</v>
      </c>
      <c r="O2131" t="s">
        <v>73</v>
      </c>
      <c r="P2131" t="s">
        <v>74</v>
      </c>
      <c r="Q2131">
        <v>0</v>
      </c>
      <c r="R2131" t="s">
        <v>3300</v>
      </c>
    </row>
    <row r="2132" spans="2:18" x14ac:dyDescent="0.25">
      <c r="B2132" t="s">
        <v>3301</v>
      </c>
      <c r="C2132" t="s">
        <v>2032</v>
      </c>
      <c r="D2132" t="s">
        <v>70</v>
      </c>
      <c r="E2132">
        <v>7744</v>
      </c>
      <c r="F2132" t="s">
        <v>74</v>
      </c>
      <c r="G2132">
        <v>182</v>
      </c>
      <c r="H2132">
        <v>28</v>
      </c>
      <c r="I2132">
        <v>4</v>
      </c>
      <c r="J2132">
        <v>77</v>
      </c>
      <c r="K2132">
        <v>70</v>
      </c>
      <c r="L2132" t="s">
        <v>77</v>
      </c>
      <c r="M2132" t="s">
        <v>1952</v>
      </c>
      <c r="N2132" t="s">
        <v>3861</v>
      </c>
      <c r="O2132" t="s">
        <v>73</v>
      </c>
      <c r="P2132" t="s">
        <v>74</v>
      </c>
      <c r="Q2132">
        <v>0</v>
      </c>
      <c r="R2132" t="s">
        <v>3300</v>
      </c>
    </row>
    <row r="2133" spans="2:18" x14ac:dyDescent="0.25">
      <c r="B2133" t="s">
        <v>3302</v>
      </c>
      <c r="C2133" t="s">
        <v>2032</v>
      </c>
      <c r="D2133" t="s">
        <v>2903</v>
      </c>
      <c r="E2133">
        <v>7744</v>
      </c>
      <c r="F2133" t="s">
        <v>74</v>
      </c>
      <c r="G2133">
        <v>158</v>
      </c>
      <c r="H2133">
        <v>28</v>
      </c>
      <c r="I2133">
        <v>4</v>
      </c>
      <c r="J2133">
        <v>77</v>
      </c>
      <c r="K2133">
        <v>70</v>
      </c>
      <c r="L2133" t="s">
        <v>71</v>
      </c>
      <c r="M2133" t="s">
        <v>1952</v>
      </c>
      <c r="N2133" t="s">
        <v>3861</v>
      </c>
      <c r="O2133" t="s">
        <v>73</v>
      </c>
      <c r="P2133" t="s">
        <v>74</v>
      </c>
      <c r="Q2133">
        <v>0</v>
      </c>
      <c r="R2133" s="7" t="s">
        <v>3303</v>
      </c>
    </row>
    <row r="2134" spans="2:18" x14ac:dyDescent="0.25">
      <c r="B2134" t="s">
        <v>3302</v>
      </c>
      <c r="C2134" t="s">
        <v>2032</v>
      </c>
      <c r="D2134" t="s">
        <v>2903</v>
      </c>
      <c r="E2134">
        <v>7744</v>
      </c>
      <c r="F2134" t="s">
        <v>74</v>
      </c>
      <c r="G2134">
        <v>158</v>
      </c>
      <c r="H2134">
        <v>28</v>
      </c>
      <c r="I2134">
        <v>4</v>
      </c>
      <c r="J2134">
        <v>77</v>
      </c>
      <c r="K2134">
        <v>70</v>
      </c>
      <c r="L2134" t="s">
        <v>77</v>
      </c>
      <c r="M2134" t="s">
        <v>1952</v>
      </c>
      <c r="N2134" t="s">
        <v>3861</v>
      </c>
      <c r="O2134" t="s">
        <v>73</v>
      </c>
      <c r="P2134" t="s">
        <v>74</v>
      </c>
      <c r="Q2134">
        <v>0</v>
      </c>
      <c r="R2134" s="7" t="s">
        <v>3303</v>
      </c>
    </row>
    <row r="2135" spans="2:18" x14ac:dyDescent="0.25">
      <c r="B2135" t="s">
        <v>3304</v>
      </c>
      <c r="C2135" t="s">
        <v>3305</v>
      </c>
      <c r="D2135" t="s">
        <v>3306</v>
      </c>
      <c r="E2135">
        <v>7728</v>
      </c>
      <c r="F2135" t="s">
        <v>74</v>
      </c>
      <c r="G2135">
        <v>212</v>
      </c>
      <c r="H2135">
        <v>28</v>
      </c>
      <c r="I2135">
        <v>4</v>
      </c>
      <c r="J2135">
        <v>75</v>
      </c>
      <c r="K2135">
        <v>70</v>
      </c>
      <c r="L2135" t="s">
        <v>71</v>
      </c>
      <c r="M2135" t="s">
        <v>3307</v>
      </c>
      <c r="N2135" t="s">
        <v>3974</v>
      </c>
      <c r="O2135" t="s">
        <v>83</v>
      </c>
      <c r="P2135" t="s">
        <v>83</v>
      </c>
      <c r="Q2135">
        <v>0</v>
      </c>
      <c r="R2135" t="s">
        <v>3308</v>
      </c>
    </row>
    <row r="2136" spans="2:18" x14ac:dyDescent="0.25">
      <c r="B2136" t="s">
        <v>3304</v>
      </c>
      <c r="C2136" t="s">
        <v>3305</v>
      </c>
      <c r="D2136" t="s">
        <v>3306</v>
      </c>
      <c r="E2136">
        <v>7728</v>
      </c>
      <c r="F2136" t="s">
        <v>74</v>
      </c>
      <c r="G2136">
        <v>212</v>
      </c>
      <c r="H2136">
        <v>28</v>
      </c>
      <c r="I2136">
        <v>4</v>
      </c>
      <c r="J2136">
        <v>75</v>
      </c>
      <c r="K2136">
        <v>70</v>
      </c>
      <c r="L2136" t="s">
        <v>77</v>
      </c>
      <c r="M2136" t="s">
        <v>3309</v>
      </c>
      <c r="N2136" t="s">
        <v>3872</v>
      </c>
      <c r="O2136" t="s">
        <v>83</v>
      </c>
      <c r="P2136" t="s">
        <v>83</v>
      </c>
      <c r="Q2136">
        <v>0</v>
      </c>
      <c r="R2136" t="s">
        <v>3308</v>
      </c>
    </row>
    <row r="2137" spans="2:18" x14ac:dyDescent="0.25">
      <c r="B2137" t="s">
        <v>3310</v>
      </c>
      <c r="C2137" t="s">
        <v>3311</v>
      </c>
      <c r="D2137" t="s">
        <v>2319</v>
      </c>
      <c r="E2137">
        <v>7728</v>
      </c>
      <c r="F2137" t="s">
        <v>74</v>
      </c>
      <c r="G2137">
        <v>182</v>
      </c>
      <c r="H2137">
        <v>28</v>
      </c>
      <c r="I2137">
        <v>4</v>
      </c>
      <c r="J2137">
        <v>77</v>
      </c>
      <c r="K2137">
        <v>70</v>
      </c>
      <c r="L2137" t="s">
        <v>71</v>
      </c>
      <c r="M2137" t="s">
        <v>1952</v>
      </c>
      <c r="N2137" t="s">
        <v>3861</v>
      </c>
      <c r="O2137" t="s">
        <v>624</v>
      </c>
      <c r="P2137" t="s">
        <v>74</v>
      </c>
      <c r="Q2137">
        <v>0</v>
      </c>
      <c r="R2137" t="s">
        <v>3823</v>
      </c>
    </row>
    <row r="2138" spans="2:18" x14ac:dyDescent="0.25">
      <c r="B2138" t="s">
        <v>3310</v>
      </c>
      <c r="C2138" t="s">
        <v>3311</v>
      </c>
      <c r="D2138" t="s">
        <v>2319</v>
      </c>
      <c r="E2138">
        <v>7728</v>
      </c>
      <c r="F2138" t="s">
        <v>74</v>
      </c>
      <c r="G2138">
        <v>182</v>
      </c>
      <c r="H2138">
        <v>28</v>
      </c>
      <c r="I2138">
        <v>4</v>
      </c>
      <c r="J2138">
        <v>77</v>
      </c>
      <c r="K2138">
        <v>70</v>
      </c>
      <c r="L2138" t="s">
        <v>77</v>
      </c>
      <c r="M2138" t="s">
        <v>1952</v>
      </c>
      <c r="N2138" t="s">
        <v>3861</v>
      </c>
      <c r="O2138" t="s">
        <v>627</v>
      </c>
      <c r="P2138" t="s">
        <v>74</v>
      </c>
      <c r="Q2138">
        <v>0</v>
      </c>
      <c r="R2138" t="s">
        <v>3823</v>
      </c>
    </row>
    <row r="2139" spans="2:18" x14ac:dyDescent="0.25">
      <c r="B2139" t="s">
        <v>3314</v>
      </c>
      <c r="C2139" t="s">
        <v>3312</v>
      </c>
      <c r="D2139" t="s">
        <v>70</v>
      </c>
      <c r="E2139">
        <v>7744</v>
      </c>
      <c r="F2139" t="s">
        <v>74</v>
      </c>
      <c r="G2139">
        <v>182</v>
      </c>
      <c r="H2139">
        <v>28</v>
      </c>
      <c r="I2139">
        <v>4</v>
      </c>
      <c r="J2139">
        <v>77</v>
      </c>
      <c r="K2139">
        <v>70</v>
      </c>
      <c r="L2139" t="s">
        <v>71</v>
      </c>
      <c r="M2139" t="s">
        <v>1952</v>
      </c>
      <c r="N2139" t="s">
        <v>3861</v>
      </c>
      <c r="O2139" t="s">
        <v>73</v>
      </c>
      <c r="P2139" t="s">
        <v>74</v>
      </c>
      <c r="Q2139">
        <v>0</v>
      </c>
      <c r="R2139" t="s">
        <v>3313</v>
      </c>
    </row>
    <row r="2140" spans="2:18" x14ac:dyDescent="0.25">
      <c r="B2140" t="s">
        <v>3314</v>
      </c>
      <c r="C2140" t="s">
        <v>3312</v>
      </c>
      <c r="D2140" t="s">
        <v>70</v>
      </c>
      <c r="E2140">
        <v>7744</v>
      </c>
      <c r="F2140" t="s">
        <v>74</v>
      </c>
      <c r="G2140">
        <v>182</v>
      </c>
      <c r="H2140">
        <v>28</v>
      </c>
      <c r="I2140">
        <v>4</v>
      </c>
      <c r="J2140">
        <v>77</v>
      </c>
      <c r="K2140">
        <v>70</v>
      </c>
      <c r="L2140" t="s">
        <v>77</v>
      </c>
      <c r="M2140" t="s">
        <v>1952</v>
      </c>
      <c r="N2140" t="s">
        <v>3861</v>
      </c>
      <c r="O2140" t="s">
        <v>73</v>
      </c>
      <c r="P2140" t="s">
        <v>74</v>
      </c>
      <c r="Q2140">
        <v>0</v>
      </c>
      <c r="R2140" t="s">
        <v>3313</v>
      </c>
    </row>
    <row r="2141" spans="2:18" x14ac:dyDescent="0.25">
      <c r="B2141" t="s">
        <v>3315</v>
      </c>
      <c r="C2141" t="s">
        <v>3316</v>
      </c>
      <c r="D2141" t="s">
        <v>3317</v>
      </c>
      <c r="E2141">
        <v>7870</v>
      </c>
      <c r="F2141">
        <v>7870</v>
      </c>
      <c r="G2141">
        <v>212</v>
      </c>
      <c r="H2141">
        <v>28</v>
      </c>
      <c r="I2141">
        <v>4</v>
      </c>
      <c r="J2141">
        <v>77</v>
      </c>
      <c r="K2141">
        <v>70</v>
      </c>
      <c r="L2141" t="s">
        <v>71</v>
      </c>
      <c r="M2141" t="s">
        <v>3318</v>
      </c>
      <c r="N2141" t="s">
        <v>3872</v>
      </c>
      <c r="O2141" t="s">
        <v>74</v>
      </c>
      <c r="P2141" t="s">
        <v>83</v>
      </c>
      <c r="Q2141" t="s">
        <v>74</v>
      </c>
      <c r="R2141" t="s">
        <v>3319</v>
      </c>
    </row>
    <row r="2142" spans="2:18" x14ac:dyDescent="0.25">
      <c r="B2142" t="s">
        <v>3315</v>
      </c>
      <c r="C2142" t="s">
        <v>3316</v>
      </c>
      <c r="D2142" t="s">
        <v>3317</v>
      </c>
      <c r="E2142">
        <v>7870</v>
      </c>
      <c r="F2142">
        <v>7870</v>
      </c>
      <c r="G2142">
        <v>212</v>
      </c>
      <c r="H2142">
        <v>28</v>
      </c>
      <c r="I2142">
        <v>4</v>
      </c>
      <c r="J2142">
        <v>77</v>
      </c>
      <c r="K2142">
        <v>70</v>
      </c>
      <c r="L2142" t="s">
        <v>77</v>
      </c>
      <c r="M2142" t="s">
        <v>3318</v>
      </c>
      <c r="N2142" t="s">
        <v>3872</v>
      </c>
      <c r="O2142" t="s">
        <v>73</v>
      </c>
      <c r="P2142" t="s">
        <v>83</v>
      </c>
      <c r="Q2142" t="s">
        <v>74</v>
      </c>
      <c r="R2142" t="s">
        <v>3319</v>
      </c>
    </row>
    <row r="2143" spans="2:18" x14ac:dyDescent="0.25">
      <c r="B2143" t="s">
        <v>3320</v>
      </c>
      <c r="C2143" t="s">
        <v>3305</v>
      </c>
      <c r="D2143" t="s">
        <v>3321</v>
      </c>
      <c r="E2143">
        <v>7728</v>
      </c>
      <c r="F2143" t="s">
        <v>74</v>
      </c>
      <c r="G2143">
        <v>212</v>
      </c>
      <c r="H2143">
        <v>28</v>
      </c>
      <c r="I2143">
        <v>4</v>
      </c>
      <c r="J2143">
        <v>75</v>
      </c>
      <c r="K2143">
        <v>70</v>
      </c>
      <c r="L2143" t="s">
        <v>71</v>
      </c>
      <c r="M2143" t="s">
        <v>3307</v>
      </c>
      <c r="N2143" t="s">
        <v>3974</v>
      </c>
      <c r="O2143" t="s">
        <v>83</v>
      </c>
      <c r="P2143" t="s">
        <v>83</v>
      </c>
      <c r="Q2143">
        <v>0</v>
      </c>
      <c r="R2143" t="s">
        <v>3322</v>
      </c>
    </row>
    <row r="2144" spans="2:18" x14ac:dyDescent="0.25">
      <c r="B2144" t="s">
        <v>3320</v>
      </c>
      <c r="C2144" t="s">
        <v>3305</v>
      </c>
      <c r="D2144" t="s">
        <v>3321</v>
      </c>
      <c r="E2144">
        <v>7728</v>
      </c>
      <c r="F2144" t="s">
        <v>74</v>
      </c>
      <c r="G2144">
        <v>212</v>
      </c>
      <c r="H2144">
        <v>28</v>
      </c>
      <c r="I2144">
        <v>4</v>
      </c>
      <c r="J2144">
        <v>75</v>
      </c>
      <c r="K2144">
        <v>70</v>
      </c>
      <c r="L2144" t="s">
        <v>77</v>
      </c>
      <c r="M2144" t="s">
        <v>3307</v>
      </c>
      <c r="N2144" t="s">
        <v>3974</v>
      </c>
      <c r="O2144" t="s">
        <v>83</v>
      </c>
      <c r="P2144" t="s">
        <v>83</v>
      </c>
      <c r="Q2144">
        <v>0</v>
      </c>
      <c r="R2144" t="s">
        <v>3322</v>
      </c>
    </row>
    <row r="2145" spans="2:26" x14ac:dyDescent="0.25">
      <c r="B2145" t="s">
        <v>3323</v>
      </c>
      <c r="C2145" t="s">
        <v>3305</v>
      </c>
      <c r="D2145" t="s">
        <v>3324</v>
      </c>
      <c r="E2145">
        <v>7728</v>
      </c>
      <c r="F2145" t="s">
        <v>74</v>
      </c>
      <c r="G2145">
        <v>212</v>
      </c>
      <c r="H2145">
        <v>28</v>
      </c>
      <c r="I2145">
        <v>4</v>
      </c>
      <c r="J2145">
        <v>75</v>
      </c>
      <c r="K2145">
        <v>70</v>
      </c>
      <c r="L2145" t="s">
        <v>71</v>
      </c>
      <c r="M2145" t="s">
        <v>3309</v>
      </c>
      <c r="N2145" t="s">
        <v>3872</v>
      </c>
      <c r="O2145" t="s">
        <v>73</v>
      </c>
      <c r="P2145" t="s">
        <v>83</v>
      </c>
      <c r="Q2145">
        <v>0</v>
      </c>
      <c r="R2145" t="s">
        <v>3325</v>
      </c>
    </row>
    <row r="2146" spans="2:26" x14ac:dyDescent="0.25">
      <c r="B2146" t="s">
        <v>3323</v>
      </c>
      <c r="C2146" t="s">
        <v>3305</v>
      </c>
      <c r="D2146" t="s">
        <v>3324</v>
      </c>
      <c r="E2146">
        <v>7728</v>
      </c>
      <c r="F2146" t="s">
        <v>74</v>
      </c>
      <c r="G2146">
        <v>212</v>
      </c>
      <c r="H2146">
        <v>28</v>
      </c>
      <c r="I2146">
        <v>4</v>
      </c>
      <c r="J2146">
        <v>75</v>
      </c>
      <c r="K2146">
        <v>70</v>
      </c>
      <c r="L2146" t="s">
        <v>77</v>
      </c>
      <c r="M2146" t="s">
        <v>3309</v>
      </c>
      <c r="N2146" t="s">
        <v>3872</v>
      </c>
      <c r="O2146" t="s">
        <v>83</v>
      </c>
      <c r="P2146" t="s">
        <v>83</v>
      </c>
      <c r="Q2146">
        <v>0</v>
      </c>
      <c r="R2146" t="s">
        <v>3325</v>
      </c>
    </row>
    <row r="2147" spans="2:26" x14ac:dyDescent="0.25">
      <c r="B2147" t="s">
        <v>3326</v>
      </c>
      <c r="C2147" t="s">
        <v>3327</v>
      </c>
      <c r="D2147" t="s">
        <v>3328</v>
      </c>
      <c r="E2147">
        <v>7744</v>
      </c>
      <c r="F2147" t="s">
        <v>74</v>
      </c>
      <c r="G2147">
        <v>0</v>
      </c>
      <c r="H2147">
        <v>28</v>
      </c>
      <c r="I2147">
        <v>4</v>
      </c>
      <c r="J2147">
        <v>77</v>
      </c>
      <c r="K2147">
        <v>70</v>
      </c>
      <c r="L2147" t="s">
        <v>71</v>
      </c>
      <c r="M2147" t="s">
        <v>1952</v>
      </c>
      <c r="N2147" t="s">
        <v>3861</v>
      </c>
      <c r="O2147" t="s">
        <v>73</v>
      </c>
      <c r="P2147" t="s">
        <v>74</v>
      </c>
      <c r="Q2147">
        <v>0</v>
      </c>
      <c r="R2147" t="s">
        <v>3329</v>
      </c>
    </row>
    <row r="2148" spans="2:26" x14ac:dyDescent="0.25">
      <c r="B2148" t="s">
        <v>3326</v>
      </c>
      <c r="C2148" t="s">
        <v>3327</v>
      </c>
      <c r="D2148" t="s">
        <v>3328</v>
      </c>
      <c r="E2148" s="6">
        <v>7744</v>
      </c>
      <c r="F2148" t="s">
        <v>74</v>
      </c>
      <c r="G2148" s="6">
        <v>0</v>
      </c>
      <c r="H2148">
        <v>28</v>
      </c>
      <c r="I2148" s="6">
        <v>4</v>
      </c>
      <c r="J2148">
        <v>77</v>
      </c>
      <c r="K2148" s="6">
        <v>70</v>
      </c>
      <c r="L2148" t="s">
        <v>77</v>
      </c>
      <c r="M2148" s="6" t="s">
        <v>1952</v>
      </c>
      <c r="N2148" s="6" t="s">
        <v>3861</v>
      </c>
      <c r="O2148" t="s">
        <v>73</v>
      </c>
      <c r="P2148" s="6" t="s">
        <v>74</v>
      </c>
      <c r="Q2148">
        <v>0</v>
      </c>
      <c r="R2148" t="s">
        <v>3329</v>
      </c>
      <c r="S2148" t="s">
        <v>71</v>
      </c>
      <c r="T2148" t="s">
        <v>913</v>
      </c>
      <c r="U2148">
        <v>30</v>
      </c>
      <c r="V2148" t="s">
        <v>74</v>
      </c>
      <c r="W2148" t="s">
        <v>73</v>
      </c>
      <c r="X2148" t="s">
        <v>74</v>
      </c>
      <c r="Y2148">
        <v>0</v>
      </c>
      <c r="Z2148" t="s">
        <v>3588</v>
      </c>
    </row>
    <row r="2149" spans="2:26" x14ac:dyDescent="0.25">
      <c r="B2149" t="s">
        <v>3330</v>
      </c>
      <c r="C2149" t="s">
        <v>3331</v>
      </c>
      <c r="D2149" t="s">
        <v>2497</v>
      </c>
      <c r="E2149">
        <v>7840</v>
      </c>
      <c r="F2149" t="s">
        <v>74</v>
      </c>
      <c r="G2149">
        <v>182</v>
      </c>
      <c r="H2149">
        <v>28</v>
      </c>
      <c r="I2149">
        <v>4</v>
      </c>
      <c r="J2149">
        <v>77</v>
      </c>
      <c r="K2149">
        <v>70</v>
      </c>
      <c r="L2149" t="s">
        <v>71</v>
      </c>
      <c r="M2149" t="s">
        <v>1952</v>
      </c>
      <c r="N2149" t="s">
        <v>3861</v>
      </c>
      <c r="O2149" t="s">
        <v>73</v>
      </c>
      <c r="P2149" t="s">
        <v>74</v>
      </c>
      <c r="Q2149">
        <v>0</v>
      </c>
      <c r="R2149" t="s">
        <v>3824</v>
      </c>
    </row>
    <row r="2150" spans="2:26" x14ac:dyDescent="0.25">
      <c r="B2150" t="s">
        <v>3330</v>
      </c>
      <c r="C2150" t="s">
        <v>3331</v>
      </c>
      <c r="D2150" t="s">
        <v>2497</v>
      </c>
      <c r="E2150">
        <v>7840</v>
      </c>
      <c r="F2150" t="s">
        <v>74</v>
      </c>
      <c r="G2150">
        <v>182</v>
      </c>
      <c r="H2150">
        <v>28</v>
      </c>
      <c r="I2150">
        <v>4</v>
      </c>
      <c r="J2150">
        <v>77</v>
      </c>
      <c r="K2150">
        <v>70</v>
      </c>
      <c r="L2150" t="s">
        <v>77</v>
      </c>
      <c r="M2150" t="s">
        <v>1952</v>
      </c>
      <c r="N2150" t="s">
        <v>3861</v>
      </c>
      <c r="O2150" t="s">
        <v>73</v>
      </c>
      <c r="P2150" t="s">
        <v>74</v>
      </c>
      <c r="Q2150">
        <v>0</v>
      </c>
      <c r="R2150" t="s">
        <v>3824</v>
      </c>
    </row>
    <row r="2151" spans="2:26" x14ac:dyDescent="0.25">
      <c r="B2151" t="s">
        <v>3733</v>
      </c>
      <c r="C2151" t="s">
        <v>3743</v>
      </c>
      <c r="D2151" t="s">
        <v>2319</v>
      </c>
      <c r="E2151">
        <v>7728</v>
      </c>
      <c r="F2151" t="s">
        <v>74</v>
      </c>
      <c r="G2151">
        <v>182</v>
      </c>
      <c r="H2151">
        <v>28</v>
      </c>
      <c r="I2151">
        <v>4</v>
      </c>
      <c r="J2151">
        <v>75</v>
      </c>
      <c r="K2151">
        <v>70</v>
      </c>
      <c r="L2151" t="s">
        <v>71</v>
      </c>
      <c r="M2151" t="s">
        <v>1952</v>
      </c>
      <c r="N2151" t="s">
        <v>3861</v>
      </c>
      <c r="O2151" t="s">
        <v>624</v>
      </c>
      <c r="P2151" t="s">
        <v>74</v>
      </c>
      <c r="Q2151">
        <v>0</v>
      </c>
      <c r="R2151" t="s">
        <v>3825</v>
      </c>
    </row>
    <row r="2152" spans="2:26" x14ac:dyDescent="0.25">
      <c r="B2152" t="s">
        <v>3733</v>
      </c>
      <c r="C2152" t="s">
        <v>3743</v>
      </c>
      <c r="D2152" t="s">
        <v>2319</v>
      </c>
      <c r="E2152">
        <v>7728</v>
      </c>
      <c r="F2152" t="s">
        <v>74</v>
      </c>
      <c r="G2152">
        <v>182</v>
      </c>
      <c r="H2152">
        <v>28</v>
      </c>
      <c r="I2152">
        <v>4</v>
      </c>
      <c r="J2152">
        <v>75</v>
      </c>
      <c r="K2152">
        <v>70</v>
      </c>
      <c r="L2152" t="s">
        <v>77</v>
      </c>
      <c r="M2152" t="s">
        <v>1952</v>
      </c>
      <c r="N2152" t="s">
        <v>3861</v>
      </c>
      <c r="O2152" t="s">
        <v>627</v>
      </c>
      <c r="P2152" t="s">
        <v>74</v>
      </c>
      <c r="Q2152">
        <v>0</v>
      </c>
      <c r="R2152" t="s">
        <v>3825</v>
      </c>
    </row>
    <row r="2153" spans="2:26" x14ac:dyDescent="0.25">
      <c r="B2153" t="s">
        <v>3334</v>
      </c>
      <c r="C2153" t="s">
        <v>3335</v>
      </c>
      <c r="D2153" t="s">
        <v>3332</v>
      </c>
      <c r="E2153">
        <v>12630</v>
      </c>
      <c r="F2153" t="s">
        <v>74</v>
      </c>
      <c r="G2153">
        <v>212</v>
      </c>
      <c r="H2153">
        <v>36</v>
      </c>
      <c r="I2153">
        <v>5</v>
      </c>
      <c r="J2153">
        <v>68</v>
      </c>
      <c r="K2153">
        <v>70</v>
      </c>
      <c r="L2153" t="s">
        <v>71</v>
      </c>
      <c r="M2153" t="s">
        <v>132</v>
      </c>
      <c r="N2153" t="s">
        <v>3864</v>
      </c>
      <c r="O2153" t="s">
        <v>83</v>
      </c>
      <c r="P2153" t="s">
        <v>73</v>
      </c>
      <c r="Q2153">
        <v>1600</v>
      </c>
      <c r="R2153" t="s">
        <v>3333</v>
      </c>
    </row>
    <row r="2154" spans="2:26" x14ac:dyDescent="0.25">
      <c r="B2154" t="s">
        <v>3334</v>
      </c>
      <c r="C2154" t="s">
        <v>3335</v>
      </c>
      <c r="D2154" t="s">
        <v>3332</v>
      </c>
      <c r="E2154">
        <v>12630</v>
      </c>
      <c r="F2154" t="s">
        <v>74</v>
      </c>
      <c r="G2154">
        <v>212</v>
      </c>
      <c r="H2154">
        <v>36</v>
      </c>
      <c r="I2154">
        <v>5</v>
      </c>
      <c r="J2154">
        <v>68</v>
      </c>
      <c r="K2154">
        <v>70</v>
      </c>
      <c r="L2154" t="s">
        <v>77</v>
      </c>
      <c r="M2154" t="s">
        <v>132</v>
      </c>
      <c r="N2154" t="s">
        <v>3864</v>
      </c>
      <c r="O2154" t="s">
        <v>83</v>
      </c>
      <c r="P2154" t="s">
        <v>73</v>
      </c>
      <c r="Q2154">
        <v>1600</v>
      </c>
      <c r="R2154" t="s">
        <v>3333</v>
      </c>
    </row>
    <row r="2155" spans="2:26" x14ac:dyDescent="0.25">
      <c r="B2155" t="s">
        <v>3336</v>
      </c>
      <c r="C2155" t="s">
        <v>3337</v>
      </c>
      <c r="D2155" t="s">
        <v>3299</v>
      </c>
      <c r="E2155">
        <v>6930</v>
      </c>
      <c r="F2155" t="s">
        <v>74</v>
      </c>
      <c r="G2155">
        <v>213</v>
      </c>
      <c r="H2155">
        <v>35</v>
      </c>
      <c r="I2155">
        <v>3</v>
      </c>
      <c r="J2155">
        <v>64</v>
      </c>
      <c r="K2155">
        <v>66</v>
      </c>
      <c r="L2155" t="s">
        <v>71</v>
      </c>
      <c r="M2155" t="s">
        <v>913</v>
      </c>
      <c r="N2155" t="s">
        <v>3875</v>
      </c>
      <c r="O2155" t="s">
        <v>271</v>
      </c>
      <c r="P2155" t="s">
        <v>74</v>
      </c>
      <c r="Q2155">
        <v>0</v>
      </c>
      <c r="R2155" t="s">
        <v>3338</v>
      </c>
    </row>
    <row r="2156" spans="2:26" x14ac:dyDescent="0.25">
      <c r="B2156" t="s">
        <v>3336</v>
      </c>
      <c r="C2156" t="s">
        <v>3337</v>
      </c>
      <c r="D2156" t="s">
        <v>3299</v>
      </c>
      <c r="E2156">
        <v>6930</v>
      </c>
      <c r="F2156" t="s">
        <v>74</v>
      </c>
      <c r="G2156">
        <v>213</v>
      </c>
      <c r="H2156">
        <v>35</v>
      </c>
      <c r="I2156">
        <v>3</v>
      </c>
      <c r="J2156">
        <v>64</v>
      </c>
      <c r="K2156">
        <v>66</v>
      </c>
      <c r="L2156" t="s">
        <v>77</v>
      </c>
      <c r="M2156" t="s">
        <v>913</v>
      </c>
      <c r="N2156" t="s">
        <v>3875</v>
      </c>
      <c r="O2156" t="s">
        <v>239</v>
      </c>
      <c r="P2156" t="s">
        <v>74</v>
      </c>
      <c r="Q2156">
        <v>0</v>
      </c>
      <c r="R2156" t="s">
        <v>3338</v>
      </c>
    </row>
    <row r="2157" spans="2:26" x14ac:dyDescent="0.25">
      <c r="B2157" t="s">
        <v>3339</v>
      </c>
      <c r="C2157" t="s">
        <v>3340</v>
      </c>
      <c r="D2157" t="s">
        <v>3096</v>
      </c>
      <c r="E2157">
        <v>17920</v>
      </c>
      <c r="F2157" t="s">
        <v>74</v>
      </c>
      <c r="G2157">
        <v>12</v>
      </c>
      <c r="H2157">
        <v>33.56</v>
      </c>
      <c r="I2157">
        <v>8</v>
      </c>
      <c r="J2157">
        <v>90</v>
      </c>
      <c r="K2157">
        <v>66.7</v>
      </c>
      <c r="L2157" t="s">
        <v>71</v>
      </c>
      <c r="M2157" t="s">
        <v>225</v>
      </c>
      <c r="N2157" t="s">
        <v>3874</v>
      </c>
      <c r="O2157" t="s">
        <v>271</v>
      </c>
      <c r="P2157" t="s">
        <v>74</v>
      </c>
      <c r="Q2157">
        <v>0</v>
      </c>
      <c r="R2157" t="s">
        <v>3341</v>
      </c>
    </row>
    <row r="2158" spans="2:26" x14ac:dyDescent="0.25">
      <c r="B2158" t="s">
        <v>3339</v>
      </c>
      <c r="C2158" t="s">
        <v>3340</v>
      </c>
      <c r="D2158" t="s">
        <v>3096</v>
      </c>
      <c r="E2158">
        <v>17920</v>
      </c>
      <c r="F2158" t="s">
        <v>74</v>
      </c>
      <c r="G2158">
        <v>12</v>
      </c>
      <c r="H2158">
        <v>33.56</v>
      </c>
      <c r="I2158">
        <v>8</v>
      </c>
      <c r="J2158">
        <v>90</v>
      </c>
      <c r="K2158">
        <v>66.7</v>
      </c>
      <c r="L2158" t="s">
        <v>71</v>
      </c>
      <c r="M2158" t="s">
        <v>895</v>
      </c>
      <c r="N2158" t="s">
        <v>3870</v>
      </c>
      <c r="O2158" t="s">
        <v>271</v>
      </c>
      <c r="P2158" t="s">
        <v>74</v>
      </c>
      <c r="Q2158">
        <v>0</v>
      </c>
      <c r="R2158" t="s">
        <v>3341</v>
      </c>
    </row>
    <row r="2159" spans="2:26" x14ac:dyDescent="0.25">
      <c r="B2159" t="s">
        <v>3339</v>
      </c>
      <c r="C2159" t="s">
        <v>3340</v>
      </c>
      <c r="D2159" t="s">
        <v>3096</v>
      </c>
      <c r="E2159">
        <v>17920</v>
      </c>
      <c r="F2159" t="s">
        <v>74</v>
      </c>
      <c r="G2159">
        <v>12</v>
      </c>
      <c r="H2159">
        <v>33.56</v>
      </c>
      <c r="I2159">
        <v>8</v>
      </c>
      <c r="J2159">
        <v>90</v>
      </c>
      <c r="K2159">
        <v>66.7</v>
      </c>
      <c r="L2159" t="s">
        <v>77</v>
      </c>
      <c r="M2159" t="s">
        <v>825</v>
      </c>
      <c r="N2159" t="s">
        <v>3862</v>
      </c>
      <c r="O2159" t="s">
        <v>627</v>
      </c>
      <c r="P2159" t="s">
        <v>74</v>
      </c>
      <c r="Q2159">
        <v>0</v>
      </c>
      <c r="R2159" t="s">
        <v>3341</v>
      </c>
    </row>
    <row r="2160" spans="2:26" x14ac:dyDescent="0.25">
      <c r="B2160" t="s">
        <v>3339</v>
      </c>
      <c r="C2160" t="s">
        <v>3340</v>
      </c>
      <c r="D2160" t="s">
        <v>3096</v>
      </c>
      <c r="E2160">
        <v>17920</v>
      </c>
      <c r="F2160" t="s">
        <v>74</v>
      </c>
      <c r="G2160">
        <v>12</v>
      </c>
      <c r="H2160">
        <v>33.56</v>
      </c>
      <c r="I2160">
        <v>8</v>
      </c>
      <c r="J2160">
        <v>90</v>
      </c>
      <c r="K2160">
        <v>66.7</v>
      </c>
      <c r="L2160" t="s">
        <v>77</v>
      </c>
      <c r="M2160" t="s">
        <v>824</v>
      </c>
      <c r="N2160" t="s">
        <v>3897</v>
      </c>
      <c r="O2160" t="s">
        <v>627</v>
      </c>
      <c r="P2160" t="s">
        <v>74</v>
      </c>
      <c r="Q2160">
        <v>0</v>
      </c>
      <c r="R2160" t="s">
        <v>3341</v>
      </c>
    </row>
    <row r="2161" spans="2:20" x14ac:dyDescent="0.25">
      <c r="B2161" t="s">
        <v>3339</v>
      </c>
      <c r="C2161" t="s">
        <v>3340</v>
      </c>
      <c r="D2161" t="s">
        <v>3096</v>
      </c>
      <c r="E2161">
        <v>17920</v>
      </c>
      <c r="F2161" t="s">
        <v>74</v>
      </c>
      <c r="G2161">
        <v>12</v>
      </c>
      <c r="H2161">
        <v>33.56</v>
      </c>
      <c r="I2161">
        <v>8</v>
      </c>
      <c r="J2161">
        <v>90</v>
      </c>
      <c r="K2161">
        <v>66.7</v>
      </c>
      <c r="L2161" t="s">
        <v>77</v>
      </c>
      <c r="M2161" t="s">
        <v>318</v>
      </c>
      <c r="N2161" t="s">
        <v>3873</v>
      </c>
      <c r="O2161" t="s">
        <v>627</v>
      </c>
      <c r="P2161" t="s">
        <v>74</v>
      </c>
      <c r="Q2161">
        <v>0</v>
      </c>
      <c r="R2161" t="s">
        <v>3341</v>
      </c>
    </row>
    <row r="2162" spans="2:20" x14ac:dyDescent="0.25">
      <c r="B2162" t="s">
        <v>3342</v>
      </c>
      <c r="C2162" t="s">
        <v>3343</v>
      </c>
      <c r="D2162" t="s">
        <v>3344</v>
      </c>
      <c r="E2162" s="6">
        <v>6960</v>
      </c>
      <c r="F2162" t="s">
        <v>74</v>
      </c>
      <c r="G2162" s="6">
        <v>214</v>
      </c>
      <c r="H2162">
        <v>35</v>
      </c>
      <c r="I2162" s="6">
        <v>3</v>
      </c>
      <c r="J2162">
        <v>54</v>
      </c>
      <c r="K2162">
        <v>66</v>
      </c>
      <c r="L2162" t="s">
        <v>71</v>
      </c>
      <c r="M2162" t="s">
        <v>1657</v>
      </c>
      <c r="N2162" t="s">
        <v>3877</v>
      </c>
      <c r="O2162" t="s">
        <v>271</v>
      </c>
      <c r="P2162" t="s">
        <v>74</v>
      </c>
      <c r="Q2162">
        <v>0</v>
      </c>
      <c r="R2162" t="s">
        <v>3345</v>
      </c>
      <c r="S2162">
        <v>0</v>
      </c>
      <c r="T2162" t="s">
        <v>3613</v>
      </c>
    </row>
    <row r="2163" spans="2:20" x14ac:dyDescent="0.25">
      <c r="B2163" t="s">
        <v>3342</v>
      </c>
      <c r="C2163" t="s">
        <v>3343</v>
      </c>
      <c r="D2163" t="s">
        <v>3344</v>
      </c>
      <c r="E2163">
        <v>6960</v>
      </c>
      <c r="F2163" t="s">
        <v>74</v>
      </c>
      <c r="G2163">
        <v>214</v>
      </c>
      <c r="H2163">
        <v>35</v>
      </c>
      <c r="I2163">
        <v>3</v>
      </c>
      <c r="J2163">
        <v>54</v>
      </c>
      <c r="K2163">
        <v>66</v>
      </c>
      <c r="L2163" t="s">
        <v>77</v>
      </c>
      <c r="M2163" t="s">
        <v>221</v>
      </c>
      <c r="N2163" t="s">
        <v>3875</v>
      </c>
      <c r="O2163" t="s">
        <v>627</v>
      </c>
      <c r="P2163" t="s">
        <v>74</v>
      </c>
      <c r="Q2163">
        <v>0</v>
      </c>
      <c r="R2163" t="s">
        <v>3345</v>
      </c>
    </row>
    <row r="2164" spans="2:20" x14ac:dyDescent="0.25">
      <c r="B2164" t="s">
        <v>3346</v>
      </c>
      <c r="C2164" t="s">
        <v>3347</v>
      </c>
      <c r="D2164" t="s">
        <v>3348</v>
      </c>
      <c r="E2164">
        <v>9270</v>
      </c>
      <c r="F2164" t="s">
        <v>74</v>
      </c>
      <c r="G2164">
        <v>0</v>
      </c>
      <c r="H2164">
        <v>35</v>
      </c>
      <c r="I2164">
        <v>4</v>
      </c>
      <c r="J2164">
        <v>77</v>
      </c>
      <c r="K2164">
        <v>66</v>
      </c>
      <c r="L2164" t="s">
        <v>71</v>
      </c>
      <c r="M2164" t="s">
        <v>140</v>
      </c>
      <c r="N2164" t="s">
        <v>3865</v>
      </c>
      <c r="O2164" t="s">
        <v>239</v>
      </c>
      <c r="P2164" t="s">
        <v>74</v>
      </c>
      <c r="Q2164">
        <v>1200</v>
      </c>
      <c r="R2164" t="s">
        <v>3349</v>
      </c>
    </row>
    <row r="2165" spans="2:20" x14ac:dyDescent="0.25">
      <c r="B2165" t="s">
        <v>3346</v>
      </c>
      <c r="C2165" t="s">
        <v>3347</v>
      </c>
      <c r="D2165" t="s">
        <v>3348</v>
      </c>
      <c r="E2165">
        <v>9270</v>
      </c>
      <c r="F2165" t="s">
        <v>74</v>
      </c>
      <c r="G2165">
        <v>0</v>
      </c>
      <c r="H2165">
        <v>35</v>
      </c>
      <c r="I2165">
        <v>4</v>
      </c>
      <c r="J2165">
        <v>77</v>
      </c>
      <c r="K2165">
        <v>66</v>
      </c>
      <c r="L2165" t="s">
        <v>71</v>
      </c>
      <c r="M2165" t="s">
        <v>1657</v>
      </c>
      <c r="N2165" t="s">
        <v>3877</v>
      </c>
      <c r="O2165" t="s">
        <v>239</v>
      </c>
      <c r="P2165" t="s">
        <v>74</v>
      </c>
      <c r="Q2165">
        <v>500</v>
      </c>
      <c r="R2165" t="s">
        <v>3349</v>
      </c>
    </row>
    <row r="2166" spans="2:20" x14ac:dyDescent="0.25">
      <c r="B2166" t="s">
        <v>3346</v>
      </c>
      <c r="C2166" t="s">
        <v>3347</v>
      </c>
      <c r="D2166" t="s">
        <v>3348</v>
      </c>
      <c r="E2166">
        <v>9270</v>
      </c>
      <c r="F2166" t="s">
        <v>74</v>
      </c>
      <c r="G2166">
        <v>0</v>
      </c>
      <c r="H2166">
        <v>35</v>
      </c>
      <c r="I2166">
        <v>4</v>
      </c>
      <c r="J2166">
        <v>77</v>
      </c>
      <c r="K2166">
        <v>66</v>
      </c>
      <c r="L2166" t="s">
        <v>77</v>
      </c>
      <c r="M2166" t="s">
        <v>144</v>
      </c>
      <c r="N2166" t="s">
        <v>3862</v>
      </c>
      <c r="O2166" t="s">
        <v>239</v>
      </c>
      <c r="P2166" t="s">
        <v>74</v>
      </c>
      <c r="Q2166">
        <v>1500</v>
      </c>
      <c r="R2166" t="s">
        <v>3349</v>
      </c>
    </row>
    <row r="2167" spans="2:20" x14ac:dyDescent="0.25">
      <c r="B2167" t="s">
        <v>3350</v>
      </c>
      <c r="C2167" t="s">
        <v>1563</v>
      </c>
      <c r="D2167" t="s">
        <v>2846</v>
      </c>
      <c r="E2167">
        <v>3530</v>
      </c>
      <c r="F2167" t="s">
        <v>74</v>
      </c>
      <c r="G2167">
        <v>0</v>
      </c>
      <c r="H2167">
        <v>25</v>
      </c>
      <c r="I2167">
        <v>2</v>
      </c>
      <c r="J2167">
        <v>48</v>
      </c>
      <c r="K2167">
        <v>70</v>
      </c>
      <c r="L2167" t="s">
        <v>71</v>
      </c>
      <c r="M2167" t="s">
        <v>300</v>
      </c>
      <c r="N2167" t="s">
        <v>3880</v>
      </c>
      <c r="O2167" t="s">
        <v>73</v>
      </c>
      <c r="P2167" t="s">
        <v>74</v>
      </c>
      <c r="Q2167">
        <v>0</v>
      </c>
      <c r="R2167" t="s">
        <v>3351</v>
      </c>
    </row>
    <row r="2168" spans="2:20" x14ac:dyDescent="0.25">
      <c r="B2168" t="s">
        <v>3350</v>
      </c>
      <c r="C2168" t="s">
        <v>1563</v>
      </c>
      <c r="D2168" t="s">
        <v>2846</v>
      </c>
      <c r="E2168">
        <v>3530</v>
      </c>
      <c r="F2168" t="s">
        <v>74</v>
      </c>
      <c r="G2168">
        <v>0</v>
      </c>
      <c r="H2168">
        <v>25</v>
      </c>
      <c r="I2168">
        <v>2</v>
      </c>
      <c r="J2168">
        <v>48</v>
      </c>
      <c r="K2168">
        <v>70</v>
      </c>
      <c r="L2168" t="s">
        <v>71</v>
      </c>
      <c r="M2168" t="s">
        <v>195</v>
      </c>
      <c r="N2168" t="s">
        <v>3873</v>
      </c>
      <c r="O2168" t="s">
        <v>73</v>
      </c>
      <c r="P2168" t="s">
        <v>74</v>
      </c>
      <c r="Q2168">
        <v>0</v>
      </c>
      <c r="R2168" t="s">
        <v>3351</v>
      </c>
    </row>
    <row r="2169" spans="2:20" x14ac:dyDescent="0.25">
      <c r="B2169" t="s">
        <v>3350</v>
      </c>
      <c r="C2169" t="s">
        <v>1563</v>
      </c>
      <c r="D2169" t="s">
        <v>2846</v>
      </c>
      <c r="E2169">
        <v>3530</v>
      </c>
      <c r="F2169" t="s">
        <v>74</v>
      </c>
      <c r="G2169">
        <v>0</v>
      </c>
      <c r="H2169">
        <v>25</v>
      </c>
      <c r="I2169">
        <v>2</v>
      </c>
      <c r="J2169">
        <v>48</v>
      </c>
      <c r="K2169">
        <v>70</v>
      </c>
      <c r="L2169" t="s">
        <v>77</v>
      </c>
      <c r="M2169" t="s">
        <v>300</v>
      </c>
      <c r="N2169" t="s">
        <v>3880</v>
      </c>
      <c r="O2169" t="s">
        <v>73</v>
      </c>
      <c r="P2169" t="s">
        <v>74</v>
      </c>
      <c r="Q2169">
        <v>0</v>
      </c>
      <c r="R2169" t="s">
        <v>3351</v>
      </c>
    </row>
    <row r="2170" spans="2:20" x14ac:dyDescent="0.25">
      <c r="B2170" t="s">
        <v>3350</v>
      </c>
      <c r="C2170" t="s">
        <v>1563</v>
      </c>
      <c r="D2170" t="s">
        <v>2846</v>
      </c>
      <c r="E2170">
        <v>3530</v>
      </c>
      <c r="F2170" t="s">
        <v>74</v>
      </c>
      <c r="G2170">
        <v>0</v>
      </c>
      <c r="H2170">
        <v>25</v>
      </c>
      <c r="I2170">
        <v>2</v>
      </c>
      <c r="J2170">
        <v>48</v>
      </c>
      <c r="K2170">
        <v>70</v>
      </c>
      <c r="L2170" t="s">
        <v>77</v>
      </c>
      <c r="M2170" t="s">
        <v>195</v>
      </c>
      <c r="N2170" t="s">
        <v>3873</v>
      </c>
      <c r="O2170" t="s">
        <v>73</v>
      </c>
      <c r="P2170" t="s">
        <v>74</v>
      </c>
      <c r="Q2170">
        <v>0</v>
      </c>
      <c r="R2170" t="s">
        <v>3351</v>
      </c>
    </row>
    <row r="2171" spans="2:20" x14ac:dyDescent="0.25">
      <c r="B2171" t="s">
        <v>3352</v>
      </c>
      <c r="C2171" t="s">
        <v>3353</v>
      </c>
      <c r="D2171" t="s">
        <v>2012</v>
      </c>
      <c r="E2171">
        <v>11430</v>
      </c>
      <c r="F2171" t="s">
        <v>74</v>
      </c>
      <c r="G2171">
        <v>0</v>
      </c>
      <c r="H2171">
        <v>30</v>
      </c>
      <c r="I2171">
        <v>5</v>
      </c>
      <c r="J2171">
        <v>90</v>
      </c>
      <c r="K2171">
        <v>76</v>
      </c>
      <c r="L2171" t="s">
        <v>71</v>
      </c>
      <c r="M2171" t="s">
        <v>509</v>
      </c>
      <c r="N2171" t="s">
        <v>3874</v>
      </c>
      <c r="O2171" t="s">
        <v>73</v>
      </c>
      <c r="P2171" t="s">
        <v>74</v>
      </c>
      <c r="Q2171">
        <v>0</v>
      </c>
      <c r="R2171" t="s">
        <v>3354</v>
      </c>
    </row>
    <row r="2172" spans="2:20" x14ac:dyDescent="0.25">
      <c r="B2172" t="s">
        <v>3352</v>
      </c>
      <c r="C2172" t="s">
        <v>3353</v>
      </c>
      <c r="D2172" t="s">
        <v>2012</v>
      </c>
      <c r="E2172">
        <v>11430</v>
      </c>
      <c r="F2172" t="s">
        <v>74</v>
      </c>
      <c r="G2172">
        <v>0</v>
      </c>
      <c r="H2172">
        <v>30</v>
      </c>
      <c r="I2172">
        <v>5</v>
      </c>
      <c r="J2172">
        <v>90</v>
      </c>
      <c r="K2172">
        <v>76</v>
      </c>
      <c r="L2172" t="s">
        <v>77</v>
      </c>
      <c r="M2172" t="s">
        <v>2292</v>
      </c>
      <c r="N2172" t="s">
        <v>3947</v>
      </c>
      <c r="O2172" t="s">
        <v>239</v>
      </c>
      <c r="P2172" t="s">
        <v>74</v>
      </c>
      <c r="Q2172">
        <v>1000</v>
      </c>
      <c r="R2172" t="s">
        <v>3354</v>
      </c>
    </row>
    <row r="2173" spans="2:20" x14ac:dyDescent="0.25">
      <c r="B2173" t="s">
        <v>3355</v>
      </c>
      <c r="C2173" t="s">
        <v>2451</v>
      </c>
      <c r="D2173" t="s">
        <v>3356</v>
      </c>
      <c r="E2173">
        <v>5046</v>
      </c>
      <c r="F2173" t="s">
        <v>74</v>
      </c>
      <c r="G2173">
        <v>218</v>
      </c>
      <c r="H2173">
        <v>38</v>
      </c>
      <c r="I2173">
        <v>2</v>
      </c>
      <c r="J2173">
        <v>54</v>
      </c>
      <c r="K2173">
        <v>66</v>
      </c>
      <c r="L2173" t="s">
        <v>71</v>
      </c>
      <c r="M2173" t="s">
        <v>132</v>
      </c>
      <c r="N2173" t="s">
        <v>3864</v>
      </c>
      <c r="O2173" t="s">
        <v>73</v>
      </c>
      <c r="P2173" t="s">
        <v>74</v>
      </c>
      <c r="Q2173">
        <v>1200</v>
      </c>
      <c r="R2173" t="s">
        <v>3357</v>
      </c>
    </row>
    <row r="2174" spans="2:20" x14ac:dyDescent="0.25">
      <c r="B2174" t="s">
        <v>3355</v>
      </c>
      <c r="C2174" t="s">
        <v>2451</v>
      </c>
      <c r="D2174" t="s">
        <v>3356</v>
      </c>
      <c r="E2174">
        <v>5046</v>
      </c>
      <c r="F2174" t="s">
        <v>74</v>
      </c>
      <c r="G2174">
        <v>218</v>
      </c>
      <c r="H2174">
        <v>38</v>
      </c>
      <c r="I2174">
        <v>2</v>
      </c>
      <c r="J2174">
        <v>54</v>
      </c>
      <c r="K2174">
        <v>66</v>
      </c>
      <c r="L2174" t="s">
        <v>77</v>
      </c>
      <c r="M2174" s="7" t="s">
        <v>132</v>
      </c>
      <c r="N2174" s="7" t="s">
        <v>3864</v>
      </c>
      <c r="O2174" t="s">
        <v>73</v>
      </c>
      <c r="P2174" t="s">
        <v>74</v>
      </c>
      <c r="Q2174">
        <v>1200</v>
      </c>
      <c r="R2174" t="s">
        <v>3357</v>
      </c>
    </row>
    <row r="2175" spans="2:20" x14ac:dyDescent="0.25">
      <c r="B2175" t="s">
        <v>3355</v>
      </c>
      <c r="C2175" t="s">
        <v>2451</v>
      </c>
      <c r="D2175" t="s">
        <v>3356</v>
      </c>
      <c r="E2175">
        <v>5046</v>
      </c>
      <c r="F2175" t="s">
        <v>74</v>
      </c>
      <c r="G2175">
        <v>218</v>
      </c>
      <c r="H2175">
        <v>38</v>
      </c>
      <c r="I2175">
        <v>2</v>
      </c>
      <c r="J2175">
        <v>54</v>
      </c>
      <c r="K2175">
        <v>66</v>
      </c>
      <c r="L2175" t="s">
        <v>77</v>
      </c>
      <c r="M2175" s="7" t="s">
        <v>144</v>
      </c>
      <c r="N2175" s="7" t="s">
        <v>3862</v>
      </c>
      <c r="O2175" t="s">
        <v>239</v>
      </c>
      <c r="P2175" t="s">
        <v>74</v>
      </c>
      <c r="Q2175">
        <v>2100</v>
      </c>
      <c r="R2175" t="s">
        <v>3357</v>
      </c>
    </row>
    <row r="2176" spans="2:20" x14ac:dyDescent="0.25">
      <c r="B2176" t="s">
        <v>3358</v>
      </c>
      <c r="C2176" t="s">
        <v>3359</v>
      </c>
      <c r="D2176" t="s">
        <v>3360</v>
      </c>
      <c r="E2176">
        <v>6366</v>
      </c>
      <c r="F2176" t="s">
        <v>74</v>
      </c>
      <c r="G2176">
        <v>0</v>
      </c>
      <c r="H2176">
        <v>32</v>
      </c>
      <c r="I2176">
        <v>3</v>
      </c>
      <c r="J2176">
        <v>74</v>
      </c>
      <c r="K2176">
        <v>66</v>
      </c>
      <c r="L2176" t="s">
        <v>71</v>
      </c>
      <c r="M2176" s="7" t="s">
        <v>189</v>
      </c>
      <c r="N2176" s="7" t="s">
        <v>3871</v>
      </c>
      <c r="O2176" t="s">
        <v>239</v>
      </c>
      <c r="P2176" t="s">
        <v>74</v>
      </c>
      <c r="Q2176">
        <v>250</v>
      </c>
      <c r="R2176" t="s">
        <v>3361</v>
      </c>
    </row>
    <row r="2177" spans="2:18" x14ac:dyDescent="0.25">
      <c r="B2177" t="s">
        <v>3358</v>
      </c>
      <c r="C2177" t="s">
        <v>3359</v>
      </c>
      <c r="D2177" t="s">
        <v>3360</v>
      </c>
      <c r="E2177">
        <v>6366</v>
      </c>
      <c r="F2177" t="s">
        <v>74</v>
      </c>
      <c r="G2177">
        <v>0</v>
      </c>
      <c r="H2177">
        <v>32</v>
      </c>
      <c r="I2177">
        <v>3</v>
      </c>
      <c r="J2177">
        <v>74</v>
      </c>
      <c r="K2177">
        <v>66</v>
      </c>
      <c r="L2177" t="s">
        <v>77</v>
      </c>
      <c r="M2177" s="7" t="s">
        <v>2237</v>
      </c>
      <c r="N2177" s="7" t="s">
        <v>3942</v>
      </c>
      <c r="O2177" t="s">
        <v>73</v>
      </c>
      <c r="P2177" t="s">
        <v>74</v>
      </c>
      <c r="Q2177">
        <v>0</v>
      </c>
      <c r="R2177" t="s">
        <v>3361</v>
      </c>
    </row>
    <row r="2178" spans="2:18" x14ac:dyDescent="0.25">
      <c r="B2178" t="s">
        <v>3362</v>
      </c>
      <c r="C2178" t="s">
        <v>3363</v>
      </c>
      <c r="D2178" t="s">
        <v>3364</v>
      </c>
      <c r="E2178">
        <v>6750</v>
      </c>
      <c r="F2178">
        <v>6750</v>
      </c>
      <c r="G2178">
        <v>220</v>
      </c>
      <c r="H2178">
        <v>32</v>
      </c>
      <c r="I2178">
        <v>3</v>
      </c>
      <c r="J2178">
        <v>78</v>
      </c>
      <c r="K2178">
        <v>70</v>
      </c>
      <c r="L2178" t="s">
        <v>71</v>
      </c>
      <c r="M2178" t="s">
        <v>1538</v>
      </c>
      <c r="N2178" t="s">
        <v>3872</v>
      </c>
      <c r="O2178" t="s">
        <v>83</v>
      </c>
      <c r="P2178" t="s">
        <v>83</v>
      </c>
      <c r="Q2178">
        <v>0</v>
      </c>
      <c r="R2178" s="7" t="s">
        <v>3365</v>
      </c>
    </row>
    <row r="2179" spans="2:18" x14ac:dyDescent="0.25">
      <c r="B2179" t="s">
        <v>3362</v>
      </c>
      <c r="C2179" t="s">
        <v>3363</v>
      </c>
      <c r="D2179" t="s">
        <v>3364</v>
      </c>
      <c r="E2179">
        <v>6750</v>
      </c>
      <c r="F2179">
        <v>6750</v>
      </c>
      <c r="G2179">
        <v>220</v>
      </c>
      <c r="H2179">
        <v>32</v>
      </c>
      <c r="I2179">
        <v>3</v>
      </c>
      <c r="J2179">
        <v>78</v>
      </c>
      <c r="K2179">
        <v>70</v>
      </c>
      <c r="L2179" t="s">
        <v>77</v>
      </c>
      <c r="M2179" t="s">
        <v>1538</v>
      </c>
      <c r="N2179" t="s">
        <v>3872</v>
      </c>
      <c r="O2179" t="s">
        <v>83</v>
      </c>
      <c r="P2179" t="s">
        <v>83</v>
      </c>
      <c r="Q2179">
        <v>0</v>
      </c>
      <c r="R2179" s="7" t="s">
        <v>3365</v>
      </c>
    </row>
    <row r="2180" spans="2:18" x14ac:dyDescent="0.25">
      <c r="B2180" t="s">
        <v>3366</v>
      </c>
      <c r="C2180" t="s">
        <v>3367</v>
      </c>
      <c r="D2180" t="s">
        <v>461</v>
      </c>
      <c r="E2180">
        <v>7920</v>
      </c>
      <c r="F2180" t="s">
        <v>74</v>
      </c>
      <c r="G2180">
        <v>0</v>
      </c>
      <c r="H2180">
        <v>40</v>
      </c>
      <c r="I2180">
        <v>3</v>
      </c>
      <c r="J2180">
        <v>64</v>
      </c>
      <c r="K2180">
        <v>66</v>
      </c>
      <c r="L2180" t="s">
        <v>71</v>
      </c>
      <c r="M2180" t="s">
        <v>158</v>
      </c>
      <c r="N2180" t="s">
        <v>3866</v>
      </c>
      <c r="O2180" t="s">
        <v>271</v>
      </c>
      <c r="P2180" t="s">
        <v>74</v>
      </c>
      <c r="Q2180">
        <v>0</v>
      </c>
      <c r="R2180" s="7" t="s">
        <v>3368</v>
      </c>
    </row>
    <row r="2181" spans="2:18" x14ac:dyDescent="0.25">
      <c r="B2181" t="s">
        <v>3366</v>
      </c>
      <c r="C2181" t="s">
        <v>3367</v>
      </c>
      <c r="D2181" t="s">
        <v>461</v>
      </c>
      <c r="E2181">
        <v>7920</v>
      </c>
      <c r="F2181" t="s">
        <v>74</v>
      </c>
      <c r="G2181">
        <v>0</v>
      </c>
      <c r="H2181">
        <v>40</v>
      </c>
      <c r="I2181">
        <v>3</v>
      </c>
      <c r="J2181">
        <v>64</v>
      </c>
      <c r="K2181">
        <v>66</v>
      </c>
      <c r="L2181" t="s">
        <v>77</v>
      </c>
      <c r="M2181" t="s">
        <v>144</v>
      </c>
      <c r="N2181" t="s">
        <v>3862</v>
      </c>
      <c r="O2181" t="s">
        <v>239</v>
      </c>
      <c r="P2181" t="s">
        <v>74</v>
      </c>
      <c r="Q2181">
        <v>1500</v>
      </c>
      <c r="R2181" s="7" t="s">
        <v>3368</v>
      </c>
    </row>
    <row r="2182" spans="2:18" x14ac:dyDescent="0.25">
      <c r="B2182" t="s">
        <v>3369</v>
      </c>
      <c r="C2182" t="s">
        <v>3370</v>
      </c>
      <c r="D2182" t="s">
        <v>3360</v>
      </c>
      <c r="E2182">
        <v>6366</v>
      </c>
      <c r="F2182" t="s">
        <v>74</v>
      </c>
      <c r="G2182">
        <v>0</v>
      </c>
      <c r="H2182">
        <v>32</v>
      </c>
      <c r="I2182">
        <v>3</v>
      </c>
      <c r="J2182">
        <v>74</v>
      </c>
      <c r="K2182">
        <v>66</v>
      </c>
      <c r="L2182" t="s">
        <v>71</v>
      </c>
      <c r="M2182" t="s">
        <v>189</v>
      </c>
      <c r="N2182" t="s">
        <v>3871</v>
      </c>
      <c r="O2182" t="s">
        <v>239</v>
      </c>
      <c r="P2182" t="s">
        <v>74</v>
      </c>
      <c r="Q2182">
        <v>250</v>
      </c>
      <c r="R2182" t="s">
        <v>3371</v>
      </c>
    </row>
    <row r="2183" spans="2:18" x14ac:dyDescent="0.25">
      <c r="B2183" t="s">
        <v>3369</v>
      </c>
      <c r="C2183" t="s">
        <v>3370</v>
      </c>
      <c r="D2183" t="s">
        <v>3360</v>
      </c>
      <c r="E2183">
        <v>6366</v>
      </c>
      <c r="F2183" t="s">
        <v>74</v>
      </c>
      <c r="G2183">
        <v>0</v>
      </c>
      <c r="H2183">
        <v>32</v>
      </c>
      <c r="I2183">
        <v>3</v>
      </c>
      <c r="J2183">
        <v>74</v>
      </c>
      <c r="K2183">
        <v>66</v>
      </c>
      <c r="L2183" t="s">
        <v>77</v>
      </c>
      <c r="M2183" t="s">
        <v>2237</v>
      </c>
      <c r="N2183" t="s">
        <v>3942</v>
      </c>
      <c r="O2183" t="s">
        <v>73</v>
      </c>
      <c r="P2183" t="s">
        <v>74</v>
      </c>
      <c r="Q2183">
        <v>0</v>
      </c>
      <c r="R2183" t="s">
        <v>3371</v>
      </c>
    </row>
    <row r="2184" spans="2:18" x14ac:dyDescent="0.25">
      <c r="B2184" t="s">
        <v>3372</v>
      </c>
      <c r="C2184" t="s">
        <v>3305</v>
      </c>
      <c r="D2184" t="s">
        <v>3373</v>
      </c>
      <c r="E2184">
        <v>7728</v>
      </c>
      <c r="F2184">
        <v>7820</v>
      </c>
      <c r="G2184">
        <v>221</v>
      </c>
      <c r="H2184">
        <v>28</v>
      </c>
      <c r="I2184">
        <v>4</v>
      </c>
      <c r="J2184">
        <v>75</v>
      </c>
      <c r="K2184">
        <v>70</v>
      </c>
      <c r="L2184" t="s">
        <v>71</v>
      </c>
      <c r="M2184" t="s">
        <v>1538</v>
      </c>
      <c r="N2184" t="s">
        <v>3872</v>
      </c>
      <c r="O2184" t="s">
        <v>83</v>
      </c>
      <c r="P2184" t="s">
        <v>83</v>
      </c>
      <c r="Q2184">
        <v>0</v>
      </c>
      <c r="R2184" t="s">
        <v>3374</v>
      </c>
    </row>
    <row r="2185" spans="2:18" x14ac:dyDescent="0.25">
      <c r="B2185" t="s">
        <v>3372</v>
      </c>
      <c r="C2185" t="s">
        <v>3305</v>
      </c>
      <c r="D2185" t="s">
        <v>3373</v>
      </c>
      <c r="E2185">
        <v>7728</v>
      </c>
      <c r="F2185">
        <v>7820</v>
      </c>
      <c r="G2185">
        <v>221</v>
      </c>
      <c r="H2185">
        <v>28</v>
      </c>
      <c r="I2185">
        <v>4</v>
      </c>
      <c r="J2185">
        <v>75</v>
      </c>
      <c r="K2185">
        <v>70</v>
      </c>
      <c r="L2185" t="s">
        <v>77</v>
      </c>
      <c r="M2185" t="s">
        <v>1538</v>
      </c>
      <c r="N2185" t="s">
        <v>3872</v>
      </c>
      <c r="O2185" t="s">
        <v>83</v>
      </c>
      <c r="P2185" t="s">
        <v>83</v>
      </c>
      <c r="Q2185">
        <v>0</v>
      </c>
      <c r="R2185" t="s">
        <v>3374</v>
      </c>
    </row>
    <row r="2186" spans="2:18" x14ac:dyDescent="0.25">
      <c r="B2186" t="s">
        <v>3375</v>
      </c>
      <c r="C2186" t="s">
        <v>3376</v>
      </c>
      <c r="D2186" t="s">
        <v>3377</v>
      </c>
      <c r="E2186">
        <v>6930</v>
      </c>
      <c r="F2186" t="s">
        <v>74</v>
      </c>
      <c r="G2186">
        <v>0</v>
      </c>
      <c r="H2186">
        <v>35</v>
      </c>
      <c r="I2186">
        <v>3</v>
      </c>
      <c r="J2186">
        <v>68</v>
      </c>
      <c r="K2186">
        <v>66</v>
      </c>
      <c r="L2186" t="s">
        <v>71</v>
      </c>
      <c r="M2186" t="s">
        <v>158</v>
      </c>
      <c r="N2186" t="s">
        <v>3866</v>
      </c>
      <c r="O2186" t="s">
        <v>73</v>
      </c>
      <c r="P2186" t="s">
        <v>74</v>
      </c>
      <c r="Q2186">
        <v>0</v>
      </c>
      <c r="R2186" t="s">
        <v>3826</v>
      </c>
    </row>
    <row r="2187" spans="2:18" x14ac:dyDescent="0.25">
      <c r="B2187" t="s">
        <v>3375</v>
      </c>
      <c r="C2187" t="s">
        <v>3376</v>
      </c>
      <c r="D2187" t="s">
        <v>3377</v>
      </c>
      <c r="E2187">
        <v>6930</v>
      </c>
      <c r="F2187" t="s">
        <v>74</v>
      </c>
      <c r="G2187">
        <v>0</v>
      </c>
      <c r="H2187">
        <v>35</v>
      </c>
      <c r="I2187">
        <v>3</v>
      </c>
      <c r="J2187">
        <v>68</v>
      </c>
      <c r="K2187">
        <v>66</v>
      </c>
      <c r="L2187" t="s">
        <v>77</v>
      </c>
      <c r="M2187" t="s">
        <v>144</v>
      </c>
      <c r="N2187" t="s">
        <v>3862</v>
      </c>
      <c r="O2187" t="s">
        <v>239</v>
      </c>
      <c r="P2187" t="s">
        <v>74</v>
      </c>
      <c r="Q2187">
        <v>1500</v>
      </c>
      <c r="R2187" t="s">
        <v>3826</v>
      </c>
    </row>
    <row r="2188" spans="2:18" x14ac:dyDescent="0.25">
      <c r="B2188" t="s">
        <v>3379</v>
      </c>
      <c r="C2188" t="s">
        <v>1959</v>
      </c>
      <c r="D2188" t="s">
        <v>1591</v>
      </c>
      <c r="E2188">
        <v>12900</v>
      </c>
      <c r="F2188" t="s">
        <v>74</v>
      </c>
      <c r="G2188">
        <v>222</v>
      </c>
      <c r="H2188">
        <v>39</v>
      </c>
      <c r="I2188">
        <v>5</v>
      </c>
      <c r="J2188">
        <v>75</v>
      </c>
      <c r="K2188">
        <v>66</v>
      </c>
      <c r="L2188" t="s">
        <v>71</v>
      </c>
      <c r="M2188" t="s">
        <v>863</v>
      </c>
      <c r="N2188" t="s">
        <v>3899</v>
      </c>
      <c r="O2188" t="s">
        <v>271</v>
      </c>
      <c r="P2188" t="s">
        <v>74</v>
      </c>
      <c r="Q2188">
        <v>0</v>
      </c>
      <c r="R2188" t="s">
        <v>3378</v>
      </c>
    </row>
    <row r="2189" spans="2:18" x14ac:dyDescent="0.25">
      <c r="B2189" t="s">
        <v>3379</v>
      </c>
      <c r="C2189" t="s">
        <v>1959</v>
      </c>
      <c r="D2189" t="s">
        <v>1591</v>
      </c>
      <c r="E2189">
        <v>12900</v>
      </c>
      <c r="F2189" t="s">
        <v>74</v>
      </c>
      <c r="G2189">
        <v>222</v>
      </c>
      <c r="H2189">
        <v>39</v>
      </c>
      <c r="I2189">
        <v>5</v>
      </c>
      <c r="J2189">
        <v>75</v>
      </c>
      <c r="K2189">
        <v>66</v>
      </c>
      <c r="L2189" t="s">
        <v>77</v>
      </c>
      <c r="M2189" t="s">
        <v>144</v>
      </c>
      <c r="N2189" t="s">
        <v>3862</v>
      </c>
      <c r="O2189" t="s">
        <v>239</v>
      </c>
      <c r="P2189" t="s">
        <v>74</v>
      </c>
      <c r="Q2189">
        <v>0</v>
      </c>
      <c r="R2189" t="s">
        <v>3378</v>
      </c>
    </row>
    <row r="2190" spans="2:18" x14ac:dyDescent="0.25">
      <c r="B2190" t="s">
        <v>3380</v>
      </c>
      <c r="C2190" t="s">
        <v>2506</v>
      </c>
      <c r="D2190" t="s">
        <v>3381</v>
      </c>
      <c r="E2190">
        <v>12798</v>
      </c>
      <c r="F2190" t="s">
        <v>74</v>
      </c>
      <c r="G2190">
        <v>223</v>
      </c>
      <c r="H2190">
        <v>42</v>
      </c>
      <c r="I2190">
        <v>4</v>
      </c>
      <c r="J2190">
        <v>102</v>
      </c>
      <c r="K2190">
        <v>76</v>
      </c>
      <c r="L2190" t="s">
        <v>71</v>
      </c>
      <c r="M2190" s="7" t="s">
        <v>132</v>
      </c>
      <c r="N2190" s="7" t="s">
        <v>3864</v>
      </c>
      <c r="O2190" t="s">
        <v>83</v>
      </c>
      <c r="P2190" t="s">
        <v>73</v>
      </c>
      <c r="Q2190">
        <v>1600</v>
      </c>
      <c r="R2190" t="s">
        <v>3382</v>
      </c>
    </row>
    <row r="2191" spans="2:18" x14ac:dyDescent="0.25">
      <c r="B2191" t="s">
        <v>3380</v>
      </c>
      <c r="C2191" t="s">
        <v>2506</v>
      </c>
      <c r="D2191" t="s">
        <v>3381</v>
      </c>
      <c r="E2191">
        <v>12798</v>
      </c>
      <c r="F2191" t="s">
        <v>74</v>
      </c>
      <c r="G2191">
        <v>223</v>
      </c>
      <c r="H2191">
        <v>42</v>
      </c>
      <c r="I2191">
        <v>4</v>
      </c>
      <c r="J2191">
        <v>102</v>
      </c>
      <c r="K2191">
        <v>76</v>
      </c>
      <c r="L2191" t="s">
        <v>77</v>
      </c>
      <c r="M2191" s="7" t="s">
        <v>3383</v>
      </c>
      <c r="N2191" s="7" t="s">
        <v>3947</v>
      </c>
      <c r="O2191" t="s">
        <v>83</v>
      </c>
      <c r="P2191" t="s">
        <v>73</v>
      </c>
      <c r="Q2191">
        <v>1000</v>
      </c>
      <c r="R2191" t="s">
        <v>3382</v>
      </c>
    </row>
    <row r="2192" spans="2:18" x14ac:dyDescent="0.25">
      <c r="B2192" t="s">
        <v>3384</v>
      </c>
      <c r="C2192" t="s">
        <v>2506</v>
      </c>
      <c r="D2192" t="s">
        <v>3385</v>
      </c>
      <c r="E2192">
        <v>12798</v>
      </c>
      <c r="F2192" t="s">
        <v>74</v>
      </c>
      <c r="G2192">
        <v>223</v>
      </c>
      <c r="H2192">
        <v>42</v>
      </c>
      <c r="I2192">
        <v>4</v>
      </c>
      <c r="J2192">
        <v>102</v>
      </c>
      <c r="K2192">
        <v>76</v>
      </c>
      <c r="L2192" t="s">
        <v>71</v>
      </c>
      <c r="M2192" t="s">
        <v>132</v>
      </c>
      <c r="N2192" t="s">
        <v>3864</v>
      </c>
      <c r="O2192" t="s">
        <v>83</v>
      </c>
      <c r="P2192" t="s">
        <v>73</v>
      </c>
      <c r="Q2192">
        <v>1600</v>
      </c>
      <c r="R2192" t="s">
        <v>3386</v>
      </c>
    </row>
    <row r="2193" spans="2:18" x14ac:dyDescent="0.25">
      <c r="B2193" t="s">
        <v>3384</v>
      </c>
      <c r="C2193" t="s">
        <v>2506</v>
      </c>
      <c r="D2193" t="s">
        <v>3385</v>
      </c>
      <c r="E2193">
        <v>12798</v>
      </c>
      <c r="F2193" t="s">
        <v>74</v>
      </c>
      <c r="G2193">
        <v>223</v>
      </c>
      <c r="H2193">
        <v>42</v>
      </c>
      <c r="I2193">
        <v>4</v>
      </c>
      <c r="J2193">
        <v>102</v>
      </c>
      <c r="K2193">
        <v>76</v>
      </c>
      <c r="L2193" t="s">
        <v>77</v>
      </c>
      <c r="M2193" t="s">
        <v>132</v>
      </c>
      <c r="N2193" t="s">
        <v>3864</v>
      </c>
      <c r="O2193" t="s">
        <v>83</v>
      </c>
      <c r="P2193" t="s">
        <v>73</v>
      </c>
      <c r="Q2193">
        <v>1600</v>
      </c>
      <c r="R2193" t="s">
        <v>3386</v>
      </c>
    </row>
    <row r="2194" spans="2:18" x14ac:dyDescent="0.25">
      <c r="B2194" t="s">
        <v>3387</v>
      </c>
      <c r="C2194" t="s">
        <v>3388</v>
      </c>
      <c r="D2194" t="s">
        <v>3389</v>
      </c>
      <c r="E2194">
        <v>6645</v>
      </c>
      <c r="F2194" t="s">
        <v>74</v>
      </c>
      <c r="G2194">
        <v>224</v>
      </c>
      <c r="H2194">
        <v>35</v>
      </c>
      <c r="I2194">
        <v>3</v>
      </c>
      <c r="J2194">
        <v>62</v>
      </c>
      <c r="K2194">
        <v>63</v>
      </c>
      <c r="L2194" t="s">
        <v>71</v>
      </c>
      <c r="M2194" t="s">
        <v>158</v>
      </c>
      <c r="N2194" t="s">
        <v>3866</v>
      </c>
      <c r="O2194" t="s">
        <v>73</v>
      </c>
      <c r="P2194" t="s">
        <v>83</v>
      </c>
      <c r="Q2194">
        <v>0</v>
      </c>
      <c r="R2194" s="7" t="s">
        <v>3390</v>
      </c>
    </row>
    <row r="2195" spans="2:18" x14ac:dyDescent="0.25">
      <c r="B2195" t="s">
        <v>3387</v>
      </c>
      <c r="C2195" t="s">
        <v>3388</v>
      </c>
      <c r="D2195" t="s">
        <v>3389</v>
      </c>
      <c r="E2195">
        <v>6645</v>
      </c>
      <c r="F2195" t="s">
        <v>74</v>
      </c>
      <c r="G2195">
        <v>224</v>
      </c>
      <c r="H2195">
        <v>35</v>
      </c>
      <c r="I2195">
        <v>3</v>
      </c>
      <c r="J2195">
        <v>62</v>
      </c>
      <c r="K2195">
        <v>63</v>
      </c>
      <c r="L2195" t="s">
        <v>77</v>
      </c>
      <c r="M2195" t="s">
        <v>144</v>
      </c>
      <c r="N2195" t="s">
        <v>3862</v>
      </c>
      <c r="O2195" t="s">
        <v>83</v>
      </c>
      <c r="P2195" t="s">
        <v>73</v>
      </c>
      <c r="Q2195">
        <v>1200</v>
      </c>
      <c r="R2195" s="7" t="s">
        <v>3390</v>
      </c>
    </row>
    <row r="2196" spans="2:18" x14ac:dyDescent="0.25">
      <c r="B2196" t="s">
        <v>3391</v>
      </c>
      <c r="C2196" t="s">
        <v>228</v>
      </c>
      <c r="D2196" t="s">
        <v>3392</v>
      </c>
      <c r="E2196">
        <v>12570</v>
      </c>
      <c r="F2196" t="s">
        <v>74</v>
      </c>
      <c r="G2196">
        <v>0</v>
      </c>
      <c r="H2196">
        <v>38</v>
      </c>
      <c r="I2196">
        <v>5</v>
      </c>
      <c r="J2196">
        <v>80</v>
      </c>
      <c r="K2196">
        <v>66</v>
      </c>
      <c r="L2196" t="s">
        <v>71</v>
      </c>
      <c r="M2196" t="s">
        <v>509</v>
      </c>
      <c r="N2196" t="s">
        <v>3874</v>
      </c>
      <c r="O2196" t="s">
        <v>73</v>
      </c>
      <c r="P2196" t="s">
        <v>74</v>
      </c>
      <c r="Q2196">
        <v>0</v>
      </c>
      <c r="R2196" t="s">
        <v>3393</v>
      </c>
    </row>
    <row r="2197" spans="2:18" x14ac:dyDescent="0.25">
      <c r="B2197" t="s">
        <v>3391</v>
      </c>
      <c r="C2197" t="s">
        <v>228</v>
      </c>
      <c r="D2197" t="s">
        <v>3392</v>
      </c>
      <c r="E2197">
        <v>12570</v>
      </c>
      <c r="F2197" t="s">
        <v>74</v>
      </c>
      <c r="G2197">
        <v>0</v>
      </c>
      <c r="H2197">
        <v>38</v>
      </c>
      <c r="I2197">
        <v>5</v>
      </c>
      <c r="J2197">
        <v>80</v>
      </c>
      <c r="K2197">
        <v>66</v>
      </c>
      <c r="L2197" t="s">
        <v>77</v>
      </c>
      <c r="M2197" t="s">
        <v>144</v>
      </c>
      <c r="N2197" t="s">
        <v>3862</v>
      </c>
      <c r="O2197" t="s">
        <v>239</v>
      </c>
      <c r="P2197" t="s">
        <v>74</v>
      </c>
      <c r="Q2197">
        <v>1500</v>
      </c>
      <c r="R2197" t="s">
        <v>3393</v>
      </c>
    </row>
    <row r="2198" spans="2:18" x14ac:dyDescent="0.25">
      <c r="B2198" t="s">
        <v>3394</v>
      </c>
      <c r="C2198" t="s">
        <v>3395</v>
      </c>
      <c r="D2198" t="s">
        <v>3396</v>
      </c>
      <c r="E2198">
        <v>13836</v>
      </c>
      <c r="F2198">
        <v>13836</v>
      </c>
      <c r="G2198">
        <v>227</v>
      </c>
      <c r="H2198">
        <v>42</v>
      </c>
      <c r="I2198">
        <v>5</v>
      </c>
      <c r="J2198">
        <v>86</v>
      </c>
      <c r="K2198">
        <v>65.599999999999994</v>
      </c>
      <c r="L2198" t="s">
        <v>71</v>
      </c>
      <c r="M2198" t="s">
        <v>199</v>
      </c>
      <c r="N2198" t="s">
        <v>3874</v>
      </c>
      <c r="O2198" t="s">
        <v>73</v>
      </c>
      <c r="P2198" t="s">
        <v>83</v>
      </c>
      <c r="Q2198">
        <v>0</v>
      </c>
      <c r="R2198" t="s">
        <v>3397</v>
      </c>
    </row>
    <row r="2199" spans="2:18" x14ac:dyDescent="0.25">
      <c r="B2199" t="s">
        <v>3394</v>
      </c>
      <c r="C2199" t="s">
        <v>3395</v>
      </c>
      <c r="D2199" t="s">
        <v>3396</v>
      </c>
      <c r="E2199">
        <v>13836</v>
      </c>
      <c r="F2199">
        <v>13836</v>
      </c>
      <c r="G2199">
        <v>227</v>
      </c>
      <c r="H2199">
        <v>42</v>
      </c>
      <c r="I2199">
        <v>5</v>
      </c>
      <c r="J2199">
        <v>86</v>
      </c>
      <c r="K2199">
        <v>65.599999999999994</v>
      </c>
      <c r="L2199" t="s">
        <v>77</v>
      </c>
      <c r="M2199" t="s">
        <v>189</v>
      </c>
      <c r="N2199" t="s">
        <v>3871</v>
      </c>
      <c r="O2199" t="s">
        <v>83</v>
      </c>
      <c r="P2199" t="s">
        <v>83</v>
      </c>
      <c r="Q2199">
        <v>0</v>
      </c>
      <c r="R2199" t="s">
        <v>3397</v>
      </c>
    </row>
    <row r="2200" spans="2:18" x14ac:dyDescent="0.25">
      <c r="B2200" t="s">
        <v>3398</v>
      </c>
      <c r="C2200" t="s">
        <v>3399</v>
      </c>
      <c r="D2200" t="s">
        <v>3400</v>
      </c>
      <c r="E2200">
        <v>7920</v>
      </c>
      <c r="F2200" t="s">
        <v>74</v>
      </c>
      <c r="G2200">
        <v>227</v>
      </c>
      <c r="H2200">
        <v>40</v>
      </c>
      <c r="I2200">
        <v>3</v>
      </c>
      <c r="J2200">
        <v>73</v>
      </c>
      <c r="K2200">
        <v>70</v>
      </c>
      <c r="L2200" t="s">
        <v>71</v>
      </c>
      <c r="M2200" t="s">
        <v>1538</v>
      </c>
      <c r="N2200" t="s">
        <v>3872</v>
      </c>
      <c r="O2200" t="s">
        <v>83</v>
      </c>
      <c r="P2200" t="s">
        <v>83</v>
      </c>
      <c r="Q2200">
        <v>0</v>
      </c>
      <c r="R2200" t="s">
        <v>3401</v>
      </c>
    </row>
    <row r="2201" spans="2:18" x14ac:dyDescent="0.25">
      <c r="B2201" t="s">
        <v>3398</v>
      </c>
      <c r="C2201" t="s">
        <v>3399</v>
      </c>
      <c r="D2201" t="s">
        <v>3400</v>
      </c>
      <c r="E2201">
        <v>7920</v>
      </c>
      <c r="F2201" t="s">
        <v>74</v>
      </c>
      <c r="G2201">
        <v>227</v>
      </c>
      <c r="H2201">
        <v>40</v>
      </c>
      <c r="I2201">
        <v>3</v>
      </c>
      <c r="J2201">
        <v>73</v>
      </c>
      <c r="K2201">
        <v>70</v>
      </c>
      <c r="L2201" t="s">
        <v>71</v>
      </c>
      <c r="M2201" t="s">
        <v>201</v>
      </c>
      <c r="N2201" t="s">
        <v>3872</v>
      </c>
      <c r="O2201" t="s">
        <v>83</v>
      </c>
      <c r="P2201" t="s">
        <v>73</v>
      </c>
      <c r="Q2201">
        <v>1600</v>
      </c>
      <c r="R2201" t="s">
        <v>3401</v>
      </c>
    </row>
    <row r="2202" spans="2:18" x14ac:dyDescent="0.25">
      <c r="B2202" t="s">
        <v>3398</v>
      </c>
      <c r="C2202" t="s">
        <v>3399</v>
      </c>
      <c r="D2202" t="s">
        <v>3400</v>
      </c>
      <c r="E2202">
        <v>7920</v>
      </c>
      <c r="F2202" t="s">
        <v>74</v>
      </c>
      <c r="G2202">
        <v>227</v>
      </c>
      <c r="H2202">
        <v>40</v>
      </c>
      <c r="I2202">
        <v>3</v>
      </c>
      <c r="J2202">
        <v>73</v>
      </c>
      <c r="K2202">
        <v>70</v>
      </c>
      <c r="L2202" t="s">
        <v>77</v>
      </c>
      <c r="M2202" t="s">
        <v>1538</v>
      </c>
      <c r="N2202" t="s">
        <v>3872</v>
      </c>
      <c r="O2202" t="s">
        <v>83</v>
      </c>
      <c r="P2202" t="s">
        <v>83</v>
      </c>
      <c r="Q2202">
        <v>0</v>
      </c>
      <c r="R2202" t="s">
        <v>3401</v>
      </c>
    </row>
    <row r="2203" spans="2:18" x14ac:dyDescent="0.25">
      <c r="B2203" t="s">
        <v>3402</v>
      </c>
      <c r="C2203" t="s">
        <v>3403</v>
      </c>
      <c r="D2203" t="s">
        <v>3213</v>
      </c>
      <c r="E2203">
        <v>6792</v>
      </c>
      <c r="F2203" t="s">
        <v>74</v>
      </c>
      <c r="G2203">
        <v>228</v>
      </c>
      <c r="H2203">
        <v>35</v>
      </c>
      <c r="I2203">
        <v>3</v>
      </c>
      <c r="J2203">
        <v>72</v>
      </c>
      <c r="K2203">
        <v>64.5</v>
      </c>
      <c r="L2203" t="s">
        <v>71</v>
      </c>
      <c r="M2203" t="s">
        <v>913</v>
      </c>
      <c r="N2203" t="s">
        <v>3875</v>
      </c>
      <c r="O2203" t="s">
        <v>624</v>
      </c>
      <c r="P2203" t="s">
        <v>74</v>
      </c>
      <c r="Q2203">
        <v>0</v>
      </c>
      <c r="R2203" t="s">
        <v>3827</v>
      </c>
    </row>
    <row r="2204" spans="2:18" x14ac:dyDescent="0.25">
      <c r="B2204" t="s">
        <v>3402</v>
      </c>
      <c r="C2204" t="s">
        <v>3403</v>
      </c>
      <c r="D2204" t="s">
        <v>3213</v>
      </c>
      <c r="E2204">
        <v>6792</v>
      </c>
      <c r="F2204" t="s">
        <v>74</v>
      </c>
      <c r="G2204">
        <v>228</v>
      </c>
      <c r="H2204">
        <v>35</v>
      </c>
      <c r="I2204">
        <v>3</v>
      </c>
      <c r="J2204">
        <v>72</v>
      </c>
      <c r="K2204">
        <v>64.5</v>
      </c>
      <c r="L2204" t="s">
        <v>77</v>
      </c>
      <c r="M2204" t="s">
        <v>144</v>
      </c>
      <c r="N2204" t="s">
        <v>3862</v>
      </c>
      <c r="O2204" t="s">
        <v>239</v>
      </c>
      <c r="P2204" t="s">
        <v>74</v>
      </c>
      <c r="Q2204">
        <v>0</v>
      </c>
      <c r="R2204" t="s">
        <v>3827</v>
      </c>
    </row>
    <row r="2205" spans="2:18" x14ac:dyDescent="0.25">
      <c r="B2205" t="s">
        <v>3405</v>
      </c>
      <c r="C2205" t="s">
        <v>3406</v>
      </c>
      <c r="D2205" t="s">
        <v>559</v>
      </c>
      <c r="E2205">
        <v>9650</v>
      </c>
      <c r="F2205">
        <v>9650</v>
      </c>
      <c r="G2205">
        <v>229</v>
      </c>
      <c r="H2205">
        <v>37</v>
      </c>
      <c r="I2205">
        <v>4</v>
      </c>
      <c r="J2205">
        <v>61</v>
      </c>
      <c r="K2205">
        <v>65</v>
      </c>
      <c r="L2205" t="s">
        <v>71</v>
      </c>
      <c r="M2205" s="7" t="s">
        <v>199</v>
      </c>
      <c r="N2205" s="7" t="s">
        <v>3874</v>
      </c>
      <c r="O2205" t="s">
        <v>73</v>
      </c>
      <c r="P2205" t="s">
        <v>83</v>
      </c>
      <c r="Q2205">
        <v>0</v>
      </c>
      <c r="R2205" t="s">
        <v>3404</v>
      </c>
    </row>
    <row r="2206" spans="2:18" x14ac:dyDescent="0.25">
      <c r="B2206" t="s">
        <v>3405</v>
      </c>
      <c r="C2206" t="s">
        <v>3406</v>
      </c>
      <c r="D2206" t="s">
        <v>559</v>
      </c>
      <c r="E2206">
        <v>9650</v>
      </c>
      <c r="F2206">
        <v>9650</v>
      </c>
      <c r="G2206">
        <v>229</v>
      </c>
      <c r="H2206">
        <v>37</v>
      </c>
      <c r="I2206">
        <v>4</v>
      </c>
      <c r="J2206">
        <v>61</v>
      </c>
      <c r="K2206">
        <v>65</v>
      </c>
      <c r="L2206" t="s">
        <v>77</v>
      </c>
      <c r="M2206" s="7" t="s">
        <v>199</v>
      </c>
      <c r="N2206" s="7" t="s">
        <v>3874</v>
      </c>
      <c r="O2206" t="s">
        <v>83</v>
      </c>
      <c r="P2206" t="s">
        <v>83</v>
      </c>
      <c r="Q2206">
        <v>0</v>
      </c>
      <c r="R2206" t="s">
        <v>3404</v>
      </c>
    </row>
    <row r="2207" spans="2:18" x14ac:dyDescent="0.25">
      <c r="B2207" t="s">
        <v>3407</v>
      </c>
      <c r="C2207" t="s">
        <v>3408</v>
      </c>
      <c r="D2207" t="s">
        <v>3409</v>
      </c>
      <c r="E2207">
        <v>10602</v>
      </c>
      <c r="F2207" t="s">
        <v>74</v>
      </c>
      <c r="G2207">
        <v>229</v>
      </c>
      <c r="H2207">
        <v>38</v>
      </c>
      <c r="I2207">
        <v>4</v>
      </c>
      <c r="J2207">
        <v>72</v>
      </c>
      <c r="K2207">
        <v>66</v>
      </c>
      <c r="L2207" t="s">
        <v>71</v>
      </c>
      <c r="M2207" t="s">
        <v>140</v>
      </c>
      <c r="N2207" t="s">
        <v>3865</v>
      </c>
      <c r="O2207" t="s">
        <v>83</v>
      </c>
      <c r="P2207" t="s">
        <v>73</v>
      </c>
      <c r="Q2207">
        <v>1200</v>
      </c>
      <c r="R2207" t="s">
        <v>3410</v>
      </c>
    </row>
    <row r="2208" spans="2:18" x14ac:dyDescent="0.25">
      <c r="B2208" t="s">
        <v>3407</v>
      </c>
      <c r="C2208" t="s">
        <v>3408</v>
      </c>
      <c r="D2208" t="s">
        <v>3409</v>
      </c>
      <c r="E2208">
        <v>10602</v>
      </c>
      <c r="F2208" t="s">
        <v>74</v>
      </c>
      <c r="G2208">
        <v>229</v>
      </c>
      <c r="H2208">
        <v>38</v>
      </c>
      <c r="I2208">
        <v>4</v>
      </c>
      <c r="J2208">
        <v>72</v>
      </c>
      <c r="K2208">
        <v>66</v>
      </c>
      <c r="L2208" t="s">
        <v>71</v>
      </c>
      <c r="M2208" t="s">
        <v>144</v>
      </c>
      <c r="N2208" t="s">
        <v>3862</v>
      </c>
      <c r="O2208" t="s">
        <v>83</v>
      </c>
      <c r="P2208" t="s">
        <v>73</v>
      </c>
      <c r="Q2208">
        <v>1500</v>
      </c>
      <c r="R2208" t="s">
        <v>3410</v>
      </c>
    </row>
    <row r="2209" spans="2:18" x14ac:dyDescent="0.25">
      <c r="B2209" t="s">
        <v>3407</v>
      </c>
      <c r="C2209" t="s">
        <v>3408</v>
      </c>
      <c r="D2209" t="s">
        <v>3409</v>
      </c>
      <c r="E2209">
        <v>10602</v>
      </c>
      <c r="F2209" t="s">
        <v>74</v>
      </c>
      <c r="G2209">
        <v>229</v>
      </c>
      <c r="H2209">
        <v>38</v>
      </c>
      <c r="I2209">
        <v>4</v>
      </c>
      <c r="J2209">
        <v>72</v>
      </c>
      <c r="K2209">
        <v>66</v>
      </c>
      <c r="L2209" t="s">
        <v>77</v>
      </c>
      <c r="M2209" s="7" t="s">
        <v>144</v>
      </c>
      <c r="N2209" s="7" t="s">
        <v>3862</v>
      </c>
      <c r="O2209" t="s">
        <v>83</v>
      </c>
      <c r="P2209" t="s">
        <v>73</v>
      </c>
      <c r="Q2209">
        <v>1500</v>
      </c>
      <c r="R2209" t="s">
        <v>3410</v>
      </c>
    </row>
    <row r="2210" spans="2:18" x14ac:dyDescent="0.25">
      <c r="B2210" t="s">
        <v>3411</v>
      </c>
      <c r="C2210" t="s">
        <v>3412</v>
      </c>
      <c r="D2210" t="s">
        <v>3413</v>
      </c>
      <c r="E2210">
        <v>6836</v>
      </c>
      <c r="F2210" t="s">
        <v>74</v>
      </c>
      <c r="G2210">
        <v>231</v>
      </c>
      <c r="H2210">
        <v>48.4</v>
      </c>
      <c r="I2210">
        <v>2</v>
      </c>
      <c r="J2210">
        <v>80</v>
      </c>
      <c r="K2210">
        <v>70</v>
      </c>
      <c r="L2210" t="s">
        <v>71</v>
      </c>
      <c r="M2210" s="7" t="s">
        <v>94</v>
      </c>
      <c r="N2210" s="7" t="s">
        <v>3861</v>
      </c>
      <c r="O2210" t="s">
        <v>83</v>
      </c>
      <c r="P2210" t="s">
        <v>83</v>
      </c>
      <c r="Q2210">
        <v>0</v>
      </c>
      <c r="R2210" t="s">
        <v>3414</v>
      </c>
    </row>
    <row r="2211" spans="2:18" x14ac:dyDescent="0.25">
      <c r="B2211" t="s">
        <v>3411</v>
      </c>
      <c r="C2211" t="s">
        <v>3412</v>
      </c>
      <c r="D2211" t="s">
        <v>3413</v>
      </c>
      <c r="E2211">
        <v>6836</v>
      </c>
      <c r="F2211" t="s">
        <v>74</v>
      </c>
      <c r="G2211">
        <v>231</v>
      </c>
      <c r="H2211">
        <v>48.4</v>
      </c>
      <c r="I2211">
        <v>2</v>
      </c>
      <c r="J2211">
        <v>80</v>
      </c>
      <c r="K2211">
        <v>70</v>
      </c>
      <c r="L2211" t="s">
        <v>71</v>
      </c>
      <c r="M2211" t="s">
        <v>1538</v>
      </c>
      <c r="N2211" t="s">
        <v>3872</v>
      </c>
      <c r="O2211" t="s">
        <v>83</v>
      </c>
      <c r="P2211" t="s">
        <v>83</v>
      </c>
      <c r="Q2211">
        <v>0</v>
      </c>
      <c r="R2211" t="s">
        <v>3414</v>
      </c>
    </row>
    <row r="2212" spans="2:18" x14ac:dyDescent="0.25">
      <c r="B2212" t="s">
        <v>3411</v>
      </c>
      <c r="C2212" t="s">
        <v>3412</v>
      </c>
      <c r="D2212" t="s">
        <v>3413</v>
      </c>
      <c r="E2212">
        <v>6836</v>
      </c>
      <c r="F2212" t="s">
        <v>74</v>
      </c>
      <c r="G2212">
        <v>231</v>
      </c>
      <c r="H2212">
        <v>48.4</v>
      </c>
      <c r="I2212">
        <v>2</v>
      </c>
      <c r="J2212">
        <v>80</v>
      </c>
      <c r="K2212">
        <v>70</v>
      </c>
      <c r="L2212" t="s">
        <v>77</v>
      </c>
      <c r="M2212" t="s">
        <v>1538</v>
      </c>
      <c r="N2212" t="s">
        <v>3872</v>
      </c>
      <c r="O2212" t="s">
        <v>83</v>
      </c>
      <c r="P2212" t="s">
        <v>83</v>
      </c>
      <c r="Q2212">
        <v>0</v>
      </c>
      <c r="R2212" t="s">
        <v>3414</v>
      </c>
    </row>
    <row r="2213" spans="2:18" x14ac:dyDescent="0.25">
      <c r="B2213" t="s">
        <v>3411</v>
      </c>
      <c r="C2213" t="s">
        <v>3412</v>
      </c>
      <c r="D2213" t="s">
        <v>3413</v>
      </c>
      <c r="E2213">
        <v>6836</v>
      </c>
      <c r="F2213" t="s">
        <v>74</v>
      </c>
      <c r="G2213">
        <v>231</v>
      </c>
      <c r="H2213">
        <v>48.4</v>
      </c>
      <c r="I2213">
        <v>2</v>
      </c>
      <c r="J2213">
        <v>80</v>
      </c>
      <c r="K2213">
        <v>70</v>
      </c>
      <c r="L2213" t="s">
        <v>77</v>
      </c>
      <c r="M2213" t="s">
        <v>94</v>
      </c>
      <c r="N2213" t="s">
        <v>3861</v>
      </c>
      <c r="O2213" t="s">
        <v>83</v>
      </c>
      <c r="P2213" t="s">
        <v>83</v>
      </c>
      <c r="Q2213">
        <v>0</v>
      </c>
      <c r="R2213" t="s">
        <v>3414</v>
      </c>
    </row>
    <row r="2214" spans="2:18" x14ac:dyDescent="0.25">
      <c r="B2214" t="s">
        <v>3415</v>
      </c>
      <c r="C2214" t="s">
        <v>3376</v>
      </c>
      <c r="D2214" t="s">
        <v>2100</v>
      </c>
      <c r="E2214">
        <v>6930</v>
      </c>
      <c r="F2214" t="s">
        <v>74</v>
      </c>
      <c r="G2214">
        <v>231</v>
      </c>
      <c r="H2214">
        <v>35</v>
      </c>
      <c r="I2214">
        <v>3</v>
      </c>
      <c r="J2214">
        <v>68</v>
      </c>
      <c r="K2214">
        <v>66</v>
      </c>
      <c r="L2214" t="s">
        <v>71</v>
      </c>
      <c r="M2214" t="s">
        <v>913</v>
      </c>
      <c r="N2214" t="s">
        <v>3875</v>
      </c>
      <c r="O2214" t="s">
        <v>73</v>
      </c>
      <c r="P2214" t="s">
        <v>74</v>
      </c>
      <c r="Q2214">
        <v>0</v>
      </c>
      <c r="R2214" t="s">
        <v>3828</v>
      </c>
    </row>
    <row r="2215" spans="2:18" x14ac:dyDescent="0.25">
      <c r="B2215" t="s">
        <v>3415</v>
      </c>
      <c r="C2215" t="s">
        <v>3376</v>
      </c>
      <c r="D2215" t="s">
        <v>2100</v>
      </c>
      <c r="E2215">
        <v>6930</v>
      </c>
      <c r="F2215" t="s">
        <v>74</v>
      </c>
      <c r="G2215">
        <v>231</v>
      </c>
      <c r="H2215">
        <v>35</v>
      </c>
      <c r="I2215">
        <v>3</v>
      </c>
      <c r="J2215">
        <v>68</v>
      </c>
      <c r="K2215">
        <v>66</v>
      </c>
      <c r="L2215" t="s">
        <v>77</v>
      </c>
      <c r="M2215" t="s">
        <v>913</v>
      </c>
      <c r="N2215" t="s">
        <v>3875</v>
      </c>
      <c r="O2215" t="s">
        <v>73</v>
      </c>
      <c r="P2215" t="s">
        <v>74</v>
      </c>
      <c r="Q2215">
        <v>0</v>
      </c>
      <c r="R2215" t="s">
        <v>3828</v>
      </c>
    </row>
    <row r="2216" spans="2:18" x14ac:dyDescent="0.25">
      <c r="B2216" t="s">
        <v>3418</v>
      </c>
      <c r="C2216" t="s">
        <v>3419</v>
      </c>
      <c r="D2216" t="s">
        <v>3416</v>
      </c>
      <c r="E2216">
        <v>9270</v>
      </c>
      <c r="F2216" t="s">
        <v>74</v>
      </c>
      <c r="G2216">
        <v>232</v>
      </c>
      <c r="H2216">
        <v>35</v>
      </c>
      <c r="I2216">
        <v>4</v>
      </c>
      <c r="J2216">
        <v>76</v>
      </c>
      <c r="K2216">
        <v>66</v>
      </c>
      <c r="L2216" t="s">
        <v>71</v>
      </c>
      <c r="M2216" t="s">
        <v>140</v>
      </c>
      <c r="N2216" t="s">
        <v>3865</v>
      </c>
      <c r="O2216" t="s">
        <v>83</v>
      </c>
      <c r="P2216" t="s">
        <v>73</v>
      </c>
      <c r="Q2216">
        <v>1200</v>
      </c>
      <c r="R2216" t="s">
        <v>3417</v>
      </c>
    </row>
    <row r="2217" spans="2:18" x14ac:dyDescent="0.25">
      <c r="B2217" t="s">
        <v>3418</v>
      </c>
      <c r="C2217" t="s">
        <v>3419</v>
      </c>
      <c r="D2217" t="s">
        <v>3416</v>
      </c>
      <c r="E2217">
        <v>9270</v>
      </c>
      <c r="F2217" t="s">
        <v>74</v>
      </c>
      <c r="G2217">
        <v>232</v>
      </c>
      <c r="H2217">
        <v>35</v>
      </c>
      <c r="I2217">
        <v>4</v>
      </c>
      <c r="J2217">
        <v>76</v>
      </c>
      <c r="K2217">
        <v>66</v>
      </c>
      <c r="L2217" t="s">
        <v>77</v>
      </c>
      <c r="M2217" t="s">
        <v>144</v>
      </c>
      <c r="N2217" t="s">
        <v>3862</v>
      </c>
      <c r="O2217" t="s">
        <v>83</v>
      </c>
      <c r="P2217" t="s">
        <v>73</v>
      </c>
      <c r="Q2217">
        <v>1500</v>
      </c>
      <c r="R2217" t="s">
        <v>3417</v>
      </c>
    </row>
    <row r="2218" spans="2:18" x14ac:dyDescent="0.25">
      <c r="B2218" t="s">
        <v>3420</v>
      </c>
      <c r="C2218" t="s">
        <v>3419</v>
      </c>
      <c r="D2218" t="s">
        <v>139</v>
      </c>
      <c r="E2218">
        <v>9270</v>
      </c>
      <c r="F2218" t="s">
        <v>74</v>
      </c>
      <c r="G2218">
        <v>0</v>
      </c>
      <c r="H2218">
        <v>35</v>
      </c>
      <c r="I2218">
        <v>4</v>
      </c>
      <c r="J2218">
        <v>76</v>
      </c>
      <c r="K2218">
        <v>66</v>
      </c>
      <c r="L2218" t="s">
        <v>71</v>
      </c>
      <c r="M2218" t="s">
        <v>140</v>
      </c>
      <c r="N2218" t="s">
        <v>3865</v>
      </c>
      <c r="O2218" t="s">
        <v>73</v>
      </c>
      <c r="P2218" t="s">
        <v>74</v>
      </c>
      <c r="Q2218">
        <v>1200</v>
      </c>
      <c r="R2218" t="s">
        <v>3421</v>
      </c>
    </row>
    <row r="2219" spans="2:18" x14ac:dyDescent="0.25">
      <c r="B2219" t="s">
        <v>3420</v>
      </c>
      <c r="C2219" t="s">
        <v>3419</v>
      </c>
      <c r="D2219" t="s">
        <v>139</v>
      </c>
      <c r="E2219">
        <v>9270</v>
      </c>
      <c r="F2219" t="s">
        <v>74</v>
      </c>
      <c r="G2219">
        <v>0</v>
      </c>
      <c r="H2219">
        <v>35</v>
      </c>
      <c r="I2219">
        <v>4</v>
      </c>
      <c r="J2219">
        <v>76</v>
      </c>
      <c r="K2219">
        <v>66</v>
      </c>
      <c r="L2219" t="s">
        <v>77</v>
      </c>
      <c r="M2219" t="s">
        <v>144</v>
      </c>
      <c r="N2219" t="s">
        <v>3862</v>
      </c>
      <c r="O2219" t="s">
        <v>239</v>
      </c>
      <c r="P2219" t="s">
        <v>74</v>
      </c>
      <c r="Q2219">
        <v>1500</v>
      </c>
      <c r="R2219" t="s">
        <v>3421</v>
      </c>
    </row>
    <row r="2220" spans="2:18" x14ac:dyDescent="0.25">
      <c r="B2220" t="s">
        <v>3422</v>
      </c>
      <c r="C2220" t="s">
        <v>3423</v>
      </c>
      <c r="D2220" t="s">
        <v>3424</v>
      </c>
      <c r="E2220">
        <v>11580</v>
      </c>
      <c r="F2220">
        <v>11580</v>
      </c>
      <c r="G2220">
        <v>237</v>
      </c>
      <c r="H2220">
        <v>35</v>
      </c>
      <c r="I2220">
        <v>5</v>
      </c>
      <c r="J2220">
        <v>60</v>
      </c>
      <c r="K2220">
        <v>66</v>
      </c>
      <c r="L2220" t="s">
        <v>71</v>
      </c>
      <c r="M2220" t="s">
        <v>2166</v>
      </c>
      <c r="N2220" t="s">
        <v>3936</v>
      </c>
      <c r="O2220" t="s">
        <v>83</v>
      </c>
      <c r="P2220" t="s">
        <v>73</v>
      </c>
      <c r="Q2220">
        <v>1200</v>
      </c>
      <c r="R2220" t="s">
        <v>3425</v>
      </c>
    </row>
    <row r="2221" spans="2:18" x14ac:dyDescent="0.25">
      <c r="B2221" t="s">
        <v>3422</v>
      </c>
      <c r="C2221" t="s">
        <v>3423</v>
      </c>
      <c r="D2221" t="s">
        <v>3424</v>
      </c>
      <c r="E2221">
        <v>11580</v>
      </c>
      <c r="F2221">
        <v>11580</v>
      </c>
      <c r="G2221">
        <v>237</v>
      </c>
      <c r="H2221">
        <v>35</v>
      </c>
      <c r="I2221">
        <v>5</v>
      </c>
      <c r="J2221">
        <v>60</v>
      </c>
      <c r="K2221">
        <v>66</v>
      </c>
      <c r="L2221" t="s">
        <v>77</v>
      </c>
      <c r="M2221" t="s">
        <v>170</v>
      </c>
      <c r="N2221" t="s">
        <v>3869</v>
      </c>
      <c r="O2221" t="s">
        <v>83</v>
      </c>
      <c r="P2221" t="s">
        <v>73</v>
      </c>
      <c r="Q2221">
        <v>1000</v>
      </c>
      <c r="R2221" t="s">
        <v>3425</v>
      </c>
    </row>
    <row r="2222" spans="2:18" x14ac:dyDescent="0.25">
      <c r="B2222" t="s">
        <v>3426</v>
      </c>
      <c r="C2222" t="s">
        <v>3423</v>
      </c>
      <c r="D2222" t="s">
        <v>3427</v>
      </c>
      <c r="E2222">
        <v>11580</v>
      </c>
      <c r="F2222">
        <v>11580</v>
      </c>
      <c r="G2222">
        <v>237</v>
      </c>
      <c r="H2222">
        <v>35</v>
      </c>
      <c r="I2222">
        <v>5</v>
      </c>
      <c r="J2222">
        <v>60</v>
      </c>
      <c r="K2222">
        <v>66</v>
      </c>
      <c r="L2222" t="s">
        <v>71</v>
      </c>
      <c r="M2222" t="s">
        <v>140</v>
      </c>
      <c r="N2222" t="s">
        <v>3865</v>
      </c>
      <c r="O2222" t="s">
        <v>83</v>
      </c>
      <c r="P2222" t="s">
        <v>73</v>
      </c>
      <c r="Q2222" t="s">
        <v>74</v>
      </c>
      <c r="R2222" t="s">
        <v>3428</v>
      </c>
    </row>
    <row r="2223" spans="2:18" x14ac:dyDescent="0.25">
      <c r="B2223" t="s">
        <v>3426</v>
      </c>
      <c r="C2223" t="s">
        <v>3423</v>
      </c>
      <c r="D2223" t="s">
        <v>3427</v>
      </c>
      <c r="E2223">
        <v>11580</v>
      </c>
      <c r="F2223">
        <v>11580</v>
      </c>
      <c r="G2223">
        <v>237</v>
      </c>
      <c r="H2223">
        <v>35</v>
      </c>
      <c r="I2223">
        <v>5</v>
      </c>
      <c r="J2223">
        <v>60</v>
      </c>
      <c r="K2223">
        <v>66</v>
      </c>
      <c r="L2223" t="s">
        <v>77</v>
      </c>
      <c r="M2223" t="s">
        <v>170</v>
      </c>
      <c r="N2223" t="s">
        <v>3869</v>
      </c>
      <c r="O2223" t="s">
        <v>83</v>
      </c>
      <c r="P2223" t="s">
        <v>73</v>
      </c>
      <c r="Q2223">
        <v>1000</v>
      </c>
      <c r="R2223" t="s">
        <v>3428</v>
      </c>
    </row>
    <row r="2224" spans="2:18" x14ac:dyDescent="0.25">
      <c r="B2224" t="s">
        <v>3429</v>
      </c>
      <c r="C2224" t="s">
        <v>3423</v>
      </c>
      <c r="D2224" t="s">
        <v>3430</v>
      </c>
      <c r="E2224">
        <v>11580</v>
      </c>
      <c r="F2224">
        <v>11580</v>
      </c>
      <c r="G2224">
        <v>237</v>
      </c>
      <c r="H2224">
        <v>35</v>
      </c>
      <c r="I2224">
        <v>5</v>
      </c>
      <c r="J2224">
        <v>60</v>
      </c>
      <c r="K2224">
        <v>66</v>
      </c>
      <c r="L2224" t="s">
        <v>71</v>
      </c>
      <c r="M2224" t="s">
        <v>140</v>
      </c>
      <c r="N2224" t="s">
        <v>3865</v>
      </c>
      <c r="O2224" t="s">
        <v>83</v>
      </c>
      <c r="P2224" t="s">
        <v>73</v>
      </c>
      <c r="Q2224">
        <v>1200</v>
      </c>
      <c r="R2224" t="s">
        <v>3431</v>
      </c>
    </row>
    <row r="2225" spans="2:18" x14ac:dyDescent="0.25">
      <c r="B2225" t="s">
        <v>3429</v>
      </c>
      <c r="C2225" t="s">
        <v>3423</v>
      </c>
      <c r="D2225" t="s">
        <v>3430</v>
      </c>
      <c r="E2225">
        <v>11580</v>
      </c>
      <c r="F2225">
        <v>11580</v>
      </c>
      <c r="G2225">
        <v>237</v>
      </c>
      <c r="H2225">
        <v>35</v>
      </c>
      <c r="I2225">
        <v>5</v>
      </c>
      <c r="J2225">
        <v>60</v>
      </c>
      <c r="K2225">
        <v>66</v>
      </c>
      <c r="L2225" t="s">
        <v>77</v>
      </c>
      <c r="M2225" t="s">
        <v>170</v>
      </c>
      <c r="N2225" t="s">
        <v>3869</v>
      </c>
      <c r="O2225" t="s">
        <v>83</v>
      </c>
      <c r="P2225" t="s">
        <v>73</v>
      </c>
      <c r="Q2225">
        <v>1000</v>
      </c>
      <c r="R2225" t="s">
        <v>3431</v>
      </c>
    </row>
    <row r="2226" spans="2:18" x14ac:dyDescent="0.25">
      <c r="B2226" t="s">
        <v>3432</v>
      </c>
      <c r="C2226" t="s">
        <v>3082</v>
      </c>
      <c r="D2226" t="s">
        <v>3433</v>
      </c>
      <c r="E2226">
        <v>11580</v>
      </c>
      <c r="F2226" t="s">
        <v>74</v>
      </c>
      <c r="G2226">
        <v>237</v>
      </c>
      <c r="H2226">
        <v>35</v>
      </c>
      <c r="I2226">
        <v>5</v>
      </c>
      <c r="J2226">
        <v>65</v>
      </c>
      <c r="K2226">
        <v>66</v>
      </c>
      <c r="L2226" t="s">
        <v>71</v>
      </c>
      <c r="M2226" t="s">
        <v>140</v>
      </c>
      <c r="N2226" t="s">
        <v>3865</v>
      </c>
      <c r="O2226" t="s">
        <v>83</v>
      </c>
      <c r="P2226" t="s">
        <v>73</v>
      </c>
      <c r="Q2226">
        <v>1200</v>
      </c>
      <c r="R2226" t="s">
        <v>3434</v>
      </c>
    </row>
    <row r="2227" spans="2:18" x14ac:dyDescent="0.25">
      <c r="B2227" t="s">
        <v>3432</v>
      </c>
      <c r="C2227" t="s">
        <v>3082</v>
      </c>
      <c r="D2227" t="s">
        <v>3433</v>
      </c>
      <c r="E2227">
        <v>11580</v>
      </c>
      <c r="F2227" t="s">
        <v>74</v>
      </c>
      <c r="G2227">
        <v>237</v>
      </c>
      <c r="H2227">
        <v>35</v>
      </c>
      <c r="I2227">
        <v>5</v>
      </c>
      <c r="J2227">
        <v>65</v>
      </c>
      <c r="K2227">
        <v>66</v>
      </c>
      <c r="L2227" t="s">
        <v>77</v>
      </c>
      <c r="M2227" t="s">
        <v>170</v>
      </c>
      <c r="N2227" t="s">
        <v>3869</v>
      </c>
      <c r="O2227" t="s">
        <v>83</v>
      </c>
      <c r="P2227" t="s">
        <v>73</v>
      </c>
      <c r="Q2227">
        <v>1000</v>
      </c>
      <c r="R2227" t="s">
        <v>3434</v>
      </c>
    </row>
    <row r="2228" spans="2:18" x14ac:dyDescent="0.25">
      <c r="B2228" t="s">
        <v>3435</v>
      </c>
      <c r="C2228" t="s">
        <v>3436</v>
      </c>
      <c r="D2228" t="s">
        <v>3437</v>
      </c>
      <c r="E2228">
        <v>12030</v>
      </c>
      <c r="F2228" t="s">
        <v>74</v>
      </c>
      <c r="G2228">
        <v>241</v>
      </c>
      <c r="H2228">
        <v>30</v>
      </c>
      <c r="I2228">
        <v>5</v>
      </c>
      <c r="J2228">
        <v>66</v>
      </c>
      <c r="K2228">
        <v>80</v>
      </c>
      <c r="L2228" t="s">
        <v>71</v>
      </c>
      <c r="M2228" t="s">
        <v>132</v>
      </c>
      <c r="N2228" t="s">
        <v>3864</v>
      </c>
      <c r="O2228" t="s">
        <v>239</v>
      </c>
      <c r="P2228" t="s">
        <v>74</v>
      </c>
      <c r="Q2228">
        <v>0</v>
      </c>
      <c r="R2228" t="s">
        <v>3438</v>
      </c>
    </row>
    <row r="2229" spans="2:18" x14ac:dyDescent="0.25">
      <c r="B2229" t="s">
        <v>3435</v>
      </c>
      <c r="C2229" t="s">
        <v>3436</v>
      </c>
      <c r="D2229" t="s">
        <v>3437</v>
      </c>
      <c r="E2229">
        <v>12030</v>
      </c>
      <c r="F2229" t="s">
        <v>74</v>
      </c>
      <c r="G2229">
        <v>241</v>
      </c>
      <c r="H2229">
        <v>30</v>
      </c>
      <c r="I2229">
        <v>5</v>
      </c>
      <c r="J2229">
        <v>66</v>
      </c>
      <c r="K2229">
        <v>80</v>
      </c>
      <c r="L2229" t="s">
        <v>77</v>
      </c>
      <c r="M2229" t="s">
        <v>1609</v>
      </c>
      <c r="N2229" t="s">
        <v>3862</v>
      </c>
      <c r="O2229" t="s">
        <v>239</v>
      </c>
      <c r="P2229" t="s">
        <v>74</v>
      </c>
      <c r="Q2229">
        <v>0</v>
      </c>
      <c r="R2229" t="s">
        <v>3438</v>
      </c>
    </row>
    <row r="2230" spans="2:18" x14ac:dyDescent="0.25">
      <c r="B2230" t="s">
        <v>3439</v>
      </c>
      <c r="C2230" t="s">
        <v>3440</v>
      </c>
      <c r="D2230" t="s">
        <v>3441</v>
      </c>
      <c r="E2230">
        <v>9270</v>
      </c>
      <c r="F2230" t="s">
        <v>74</v>
      </c>
      <c r="G2230">
        <v>242</v>
      </c>
      <c r="H2230">
        <v>35</v>
      </c>
      <c r="I2230">
        <v>4</v>
      </c>
      <c r="J2230">
        <v>58</v>
      </c>
      <c r="K2230">
        <v>66</v>
      </c>
      <c r="L2230" t="s">
        <v>71</v>
      </c>
      <c r="M2230" t="s">
        <v>144</v>
      </c>
      <c r="N2230" t="s">
        <v>3862</v>
      </c>
      <c r="O2230" t="s">
        <v>83</v>
      </c>
      <c r="P2230" t="s">
        <v>73</v>
      </c>
      <c r="Q2230">
        <v>500</v>
      </c>
      <c r="R2230" t="s">
        <v>3442</v>
      </c>
    </row>
    <row r="2231" spans="2:18" x14ac:dyDescent="0.25">
      <c r="B2231" t="s">
        <v>3439</v>
      </c>
      <c r="C2231" t="s">
        <v>3440</v>
      </c>
      <c r="D2231" t="s">
        <v>3441</v>
      </c>
      <c r="E2231">
        <v>9270</v>
      </c>
      <c r="F2231" t="s">
        <v>74</v>
      </c>
      <c r="G2231">
        <v>242</v>
      </c>
      <c r="H2231">
        <v>35</v>
      </c>
      <c r="I2231">
        <v>4</v>
      </c>
      <c r="J2231">
        <v>58</v>
      </c>
      <c r="K2231">
        <v>66</v>
      </c>
      <c r="L2231" t="s">
        <v>71</v>
      </c>
      <c r="M2231" t="s">
        <v>140</v>
      </c>
      <c r="N2231" t="s">
        <v>3865</v>
      </c>
      <c r="O2231" t="s">
        <v>83</v>
      </c>
      <c r="P2231" t="s">
        <v>73</v>
      </c>
      <c r="Q2231">
        <v>1200</v>
      </c>
      <c r="R2231" t="s">
        <v>3442</v>
      </c>
    </row>
    <row r="2232" spans="2:18" x14ac:dyDescent="0.25">
      <c r="B2232" t="s">
        <v>3439</v>
      </c>
      <c r="C2232" t="s">
        <v>3440</v>
      </c>
      <c r="D2232" t="s">
        <v>3441</v>
      </c>
      <c r="E2232">
        <v>9270</v>
      </c>
      <c r="F2232" t="s">
        <v>74</v>
      </c>
      <c r="G2232">
        <v>242</v>
      </c>
      <c r="H2232">
        <v>35</v>
      </c>
      <c r="I2232">
        <v>4</v>
      </c>
      <c r="J2232">
        <v>58</v>
      </c>
      <c r="K2232">
        <v>66</v>
      </c>
      <c r="L2232" t="s">
        <v>77</v>
      </c>
      <c r="M2232" t="s">
        <v>929</v>
      </c>
      <c r="N2232" t="s">
        <v>3873</v>
      </c>
      <c r="O2232" t="s">
        <v>83</v>
      </c>
      <c r="P2232" t="s">
        <v>73</v>
      </c>
      <c r="Q2232">
        <v>800</v>
      </c>
      <c r="R2232" t="s">
        <v>3442</v>
      </c>
    </row>
    <row r="2233" spans="2:18" x14ac:dyDescent="0.25">
      <c r="B2233" t="s">
        <v>3443</v>
      </c>
      <c r="C2233" t="s">
        <v>254</v>
      </c>
      <c r="D2233" t="s">
        <v>3444</v>
      </c>
      <c r="E2233">
        <v>9270</v>
      </c>
      <c r="F2233" t="s">
        <v>74</v>
      </c>
      <c r="G2233">
        <v>242</v>
      </c>
      <c r="H2233">
        <v>35</v>
      </c>
      <c r="I2233">
        <v>4</v>
      </c>
      <c r="J2233">
        <v>64</v>
      </c>
      <c r="K2233">
        <v>66</v>
      </c>
      <c r="L2233" t="s">
        <v>71</v>
      </c>
      <c r="M2233" t="s">
        <v>1657</v>
      </c>
      <c r="N2233" t="s">
        <v>3877</v>
      </c>
      <c r="O2233" t="s">
        <v>73</v>
      </c>
      <c r="P2233" t="s">
        <v>74</v>
      </c>
      <c r="Q2233">
        <v>0</v>
      </c>
      <c r="R2233" t="s">
        <v>3445</v>
      </c>
    </row>
    <row r="2234" spans="2:18" x14ac:dyDescent="0.25">
      <c r="B2234" t="s">
        <v>3443</v>
      </c>
      <c r="C2234" t="s">
        <v>254</v>
      </c>
      <c r="D2234" t="s">
        <v>3444</v>
      </c>
      <c r="E2234">
        <v>9270</v>
      </c>
      <c r="F2234" t="s">
        <v>74</v>
      </c>
      <c r="G2234">
        <v>242</v>
      </c>
      <c r="H2234">
        <v>35</v>
      </c>
      <c r="I2234">
        <v>4</v>
      </c>
      <c r="J2234">
        <v>64</v>
      </c>
      <c r="K2234">
        <v>66</v>
      </c>
      <c r="L2234" t="s">
        <v>77</v>
      </c>
      <c r="M2234" t="s">
        <v>144</v>
      </c>
      <c r="N2234" t="s">
        <v>3862</v>
      </c>
      <c r="O2234" t="s">
        <v>73</v>
      </c>
      <c r="P2234" t="s">
        <v>74</v>
      </c>
      <c r="Q2234">
        <v>1500</v>
      </c>
      <c r="R2234" t="s">
        <v>3445</v>
      </c>
    </row>
    <row r="2235" spans="2:18" x14ac:dyDescent="0.25">
      <c r="B2235" t="s">
        <v>3446</v>
      </c>
      <c r="C2235" t="s">
        <v>3447</v>
      </c>
      <c r="D2235" t="s">
        <v>2161</v>
      </c>
      <c r="E2235">
        <v>9530</v>
      </c>
      <c r="F2235" t="s">
        <v>74</v>
      </c>
      <c r="G2235">
        <v>243</v>
      </c>
      <c r="H2235">
        <v>36</v>
      </c>
      <c r="I2235">
        <v>4</v>
      </c>
      <c r="J2235">
        <v>60</v>
      </c>
      <c r="K2235">
        <v>66</v>
      </c>
      <c r="L2235" t="s">
        <v>71</v>
      </c>
      <c r="M2235" t="s">
        <v>140</v>
      </c>
      <c r="N2235" t="s">
        <v>3865</v>
      </c>
      <c r="O2235" t="s">
        <v>73</v>
      </c>
      <c r="P2235" t="s">
        <v>74</v>
      </c>
      <c r="Q2235">
        <v>1200</v>
      </c>
      <c r="R2235" t="s">
        <v>3448</v>
      </c>
    </row>
    <row r="2236" spans="2:18" x14ac:dyDescent="0.25">
      <c r="B2236" t="s">
        <v>3446</v>
      </c>
      <c r="C2236" t="s">
        <v>3447</v>
      </c>
      <c r="D2236" t="s">
        <v>2161</v>
      </c>
      <c r="E2236">
        <v>9530</v>
      </c>
      <c r="F2236" t="s">
        <v>74</v>
      </c>
      <c r="G2236">
        <v>243</v>
      </c>
      <c r="H2236">
        <v>36</v>
      </c>
      <c r="I2236">
        <v>4</v>
      </c>
      <c r="J2236">
        <v>60</v>
      </c>
      <c r="K2236">
        <v>66</v>
      </c>
      <c r="L2236" t="s">
        <v>77</v>
      </c>
      <c r="M2236" t="s">
        <v>929</v>
      </c>
      <c r="N2236" t="s">
        <v>3873</v>
      </c>
      <c r="O2236" t="s">
        <v>73</v>
      </c>
      <c r="P2236" t="s">
        <v>74</v>
      </c>
      <c r="Q2236">
        <v>500</v>
      </c>
      <c r="R2236" t="s">
        <v>3448</v>
      </c>
    </row>
    <row r="2237" spans="2:18" x14ac:dyDescent="0.25">
      <c r="B2237" t="s">
        <v>3449</v>
      </c>
      <c r="C2237" t="s">
        <v>3450</v>
      </c>
      <c r="D2237" t="s">
        <v>2082</v>
      </c>
      <c r="E2237">
        <v>7380</v>
      </c>
      <c r="F2237">
        <v>7380</v>
      </c>
      <c r="G2237">
        <v>244</v>
      </c>
      <c r="H2237">
        <v>35</v>
      </c>
      <c r="I2237">
        <v>3</v>
      </c>
      <c r="J2237">
        <v>84</v>
      </c>
      <c r="K2237">
        <v>70</v>
      </c>
      <c r="L2237" t="s">
        <v>71</v>
      </c>
      <c r="M2237" t="s">
        <v>2387</v>
      </c>
      <c r="N2237" t="s">
        <v>3953</v>
      </c>
      <c r="O2237" t="s">
        <v>83</v>
      </c>
      <c r="P2237" t="s">
        <v>73</v>
      </c>
      <c r="Q2237" t="s">
        <v>74</v>
      </c>
      <c r="R2237" t="s">
        <v>3451</v>
      </c>
    </row>
    <row r="2238" spans="2:18" x14ac:dyDescent="0.25">
      <c r="B2238" t="s">
        <v>3449</v>
      </c>
      <c r="C2238" t="s">
        <v>3450</v>
      </c>
      <c r="D2238" t="s">
        <v>2082</v>
      </c>
      <c r="E2238">
        <v>7380</v>
      </c>
      <c r="F2238">
        <v>7380</v>
      </c>
      <c r="G2238">
        <v>244</v>
      </c>
      <c r="H2238">
        <v>35</v>
      </c>
      <c r="I2238">
        <v>3</v>
      </c>
      <c r="J2238">
        <v>84</v>
      </c>
      <c r="K2238">
        <v>70</v>
      </c>
      <c r="L2238" t="s">
        <v>77</v>
      </c>
      <c r="M2238" t="s">
        <v>2387</v>
      </c>
      <c r="N2238" t="s">
        <v>3953</v>
      </c>
      <c r="O2238" t="s">
        <v>83</v>
      </c>
      <c r="P2238" t="s">
        <v>73</v>
      </c>
      <c r="Q2238" t="s">
        <v>74</v>
      </c>
      <c r="R2238" t="s">
        <v>3451</v>
      </c>
    </row>
    <row r="2239" spans="2:18" x14ac:dyDescent="0.25">
      <c r="B2239" t="s">
        <v>3452</v>
      </c>
      <c r="C2239" t="s">
        <v>2056</v>
      </c>
      <c r="D2239" t="s">
        <v>3453</v>
      </c>
      <c r="E2239">
        <v>7380</v>
      </c>
      <c r="F2239" t="s">
        <v>74</v>
      </c>
      <c r="G2239">
        <v>0</v>
      </c>
      <c r="H2239">
        <v>35</v>
      </c>
      <c r="I2239">
        <v>3</v>
      </c>
      <c r="J2239">
        <v>84</v>
      </c>
      <c r="K2239">
        <v>70</v>
      </c>
      <c r="L2239" t="s">
        <v>71</v>
      </c>
      <c r="M2239" t="s">
        <v>3752</v>
      </c>
      <c r="N2239" t="s">
        <v>3953</v>
      </c>
      <c r="O2239" t="s">
        <v>73</v>
      </c>
      <c r="P2239" t="s">
        <v>74</v>
      </c>
      <c r="Q2239">
        <v>500</v>
      </c>
      <c r="R2239" t="s">
        <v>3829</v>
      </c>
    </row>
    <row r="2240" spans="2:18" x14ac:dyDescent="0.25">
      <c r="B2240" t="s">
        <v>3452</v>
      </c>
      <c r="C2240" t="s">
        <v>2056</v>
      </c>
      <c r="D2240" t="s">
        <v>3453</v>
      </c>
      <c r="E2240">
        <v>7380</v>
      </c>
      <c r="F2240" t="s">
        <v>74</v>
      </c>
      <c r="G2240">
        <v>0</v>
      </c>
      <c r="H2240">
        <v>35</v>
      </c>
      <c r="I2240">
        <v>3</v>
      </c>
      <c r="J2240">
        <v>84</v>
      </c>
      <c r="K2240">
        <v>70</v>
      </c>
      <c r="L2240" t="s">
        <v>77</v>
      </c>
      <c r="M2240" t="s">
        <v>1952</v>
      </c>
      <c r="N2240" t="s">
        <v>3861</v>
      </c>
      <c r="O2240" t="s">
        <v>239</v>
      </c>
      <c r="P2240" t="s">
        <v>74</v>
      </c>
      <c r="Q2240">
        <v>500</v>
      </c>
      <c r="R2240" t="s">
        <v>3829</v>
      </c>
    </row>
    <row r="2241" spans="2:18" x14ac:dyDescent="0.25">
      <c r="B2241" t="s">
        <v>3456</v>
      </c>
      <c r="C2241" t="s">
        <v>2047</v>
      </c>
      <c r="D2241" t="s">
        <v>3454</v>
      </c>
      <c r="E2241">
        <v>9150</v>
      </c>
      <c r="F2241" t="s">
        <v>74</v>
      </c>
      <c r="G2241">
        <v>245</v>
      </c>
      <c r="H2241">
        <v>35</v>
      </c>
      <c r="I2241">
        <v>4</v>
      </c>
      <c r="J2241">
        <v>75</v>
      </c>
      <c r="K2241">
        <v>66</v>
      </c>
      <c r="L2241" t="s">
        <v>71</v>
      </c>
      <c r="M2241" t="s">
        <v>140</v>
      </c>
      <c r="N2241" t="s">
        <v>3865</v>
      </c>
      <c r="O2241" t="s">
        <v>83</v>
      </c>
      <c r="P2241" t="s">
        <v>73</v>
      </c>
      <c r="Q2241">
        <v>1200</v>
      </c>
      <c r="R2241" t="s">
        <v>3455</v>
      </c>
    </row>
    <row r="2242" spans="2:18" x14ac:dyDescent="0.25">
      <c r="B2242" t="s">
        <v>3456</v>
      </c>
      <c r="C2242" t="s">
        <v>2047</v>
      </c>
      <c r="D2242" t="s">
        <v>3457</v>
      </c>
      <c r="E2242">
        <v>9150</v>
      </c>
      <c r="F2242" t="s">
        <v>74</v>
      </c>
      <c r="G2242">
        <v>245</v>
      </c>
      <c r="H2242">
        <v>35</v>
      </c>
      <c r="I2242">
        <v>4</v>
      </c>
      <c r="J2242">
        <v>75</v>
      </c>
      <c r="K2242">
        <v>66</v>
      </c>
      <c r="L2242" t="s">
        <v>71</v>
      </c>
      <c r="M2242" t="s">
        <v>140</v>
      </c>
      <c r="N2242" t="s">
        <v>3865</v>
      </c>
      <c r="O2242" t="s">
        <v>83</v>
      </c>
      <c r="P2242" t="s">
        <v>73</v>
      </c>
      <c r="Q2242">
        <v>1200</v>
      </c>
      <c r="R2242" t="s">
        <v>3458</v>
      </c>
    </row>
    <row r="2243" spans="2:18" x14ac:dyDescent="0.25">
      <c r="B2243" t="s">
        <v>3456</v>
      </c>
      <c r="C2243" t="s">
        <v>2047</v>
      </c>
      <c r="D2243" t="s">
        <v>3457</v>
      </c>
      <c r="E2243">
        <v>9150</v>
      </c>
      <c r="F2243" t="s">
        <v>74</v>
      </c>
      <c r="G2243">
        <v>245</v>
      </c>
      <c r="H2243">
        <v>35</v>
      </c>
      <c r="I2243">
        <v>4</v>
      </c>
      <c r="J2243">
        <v>75</v>
      </c>
      <c r="K2243">
        <v>66</v>
      </c>
      <c r="L2243" t="s">
        <v>77</v>
      </c>
      <c r="M2243" t="s">
        <v>140</v>
      </c>
      <c r="N2243" t="s">
        <v>3865</v>
      </c>
      <c r="O2243" t="s">
        <v>83</v>
      </c>
      <c r="P2243" t="s">
        <v>73</v>
      </c>
      <c r="Q2243">
        <v>1200</v>
      </c>
      <c r="R2243" t="s">
        <v>3458</v>
      </c>
    </row>
    <row r="2244" spans="2:18" x14ac:dyDescent="0.25">
      <c r="B2244" t="s">
        <v>3456</v>
      </c>
      <c r="C2244" t="s">
        <v>2047</v>
      </c>
      <c r="D2244" t="s">
        <v>3454</v>
      </c>
      <c r="E2244">
        <v>9150</v>
      </c>
      <c r="F2244" t="s">
        <v>74</v>
      </c>
      <c r="G2244">
        <v>245</v>
      </c>
      <c r="H2244">
        <v>35</v>
      </c>
      <c r="I2244">
        <v>4</v>
      </c>
      <c r="J2244">
        <v>75</v>
      </c>
      <c r="K2244">
        <v>66</v>
      </c>
      <c r="L2244" t="s">
        <v>77</v>
      </c>
      <c r="M2244" t="s">
        <v>140</v>
      </c>
      <c r="N2244" t="s">
        <v>3865</v>
      </c>
      <c r="O2244" t="s">
        <v>83</v>
      </c>
      <c r="P2244" t="s">
        <v>73</v>
      </c>
      <c r="Q2244">
        <v>1200</v>
      </c>
      <c r="R2244" t="s">
        <v>3455</v>
      </c>
    </row>
    <row r="2245" spans="2:18" x14ac:dyDescent="0.25">
      <c r="B2245" t="s">
        <v>3459</v>
      </c>
      <c r="C2245" t="s">
        <v>2047</v>
      </c>
      <c r="D2245" t="s">
        <v>3460</v>
      </c>
      <c r="E2245">
        <v>9150</v>
      </c>
      <c r="F2245" t="s">
        <v>74</v>
      </c>
      <c r="G2245">
        <v>245</v>
      </c>
      <c r="H2245">
        <v>35</v>
      </c>
      <c r="I2245">
        <v>4</v>
      </c>
      <c r="J2245">
        <v>75</v>
      </c>
      <c r="K2245">
        <v>66</v>
      </c>
      <c r="L2245" t="s">
        <v>71</v>
      </c>
      <c r="M2245" t="s">
        <v>140</v>
      </c>
      <c r="N2245" t="s">
        <v>3865</v>
      </c>
      <c r="O2245" t="s">
        <v>83</v>
      </c>
      <c r="P2245" t="s">
        <v>73</v>
      </c>
      <c r="Q2245">
        <v>1200</v>
      </c>
      <c r="R2245" t="s">
        <v>3461</v>
      </c>
    </row>
    <row r="2246" spans="2:18" x14ac:dyDescent="0.25">
      <c r="B2246" t="s">
        <v>3459</v>
      </c>
      <c r="C2246" t="s">
        <v>2047</v>
      </c>
      <c r="D2246" t="s">
        <v>3460</v>
      </c>
      <c r="E2246">
        <v>9150</v>
      </c>
      <c r="F2246" t="s">
        <v>74</v>
      </c>
      <c r="G2246">
        <v>245</v>
      </c>
      <c r="H2246">
        <v>35</v>
      </c>
      <c r="I2246">
        <v>4</v>
      </c>
      <c r="J2246">
        <v>75</v>
      </c>
      <c r="K2246">
        <v>66</v>
      </c>
      <c r="L2246" t="s">
        <v>77</v>
      </c>
      <c r="M2246" t="s">
        <v>140</v>
      </c>
      <c r="N2246" t="s">
        <v>3865</v>
      </c>
      <c r="O2246" t="s">
        <v>83</v>
      </c>
      <c r="P2246" t="s">
        <v>73</v>
      </c>
      <c r="Q2246">
        <v>1200</v>
      </c>
      <c r="R2246" t="s">
        <v>3461</v>
      </c>
    </row>
    <row r="2247" spans="2:18" x14ac:dyDescent="0.25">
      <c r="B2247" t="s">
        <v>3462</v>
      </c>
      <c r="C2247" t="s">
        <v>2047</v>
      </c>
      <c r="D2247" t="s">
        <v>3463</v>
      </c>
      <c r="E2247">
        <v>9150</v>
      </c>
      <c r="F2247" t="s">
        <v>74</v>
      </c>
      <c r="G2247">
        <v>245</v>
      </c>
      <c r="H2247">
        <v>35</v>
      </c>
      <c r="I2247">
        <v>4</v>
      </c>
      <c r="J2247">
        <v>75</v>
      </c>
      <c r="K2247">
        <v>66</v>
      </c>
      <c r="L2247" t="s">
        <v>71</v>
      </c>
      <c r="M2247" t="s">
        <v>140</v>
      </c>
      <c r="N2247" t="s">
        <v>3865</v>
      </c>
      <c r="O2247" t="s">
        <v>83</v>
      </c>
      <c r="P2247" t="s">
        <v>73</v>
      </c>
      <c r="Q2247">
        <v>1200</v>
      </c>
      <c r="R2247" t="s">
        <v>3464</v>
      </c>
    </row>
    <row r="2248" spans="2:18" x14ac:dyDescent="0.25">
      <c r="B2248" t="s">
        <v>3462</v>
      </c>
      <c r="C2248" t="s">
        <v>2047</v>
      </c>
      <c r="D2248" t="s">
        <v>3463</v>
      </c>
      <c r="E2248">
        <v>9150</v>
      </c>
      <c r="F2248" t="s">
        <v>74</v>
      </c>
      <c r="G2248">
        <v>245</v>
      </c>
      <c r="H2248">
        <v>35</v>
      </c>
      <c r="I2248">
        <v>4</v>
      </c>
      <c r="J2248">
        <v>75</v>
      </c>
      <c r="K2248">
        <v>66</v>
      </c>
      <c r="L2248" t="s">
        <v>77</v>
      </c>
      <c r="M2248" t="s">
        <v>140</v>
      </c>
      <c r="N2248" t="s">
        <v>3865</v>
      </c>
      <c r="O2248" t="s">
        <v>83</v>
      </c>
      <c r="P2248" t="s">
        <v>73</v>
      </c>
      <c r="Q2248">
        <v>1200</v>
      </c>
      <c r="R2248" t="s">
        <v>3464</v>
      </c>
    </row>
    <row r="2249" spans="2:18" x14ac:dyDescent="0.25">
      <c r="B2249" t="s">
        <v>3465</v>
      </c>
      <c r="C2249" t="s">
        <v>2047</v>
      </c>
      <c r="D2249" t="s">
        <v>3466</v>
      </c>
      <c r="E2249">
        <v>9150</v>
      </c>
      <c r="F2249" t="s">
        <v>74</v>
      </c>
      <c r="G2249">
        <v>245</v>
      </c>
      <c r="H2249">
        <v>35</v>
      </c>
      <c r="I2249">
        <v>4</v>
      </c>
      <c r="J2249">
        <v>75</v>
      </c>
      <c r="K2249">
        <v>66</v>
      </c>
      <c r="L2249" t="s">
        <v>71</v>
      </c>
      <c r="M2249" t="s">
        <v>140</v>
      </c>
      <c r="N2249" t="s">
        <v>3865</v>
      </c>
      <c r="O2249" t="s">
        <v>73</v>
      </c>
      <c r="P2249" t="s">
        <v>74</v>
      </c>
      <c r="Q2249">
        <v>1200</v>
      </c>
      <c r="R2249" t="s">
        <v>3467</v>
      </c>
    </row>
    <row r="2250" spans="2:18" x14ac:dyDescent="0.25">
      <c r="B2250" t="s">
        <v>3465</v>
      </c>
      <c r="C2250" t="s">
        <v>2047</v>
      </c>
      <c r="D2250" t="s">
        <v>3466</v>
      </c>
      <c r="E2250">
        <v>9150</v>
      </c>
      <c r="F2250" t="s">
        <v>74</v>
      </c>
      <c r="G2250">
        <v>245</v>
      </c>
      <c r="H2250">
        <v>35</v>
      </c>
      <c r="I2250">
        <v>4</v>
      </c>
      <c r="J2250">
        <v>75</v>
      </c>
      <c r="K2250">
        <v>66</v>
      </c>
      <c r="L2250" t="s">
        <v>77</v>
      </c>
      <c r="M2250" t="s">
        <v>140</v>
      </c>
      <c r="N2250" t="s">
        <v>3865</v>
      </c>
      <c r="O2250" t="s">
        <v>239</v>
      </c>
      <c r="P2250" t="s">
        <v>74</v>
      </c>
      <c r="Q2250">
        <v>1200</v>
      </c>
      <c r="R2250" t="s">
        <v>3467</v>
      </c>
    </row>
    <row r="2251" spans="2:18" x14ac:dyDescent="0.25">
      <c r="B2251" t="s">
        <v>3468</v>
      </c>
      <c r="C2251" t="s">
        <v>3469</v>
      </c>
      <c r="D2251" t="s">
        <v>3444</v>
      </c>
      <c r="E2251">
        <v>9150</v>
      </c>
      <c r="F2251" t="s">
        <v>74</v>
      </c>
      <c r="G2251">
        <v>245</v>
      </c>
      <c r="H2251">
        <v>35</v>
      </c>
      <c r="I2251">
        <v>4</v>
      </c>
      <c r="J2251">
        <v>75</v>
      </c>
      <c r="K2251">
        <v>66</v>
      </c>
      <c r="L2251" t="s">
        <v>71</v>
      </c>
      <c r="M2251" t="s">
        <v>140</v>
      </c>
      <c r="N2251" t="s">
        <v>3865</v>
      </c>
      <c r="O2251" t="s">
        <v>239</v>
      </c>
      <c r="P2251" t="s">
        <v>74</v>
      </c>
      <c r="Q2251">
        <v>1200</v>
      </c>
      <c r="R2251" t="s">
        <v>3470</v>
      </c>
    </row>
    <row r="2252" spans="2:18" x14ac:dyDescent="0.25">
      <c r="B2252" t="s">
        <v>3468</v>
      </c>
      <c r="C2252" t="s">
        <v>3469</v>
      </c>
      <c r="D2252" t="s">
        <v>3444</v>
      </c>
      <c r="E2252">
        <v>9150</v>
      </c>
      <c r="F2252" t="s">
        <v>74</v>
      </c>
      <c r="G2252">
        <v>245</v>
      </c>
      <c r="H2252">
        <v>35</v>
      </c>
      <c r="I2252">
        <v>4</v>
      </c>
      <c r="J2252">
        <v>75</v>
      </c>
      <c r="K2252">
        <v>66</v>
      </c>
      <c r="L2252" t="s">
        <v>77</v>
      </c>
      <c r="M2252" t="s">
        <v>140</v>
      </c>
      <c r="N2252" t="s">
        <v>3865</v>
      </c>
      <c r="O2252" t="s">
        <v>239</v>
      </c>
      <c r="P2252" t="s">
        <v>74</v>
      </c>
      <c r="Q2252">
        <v>1200</v>
      </c>
      <c r="R2252" t="s">
        <v>3470</v>
      </c>
    </row>
    <row r="2253" spans="2:18" x14ac:dyDescent="0.25">
      <c r="B2253" t="s">
        <v>3471</v>
      </c>
      <c r="C2253" t="s">
        <v>2047</v>
      </c>
      <c r="D2253" t="s">
        <v>3472</v>
      </c>
      <c r="E2253">
        <v>9150</v>
      </c>
      <c r="F2253" t="s">
        <v>74</v>
      </c>
      <c r="G2253">
        <v>245</v>
      </c>
      <c r="H2253">
        <v>35</v>
      </c>
      <c r="I2253">
        <v>4</v>
      </c>
      <c r="J2253">
        <v>75</v>
      </c>
      <c r="K2253">
        <v>66</v>
      </c>
      <c r="L2253" t="s">
        <v>71</v>
      </c>
      <c r="M2253" t="s">
        <v>140</v>
      </c>
      <c r="N2253" t="s">
        <v>3865</v>
      </c>
      <c r="O2253" t="s">
        <v>83</v>
      </c>
      <c r="P2253" t="s">
        <v>73</v>
      </c>
      <c r="Q2253">
        <v>1200</v>
      </c>
      <c r="R2253" t="s">
        <v>3473</v>
      </c>
    </row>
    <row r="2254" spans="2:18" x14ac:dyDescent="0.25">
      <c r="B2254" t="s">
        <v>3471</v>
      </c>
      <c r="C2254" t="s">
        <v>2047</v>
      </c>
      <c r="D2254" t="s">
        <v>3472</v>
      </c>
      <c r="E2254">
        <v>9150</v>
      </c>
      <c r="F2254" t="s">
        <v>74</v>
      </c>
      <c r="G2254">
        <v>245</v>
      </c>
      <c r="H2254">
        <v>35</v>
      </c>
      <c r="I2254">
        <v>4</v>
      </c>
      <c r="J2254">
        <v>75</v>
      </c>
      <c r="K2254">
        <v>66</v>
      </c>
      <c r="L2254" t="s">
        <v>77</v>
      </c>
      <c r="M2254" t="s">
        <v>140</v>
      </c>
      <c r="N2254" t="s">
        <v>3865</v>
      </c>
      <c r="O2254" t="s">
        <v>83</v>
      </c>
      <c r="P2254" t="s">
        <v>73</v>
      </c>
      <c r="Q2254">
        <v>1200</v>
      </c>
      <c r="R2254" t="s">
        <v>3473</v>
      </c>
    </row>
    <row r="2255" spans="2:18" x14ac:dyDescent="0.25">
      <c r="B2255" t="s">
        <v>3474</v>
      </c>
      <c r="C2255" t="s">
        <v>2047</v>
      </c>
      <c r="D2255" t="s">
        <v>3475</v>
      </c>
      <c r="E2255">
        <v>9150</v>
      </c>
      <c r="F2255" t="s">
        <v>74</v>
      </c>
      <c r="G2255">
        <v>245</v>
      </c>
      <c r="H2255">
        <v>35</v>
      </c>
      <c r="I2255">
        <v>4</v>
      </c>
      <c r="J2255">
        <v>75</v>
      </c>
      <c r="K2255">
        <v>66</v>
      </c>
      <c r="L2255" t="s">
        <v>71</v>
      </c>
      <c r="M2255" t="s">
        <v>140</v>
      </c>
      <c r="N2255" t="s">
        <v>3865</v>
      </c>
      <c r="O2255" t="s">
        <v>239</v>
      </c>
      <c r="P2255" t="s">
        <v>74</v>
      </c>
      <c r="Q2255">
        <v>1200</v>
      </c>
      <c r="R2255" t="s">
        <v>3476</v>
      </c>
    </row>
    <row r="2256" spans="2:18" x14ac:dyDescent="0.25">
      <c r="B2256" t="s">
        <v>3474</v>
      </c>
      <c r="C2256" t="s">
        <v>2047</v>
      </c>
      <c r="D2256" t="s">
        <v>3475</v>
      </c>
      <c r="E2256">
        <v>9150</v>
      </c>
      <c r="F2256" t="s">
        <v>74</v>
      </c>
      <c r="G2256">
        <v>245</v>
      </c>
      <c r="H2256">
        <v>35</v>
      </c>
      <c r="I2256">
        <v>4</v>
      </c>
      <c r="J2256">
        <v>75</v>
      </c>
      <c r="K2256">
        <v>66</v>
      </c>
      <c r="L2256" t="s">
        <v>77</v>
      </c>
      <c r="M2256" t="s">
        <v>140</v>
      </c>
      <c r="N2256" t="s">
        <v>3865</v>
      </c>
      <c r="O2256" t="s">
        <v>239</v>
      </c>
      <c r="P2256" t="s">
        <v>74</v>
      </c>
      <c r="Q2256">
        <v>1200</v>
      </c>
      <c r="R2256" t="s">
        <v>3476</v>
      </c>
    </row>
    <row r="2257" spans="2:18" x14ac:dyDescent="0.25">
      <c r="B2257" t="s">
        <v>3477</v>
      </c>
      <c r="C2257" t="s">
        <v>3478</v>
      </c>
      <c r="D2257" t="s">
        <v>3475</v>
      </c>
      <c r="E2257">
        <v>9150</v>
      </c>
      <c r="F2257" t="s">
        <v>74</v>
      </c>
      <c r="G2257">
        <v>245</v>
      </c>
      <c r="H2257">
        <v>35</v>
      </c>
      <c r="I2257">
        <v>4</v>
      </c>
      <c r="J2257">
        <v>76</v>
      </c>
      <c r="K2257">
        <v>66</v>
      </c>
      <c r="L2257" t="s">
        <v>71</v>
      </c>
      <c r="M2257" t="s">
        <v>140</v>
      </c>
      <c r="N2257" t="s">
        <v>3865</v>
      </c>
      <c r="O2257" t="s">
        <v>73</v>
      </c>
      <c r="P2257" t="s">
        <v>74</v>
      </c>
      <c r="Q2257">
        <v>1200</v>
      </c>
      <c r="R2257" t="s">
        <v>3479</v>
      </c>
    </row>
    <row r="2258" spans="2:18" x14ac:dyDescent="0.25">
      <c r="B2258" t="s">
        <v>3477</v>
      </c>
      <c r="C2258" t="s">
        <v>3478</v>
      </c>
      <c r="D2258" t="s">
        <v>3475</v>
      </c>
      <c r="E2258">
        <v>9150</v>
      </c>
      <c r="F2258" t="s">
        <v>74</v>
      </c>
      <c r="G2258">
        <v>245</v>
      </c>
      <c r="H2258">
        <v>35</v>
      </c>
      <c r="I2258">
        <v>4</v>
      </c>
      <c r="J2258">
        <v>76</v>
      </c>
      <c r="K2258">
        <v>66</v>
      </c>
      <c r="L2258" t="s">
        <v>77</v>
      </c>
      <c r="M2258" t="s">
        <v>140</v>
      </c>
      <c r="N2258" t="s">
        <v>3865</v>
      </c>
      <c r="O2258" t="s">
        <v>73</v>
      </c>
      <c r="P2258" t="s">
        <v>74</v>
      </c>
      <c r="Q2258">
        <v>1200</v>
      </c>
      <c r="R2258" t="s">
        <v>3479</v>
      </c>
    </row>
    <row r="2259" spans="2:18" x14ac:dyDescent="0.25">
      <c r="B2259" t="s">
        <v>3480</v>
      </c>
      <c r="C2259" t="s">
        <v>3481</v>
      </c>
      <c r="D2259" t="s">
        <v>2896</v>
      </c>
      <c r="E2259">
        <v>9150</v>
      </c>
      <c r="F2259" t="s">
        <v>74</v>
      </c>
      <c r="G2259">
        <v>0</v>
      </c>
      <c r="H2259">
        <v>35</v>
      </c>
      <c r="I2259">
        <v>4</v>
      </c>
      <c r="J2259">
        <v>75</v>
      </c>
      <c r="K2259">
        <v>66</v>
      </c>
      <c r="L2259" t="s">
        <v>71</v>
      </c>
      <c r="M2259" t="s">
        <v>140</v>
      </c>
      <c r="N2259" t="s">
        <v>3865</v>
      </c>
      <c r="O2259" t="s">
        <v>239</v>
      </c>
      <c r="P2259" t="s">
        <v>74</v>
      </c>
      <c r="Q2259">
        <v>1200</v>
      </c>
      <c r="R2259" t="s">
        <v>3830</v>
      </c>
    </row>
    <row r="2260" spans="2:18" x14ac:dyDescent="0.25">
      <c r="B2260" t="s">
        <v>3480</v>
      </c>
      <c r="C2260" t="s">
        <v>3481</v>
      </c>
      <c r="D2260" t="s">
        <v>2896</v>
      </c>
      <c r="E2260">
        <v>9150</v>
      </c>
      <c r="F2260" t="s">
        <v>74</v>
      </c>
      <c r="G2260">
        <v>0</v>
      </c>
      <c r="H2260">
        <v>35</v>
      </c>
      <c r="I2260">
        <v>4</v>
      </c>
      <c r="J2260">
        <v>75</v>
      </c>
      <c r="K2260">
        <v>66</v>
      </c>
      <c r="L2260" t="s">
        <v>77</v>
      </c>
      <c r="M2260" t="s">
        <v>140</v>
      </c>
      <c r="N2260" t="s">
        <v>3865</v>
      </c>
      <c r="O2260" t="s">
        <v>239</v>
      </c>
      <c r="P2260" t="s">
        <v>74</v>
      </c>
      <c r="Q2260">
        <v>1200</v>
      </c>
      <c r="R2260" t="s">
        <v>3830</v>
      </c>
    </row>
    <row r="2261" spans="2:18" x14ac:dyDescent="0.25">
      <c r="B2261" t="s">
        <v>3484</v>
      </c>
      <c r="C2261" t="s">
        <v>2639</v>
      </c>
      <c r="D2261" t="s">
        <v>3482</v>
      </c>
      <c r="E2261">
        <v>9270</v>
      </c>
      <c r="F2261">
        <v>9270</v>
      </c>
      <c r="G2261">
        <v>245</v>
      </c>
      <c r="H2261">
        <v>35</v>
      </c>
      <c r="I2261">
        <v>4</v>
      </c>
      <c r="J2261">
        <v>75</v>
      </c>
      <c r="K2261">
        <v>66</v>
      </c>
      <c r="L2261" t="s">
        <v>71</v>
      </c>
      <c r="M2261" t="s">
        <v>140</v>
      </c>
      <c r="N2261" t="s">
        <v>3865</v>
      </c>
      <c r="O2261" t="s">
        <v>83</v>
      </c>
      <c r="P2261" t="s">
        <v>73</v>
      </c>
      <c r="Q2261" t="s">
        <v>74</v>
      </c>
      <c r="R2261" t="s">
        <v>3483</v>
      </c>
    </row>
    <row r="2262" spans="2:18" x14ac:dyDescent="0.25">
      <c r="B2262" t="s">
        <v>3484</v>
      </c>
      <c r="C2262" t="s">
        <v>2639</v>
      </c>
      <c r="D2262" t="s">
        <v>3482</v>
      </c>
      <c r="E2262">
        <v>9270</v>
      </c>
      <c r="F2262">
        <v>9270</v>
      </c>
      <c r="G2262">
        <v>245</v>
      </c>
      <c r="H2262">
        <v>35</v>
      </c>
      <c r="I2262">
        <v>4</v>
      </c>
      <c r="J2262">
        <v>75</v>
      </c>
      <c r="K2262">
        <v>66</v>
      </c>
      <c r="L2262" t="s">
        <v>77</v>
      </c>
      <c r="M2262" t="s">
        <v>140</v>
      </c>
      <c r="N2262" t="s">
        <v>3865</v>
      </c>
      <c r="O2262" t="s">
        <v>83</v>
      </c>
      <c r="P2262" t="s">
        <v>73</v>
      </c>
      <c r="Q2262" t="s">
        <v>74</v>
      </c>
      <c r="R2262" t="s">
        <v>3483</v>
      </c>
    </row>
    <row r="2263" spans="2:18" x14ac:dyDescent="0.25">
      <c r="B2263" t="s">
        <v>3485</v>
      </c>
      <c r="C2263" t="s">
        <v>2047</v>
      </c>
      <c r="D2263" t="s">
        <v>3486</v>
      </c>
      <c r="E2263">
        <v>9150</v>
      </c>
      <c r="F2263" t="s">
        <v>74</v>
      </c>
      <c r="G2263">
        <v>245</v>
      </c>
      <c r="H2263">
        <v>35</v>
      </c>
      <c r="I2263">
        <v>4</v>
      </c>
      <c r="J2263">
        <v>75</v>
      </c>
      <c r="K2263">
        <v>66</v>
      </c>
      <c r="L2263" t="s">
        <v>71</v>
      </c>
      <c r="M2263" t="s">
        <v>140</v>
      </c>
      <c r="N2263" t="s">
        <v>3865</v>
      </c>
      <c r="O2263" t="s">
        <v>83</v>
      </c>
      <c r="P2263" t="s">
        <v>73</v>
      </c>
      <c r="Q2263">
        <v>1200</v>
      </c>
      <c r="R2263" t="s">
        <v>3487</v>
      </c>
    </row>
    <row r="2264" spans="2:18" x14ac:dyDescent="0.25">
      <c r="B2264" t="s">
        <v>3485</v>
      </c>
      <c r="C2264" t="s">
        <v>2047</v>
      </c>
      <c r="D2264" t="s">
        <v>3486</v>
      </c>
      <c r="E2264">
        <v>9150</v>
      </c>
      <c r="F2264" t="s">
        <v>74</v>
      </c>
      <c r="G2264">
        <v>245</v>
      </c>
      <c r="H2264">
        <v>35</v>
      </c>
      <c r="I2264">
        <v>4</v>
      </c>
      <c r="J2264">
        <v>75</v>
      </c>
      <c r="K2264">
        <v>66</v>
      </c>
      <c r="L2264" t="s">
        <v>77</v>
      </c>
      <c r="M2264" t="s">
        <v>140</v>
      </c>
      <c r="N2264" t="s">
        <v>3865</v>
      </c>
      <c r="O2264" t="s">
        <v>83</v>
      </c>
      <c r="P2264" t="s">
        <v>73</v>
      </c>
      <c r="Q2264">
        <v>1200</v>
      </c>
      <c r="R2264" t="s">
        <v>3487</v>
      </c>
    </row>
    <row r="2265" spans="2:18" x14ac:dyDescent="0.25">
      <c r="B2265" t="s">
        <v>3488</v>
      </c>
      <c r="C2265" t="s">
        <v>3489</v>
      </c>
      <c r="D2265" t="s">
        <v>3490</v>
      </c>
      <c r="E2265">
        <v>12702</v>
      </c>
      <c r="F2265" t="s">
        <v>74</v>
      </c>
      <c r="G2265">
        <v>245</v>
      </c>
      <c r="H2265">
        <v>32</v>
      </c>
      <c r="I2265">
        <v>6</v>
      </c>
      <c r="J2265">
        <v>80</v>
      </c>
      <c r="K2265">
        <v>66</v>
      </c>
      <c r="L2265" t="s">
        <v>71</v>
      </c>
      <c r="M2265" t="s">
        <v>132</v>
      </c>
      <c r="N2265" t="s">
        <v>3864</v>
      </c>
      <c r="O2265" t="s">
        <v>83</v>
      </c>
      <c r="P2265" t="s">
        <v>73</v>
      </c>
      <c r="Q2265">
        <v>1600</v>
      </c>
      <c r="R2265" t="s">
        <v>3491</v>
      </c>
    </row>
    <row r="2266" spans="2:18" x14ac:dyDescent="0.25">
      <c r="B2266" t="s">
        <v>3488</v>
      </c>
      <c r="C2266" t="s">
        <v>3489</v>
      </c>
      <c r="D2266" t="s">
        <v>3490</v>
      </c>
      <c r="E2266">
        <v>12702</v>
      </c>
      <c r="F2266" t="s">
        <v>74</v>
      </c>
      <c r="G2266">
        <v>245</v>
      </c>
      <c r="H2266">
        <v>32</v>
      </c>
      <c r="I2266">
        <v>6</v>
      </c>
      <c r="J2266">
        <v>80</v>
      </c>
      <c r="K2266">
        <v>66</v>
      </c>
      <c r="L2266" t="s">
        <v>77</v>
      </c>
      <c r="M2266" t="s">
        <v>132</v>
      </c>
      <c r="N2266" t="s">
        <v>3864</v>
      </c>
      <c r="O2266" t="s">
        <v>83</v>
      </c>
      <c r="P2266" t="s">
        <v>73</v>
      </c>
      <c r="Q2266">
        <v>1600</v>
      </c>
      <c r="R2266" t="s">
        <v>3491</v>
      </c>
    </row>
    <row r="2267" spans="2:18" x14ac:dyDescent="0.25">
      <c r="B2267" t="s">
        <v>3492</v>
      </c>
      <c r="C2267" t="s">
        <v>3493</v>
      </c>
      <c r="D2267" t="s">
        <v>80</v>
      </c>
      <c r="E2267">
        <v>4090</v>
      </c>
      <c r="F2267" t="s">
        <v>74</v>
      </c>
      <c r="G2267">
        <v>245</v>
      </c>
      <c r="H2267">
        <v>29</v>
      </c>
      <c r="I2267">
        <v>2</v>
      </c>
      <c r="J2267">
        <v>55</v>
      </c>
      <c r="K2267">
        <v>70</v>
      </c>
      <c r="L2267" t="s">
        <v>71</v>
      </c>
      <c r="M2267" t="s">
        <v>1045</v>
      </c>
      <c r="N2267" t="s">
        <v>3873</v>
      </c>
      <c r="O2267" t="s">
        <v>73</v>
      </c>
      <c r="P2267" t="s">
        <v>74</v>
      </c>
      <c r="Q2267">
        <v>0</v>
      </c>
      <c r="R2267" t="s">
        <v>3494</v>
      </c>
    </row>
    <row r="2268" spans="2:18" x14ac:dyDescent="0.25">
      <c r="B2268" t="s">
        <v>3492</v>
      </c>
      <c r="C2268" t="s">
        <v>3493</v>
      </c>
      <c r="D2268" t="s">
        <v>80</v>
      </c>
      <c r="E2268">
        <v>4090</v>
      </c>
      <c r="F2268" t="s">
        <v>74</v>
      </c>
      <c r="G2268">
        <v>245</v>
      </c>
      <c r="H2268">
        <v>29</v>
      </c>
      <c r="I2268">
        <v>2</v>
      </c>
      <c r="J2268">
        <v>55</v>
      </c>
      <c r="K2268">
        <v>70</v>
      </c>
      <c r="L2268" t="s">
        <v>77</v>
      </c>
      <c r="M2268" t="s">
        <v>1045</v>
      </c>
      <c r="N2268" t="s">
        <v>3873</v>
      </c>
      <c r="O2268" t="s">
        <v>73</v>
      </c>
      <c r="P2268" t="s">
        <v>74</v>
      </c>
      <c r="Q2268">
        <v>0</v>
      </c>
      <c r="R2268" t="s">
        <v>3494</v>
      </c>
    </row>
    <row r="2269" spans="2:18" x14ac:dyDescent="0.25">
      <c r="B2269" t="s">
        <v>3495</v>
      </c>
      <c r="C2269" t="s">
        <v>2639</v>
      </c>
      <c r="D2269" t="s">
        <v>3496</v>
      </c>
      <c r="E2269">
        <v>9270</v>
      </c>
      <c r="F2269">
        <v>9270</v>
      </c>
      <c r="G2269">
        <v>245</v>
      </c>
      <c r="H2269">
        <v>35</v>
      </c>
      <c r="I2269">
        <v>4</v>
      </c>
      <c r="J2269">
        <v>75</v>
      </c>
      <c r="K2269">
        <v>66</v>
      </c>
      <c r="L2269" t="s">
        <v>71</v>
      </c>
      <c r="M2269" t="s">
        <v>140</v>
      </c>
      <c r="N2269" t="s">
        <v>3865</v>
      </c>
      <c r="O2269" t="s">
        <v>83</v>
      </c>
      <c r="P2269" t="s">
        <v>73</v>
      </c>
      <c r="Q2269" t="s">
        <v>74</v>
      </c>
      <c r="R2269" t="s">
        <v>3497</v>
      </c>
    </row>
    <row r="2270" spans="2:18" x14ac:dyDescent="0.25">
      <c r="B2270" t="s">
        <v>3495</v>
      </c>
      <c r="C2270" t="s">
        <v>2639</v>
      </c>
      <c r="D2270" t="s">
        <v>3496</v>
      </c>
      <c r="E2270">
        <v>9270</v>
      </c>
      <c r="F2270">
        <v>9270</v>
      </c>
      <c r="G2270">
        <v>245</v>
      </c>
      <c r="H2270">
        <v>35</v>
      </c>
      <c r="I2270">
        <v>4</v>
      </c>
      <c r="J2270">
        <v>75</v>
      </c>
      <c r="K2270">
        <v>66</v>
      </c>
      <c r="L2270" t="s">
        <v>77</v>
      </c>
      <c r="M2270" t="s">
        <v>2166</v>
      </c>
      <c r="N2270" t="s">
        <v>3936</v>
      </c>
      <c r="O2270" t="s">
        <v>83</v>
      </c>
      <c r="P2270" t="s">
        <v>73</v>
      </c>
      <c r="Q2270" t="s">
        <v>74</v>
      </c>
      <c r="R2270" t="s">
        <v>3497</v>
      </c>
    </row>
    <row r="2271" spans="2:18" x14ac:dyDescent="0.25">
      <c r="B2271" t="s">
        <v>3498</v>
      </c>
      <c r="C2271" t="s">
        <v>3499</v>
      </c>
      <c r="D2271" t="s">
        <v>2016</v>
      </c>
      <c r="E2271">
        <v>4510</v>
      </c>
      <c r="F2271" t="s">
        <v>74</v>
      </c>
      <c r="G2271">
        <v>246</v>
      </c>
      <c r="H2271">
        <v>32</v>
      </c>
      <c r="I2271">
        <v>2</v>
      </c>
      <c r="J2271">
        <v>55</v>
      </c>
      <c r="K2271">
        <v>70</v>
      </c>
      <c r="L2271" t="s">
        <v>71</v>
      </c>
      <c r="M2271" t="s">
        <v>1045</v>
      </c>
      <c r="N2271" t="s">
        <v>3873</v>
      </c>
      <c r="O2271" t="s">
        <v>73</v>
      </c>
      <c r="P2271" t="s">
        <v>74</v>
      </c>
      <c r="Q2271">
        <v>0</v>
      </c>
      <c r="R2271" t="s">
        <v>3500</v>
      </c>
    </row>
    <row r="2272" spans="2:18" x14ac:dyDescent="0.25">
      <c r="B2272" t="s">
        <v>3498</v>
      </c>
      <c r="C2272" t="s">
        <v>3499</v>
      </c>
      <c r="D2272" t="s">
        <v>2016</v>
      </c>
      <c r="E2272">
        <v>4510</v>
      </c>
      <c r="F2272" t="s">
        <v>74</v>
      </c>
      <c r="G2272">
        <v>246</v>
      </c>
      <c r="H2272">
        <v>32</v>
      </c>
      <c r="I2272">
        <v>2</v>
      </c>
      <c r="J2272">
        <v>55</v>
      </c>
      <c r="K2272">
        <v>70</v>
      </c>
      <c r="L2272" t="s">
        <v>77</v>
      </c>
      <c r="M2272" t="s">
        <v>2587</v>
      </c>
      <c r="N2272" t="s">
        <v>3964</v>
      </c>
      <c r="O2272" t="s">
        <v>73</v>
      </c>
      <c r="P2272" t="s">
        <v>74</v>
      </c>
      <c r="Q2272">
        <v>0</v>
      </c>
      <c r="R2272" t="s">
        <v>3500</v>
      </c>
    </row>
    <row r="2273" spans="2:18" x14ac:dyDescent="0.25">
      <c r="B2273" t="s">
        <v>3498</v>
      </c>
      <c r="C2273" t="s">
        <v>3499</v>
      </c>
      <c r="D2273" t="s">
        <v>2016</v>
      </c>
      <c r="E2273">
        <v>4510</v>
      </c>
      <c r="F2273" t="s">
        <v>74</v>
      </c>
      <c r="G2273">
        <v>246</v>
      </c>
      <c r="H2273">
        <v>32</v>
      </c>
      <c r="I2273">
        <v>2</v>
      </c>
      <c r="J2273">
        <v>55</v>
      </c>
      <c r="K2273">
        <v>70</v>
      </c>
      <c r="L2273" t="s">
        <v>77</v>
      </c>
      <c r="M2273" t="s">
        <v>1045</v>
      </c>
      <c r="N2273" t="s">
        <v>3873</v>
      </c>
      <c r="O2273" t="s">
        <v>73</v>
      </c>
      <c r="P2273" t="s">
        <v>74</v>
      </c>
      <c r="Q2273">
        <v>0</v>
      </c>
      <c r="R2273" t="s">
        <v>3500</v>
      </c>
    </row>
    <row r="2274" spans="2:18" x14ac:dyDescent="0.25">
      <c r="B2274" t="s">
        <v>3501</v>
      </c>
      <c r="C2274" t="s">
        <v>3502</v>
      </c>
      <c r="D2274" t="s">
        <v>2005</v>
      </c>
      <c r="E2274">
        <v>5910</v>
      </c>
      <c r="F2274" t="s">
        <v>74</v>
      </c>
      <c r="G2274">
        <v>247</v>
      </c>
      <c r="H2274">
        <v>28</v>
      </c>
      <c r="I2274">
        <v>3</v>
      </c>
      <c r="J2274">
        <v>64</v>
      </c>
      <c r="K2274">
        <v>70</v>
      </c>
      <c r="L2274" t="s">
        <v>71</v>
      </c>
      <c r="M2274" t="s">
        <v>2466</v>
      </c>
      <c r="N2274" t="s">
        <v>3916</v>
      </c>
      <c r="O2274" t="s">
        <v>271</v>
      </c>
      <c r="P2274" t="s">
        <v>74</v>
      </c>
      <c r="Q2274">
        <v>0</v>
      </c>
      <c r="R2274" t="s">
        <v>3503</v>
      </c>
    </row>
    <row r="2275" spans="2:18" x14ac:dyDescent="0.25">
      <c r="B2275" t="s">
        <v>3501</v>
      </c>
      <c r="C2275" t="s">
        <v>3502</v>
      </c>
      <c r="D2275" t="s">
        <v>2005</v>
      </c>
      <c r="E2275">
        <v>5910</v>
      </c>
      <c r="F2275" t="s">
        <v>74</v>
      </c>
      <c r="G2275">
        <v>247</v>
      </c>
      <c r="H2275">
        <v>28</v>
      </c>
      <c r="I2275">
        <v>3</v>
      </c>
      <c r="J2275">
        <v>64</v>
      </c>
      <c r="K2275">
        <v>70</v>
      </c>
      <c r="L2275" t="s">
        <v>71</v>
      </c>
      <c r="M2275" t="s">
        <v>3504</v>
      </c>
      <c r="N2275" t="s">
        <v>3873</v>
      </c>
      <c r="O2275" t="s">
        <v>271</v>
      </c>
      <c r="P2275" t="s">
        <v>74</v>
      </c>
      <c r="Q2275">
        <v>0</v>
      </c>
      <c r="R2275" t="s">
        <v>3503</v>
      </c>
    </row>
    <row r="2276" spans="2:18" x14ac:dyDescent="0.25">
      <c r="B2276" t="s">
        <v>3501</v>
      </c>
      <c r="C2276" t="s">
        <v>3502</v>
      </c>
      <c r="D2276" t="s">
        <v>2005</v>
      </c>
      <c r="E2276">
        <v>5910</v>
      </c>
      <c r="F2276" t="s">
        <v>74</v>
      </c>
      <c r="G2276">
        <v>247</v>
      </c>
      <c r="H2276">
        <v>28</v>
      </c>
      <c r="I2276">
        <v>3</v>
      </c>
      <c r="J2276">
        <v>64</v>
      </c>
      <c r="K2276">
        <v>70</v>
      </c>
      <c r="L2276" t="s">
        <v>77</v>
      </c>
      <c r="M2276" t="s">
        <v>3504</v>
      </c>
      <c r="N2276" t="s">
        <v>3873</v>
      </c>
      <c r="O2276" t="s">
        <v>239</v>
      </c>
      <c r="P2276" t="s">
        <v>74</v>
      </c>
      <c r="Q2276">
        <v>0</v>
      </c>
      <c r="R2276" t="s">
        <v>3503</v>
      </c>
    </row>
    <row r="2277" spans="2:18" x14ac:dyDescent="0.25">
      <c r="B2277" t="s">
        <v>3501</v>
      </c>
      <c r="C2277" t="s">
        <v>3502</v>
      </c>
      <c r="D2277" t="s">
        <v>2005</v>
      </c>
      <c r="E2277">
        <v>5910</v>
      </c>
      <c r="F2277" t="s">
        <v>74</v>
      </c>
      <c r="G2277">
        <v>247</v>
      </c>
      <c r="H2277">
        <v>28</v>
      </c>
      <c r="I2277">
        <v>3</v>
      </c>
      <c r="J2277">
        <v>64</v>
      </c>
      <c r="K2277">
        <v>70</v>
      </c>
      <c r="L2277" t="s">
        <v>77</v>
      </c>
      <c r="M2277" t="s">
        <v>2198</v>
      </c>
      <c r="N2277" t="s">
        <v>3873</v>
      </c>
      <c r="O2277" t="s">
        <v>239</v>
      </c>
      <c r="P2277" t="s">
        <v>74</v>
      </c>
      <c r="Q2277">
        <v>0</v>
      </c>
      <c r="R2277" t="s">
        <v>3503</v>
      </c>
    </row>
    <row r="2278" spans="2:18" x14ac:dyDescent="0.25">
      <c r="B2278" t="s">
        <v>3505</v>
      </c>
      <c r="C2278" t="s">
        <v>3506</v>
      </c>
      <c r="D2278" t="s">
        <v>3507</v>
      </c>
      <c r="E2278">
        <v>8610</v>
      </c>
      <c r="F2278" t="s">
        <v>74</v>
      </c>
      <c r="G2278">
        <v>253</v>
      </c>
      <c r="H2278">
        <v>33</v>
      </c>
      <c r="I2278">
        <v>4</v>
      </c>
      <c r="J2278">
        <v>75</v>
      </c>
      <c r="K2278">
        <v>65</v>
      </c>
      <c r="L2278" t="s">
        <v>71</v>
      </c>
      <c r="M2278" t="s">
        <v>158</v>
      </c>
      <c r="N2278" t="s">
        <v>3866</v>
      </c>
      <c r="O2278" t="s">
        <v>73</v>
      </c>
      <c r="P2278" t="s">
        <v>83</v>
      </c>
      <c r="Q2278">
        <v>0</v>
      </c>
      <c r="R2278" t="s">
        <v>3508</v>
      </c>
    </row>
    <row r="2279" spans="2:18" x14ac:dyDescent="0.25">
      <c r="B2279" t="s">
        <v>3505</v>
      </c>
      <c r="C2279" t="s">
        <v>3506</v>
      </c>
      <c r="D2279" t="s">
        <v>3507</v>
      </c>
      <c r="E2279">
        <v>8610</v>
      </c>
      <c r="F2279" t="s">
        <v>74</v>
      </c>
      <c r="G2279">
        <v>253</v>
      </c>
      <c r="H2279">
        <v>33</v>
      </c>
      <c r="I2279">
        <v>4</v>
      </c>
      <c r="J2279">
        <v>75</v>
      </c>
      <c r="K2279">
        <v>65</v>
      </c>
      <c r="L2279" t="s">
        <v>77</v>
      </c>
      <c r="M2279" t="s">
        <v>1653</v>
      </c>
      <c r="N2279" t="s">
        <v>3922</v>
      </c>
      <c r="O2279" t="s">
        <v>83</v>
      </c>
      <c r="P2279" t="s">
        <v>83</v>
      </c>
      <c r="Q2279">
        <v>0</v>
      </c>
      <c r="R2279" t="s">
        <v>3508</v>
      </c>
    </row>
    <row r="2280" spans="2:18" x14ac:dyDescent="0.25">
      <c r="B2280" t="s">
        <v>3509</v>
      </c>
      <c r="C2280" t="s">
        <v>3510</v>
      </c>
      <c r="D2280" t="s">
        <v>93</v>
      </c>
      <c r="E2280">
        <v>8010</v>
      </c>
      <c r="F2280" t="s">
        <v>74</v>
      </c>
      <c r="G2280">
        <v>253</v>
      </c>
      <c r="H2280">
        <v>38</v>
      </c>
      <c r="I2280">
        <v>3</v>
      </c>
      <c r="J2280">
        <v>75</v>
      </c>
      <c r="K2280">
        <v>70</v>
      </c>
      <c r="L2280" t="s">
        <v>71</v>
      </c>
      <c r="M2280" t="s">
        <v>825</v>
      </c>
      <c r="N2280" t="s">
        <v>3862</v>
      </c>
      <c r="O2280" t="s">
        <v>73</v>
      </c>
      <c r="P2280" t="s">
        <v>74</v>
      </c>
      <c r="Q2280">
        <v>0</v>
      </c>
      <c r="R2280" t="s">
        <v>3511</v>
      </c>
    </row>
    <row r="2281" spans="2:18" x14ac:dyDescent="0.25">
      <c r="B2281" t="s">
        <v>3509</v>
      </c>
      <c r="C2281" t="s">
        <v>3510</v>
      </c>
      <c r="D2281" t="s">
        <v>93</v>
      </c>
      <c r="E2281">
        <v>8010</v>
      </c>
      <c r="F2281" t="s">
        <v>74</v>
      </c>
      <c r="G2281">
        <v>253</v>
      </c>
      <c r="H2281">
        <v>38</v>
      </c>
      <c r="I2281">
        <v>3</v>
      </c>
      <c r="J2281">
        <v>75</v>
      </c>
      <c r="K2281">
        <v>70</v>
      </c>
      <c r="L2281" t="s">
        <v>71</v>
      </c>
      <c r="M2281" t="s">
        <v>1952</v>
      </c>
      <c r="N2281" t="s">
        <v>3861</v>
      </c>
      <c r="O2281" t="s">
        <v>73</v>
      </c>
      <c r="P2281" t="s">
        <v>74</v>
      </c>
      <c r="Q2281">
        <v>0</v>
      </c>
      <c r="R2281" t="s">
        <v>3511</v>
      </c>
    </row>
    <row r="2282" spans="2:18" x14ac:dyDescent="0.25">
      <c r="B2282" t="s">
        <v>3509</v>
      </c>
      <c r="C2282" t="s">
        <v>3510</v>
      </c>
      <c r="D2282" t="s">
        <v>93</v>
      </c>
      <c r="E2282">
        <v>8010</v>
      </c>
      <c r="F2282" t="s">
        <v>74</v>
      </c>
      <c r="G2282">
        <v>253</v>
      </c>
      <c r="H2282">
        <v>38</v>
      </c>
      <c r="I2282">
        <v>3</v>
      </c>
      <c r="J2282">
        <v>75</v>
      </c>
      <c r="K2282">
        <v>70</v>
      </c>
      <c r="L2282" t="s">
        <v>77</v>
      </c>
      <c r="M2282" t="s">
        <v>825</v>
      </c>
      <c r="N2282" t="s">
        <v>3862</v>
      </c>
      <c r="O2282" t="s">
        <v>73</v>
      </c>
      <c r="P2282" t="s">
        <v>74</v>
      </c>
      <c r="Q2282">
        <v>0</v>
      </c>
      <c r="R2282" t="s">
        <v>3511</v>
      </c>
    </row>
    <row r="2283" spans="2:18" x14ac:dyDescent="0.25">
      <c r="B2283" t="s">
        <v>3509</v>
      </c>
      <c r="C2283" t="s">
        <v>3510</v>
      </c>
      <c r="D2283" t="s">
        <v>93</v>
      </c>
      <c r="E2283">
        <v>8010</v>
      </c>
      <c r="F2283" t="s">
        <v>74</v>
      </c>
      <c r="G2283">
        <v>253</v>
      </c>
      <c r="H2283">
        <v>38</v>
      </c>
      <c r="I2283">
        <v>3</v>
      </c>
      <c r="J2283">
        <v>75</v>
      </c>
      <c r="K2283">
        <v>70</v>
      </c>
      <c r="L2283" t="s">
        <v>77</v>
      </c>
      <c r="M2283" t="s">
        <v>1952</v>
      </c>
      <c r="N2283" t="s">
        <v>3861</v>
      </c>
      <c r="O2283" t="s">
        <v>73</v>
      </c>
      <c r="P2283" t="s">
        <v>74</v>
      </c>
      <c r="Q2283">
        <v>0</v>
      </c>
      <c r="R2283" t="s">
        <v>3511</v>
      </c>
    </row>
    <row r="2284" spans="2:18" x14ac:dyDescent="0.25">
      <c r="B2284" t="s">
        <v>3512</v>
      </c>
      <c r="C2284" t="s">
        <v>3198</v>
      </c>
      <c r="D2284" t="s">
        <v>3513</v>
      </c>
      <c r="E2284">
        <v>11580</v>
      </c>
      <c r="F2284" t="s">
        <v>74</v>
      </c>
      <c r="G2284">
        <v>254</v>
      </c>
      <c r="H2284">
        <v>35</v>
      </c>
      <c r="I2284">
        <v>5</v>
      </c>
      <c r="J2284">
        <v>75</v>
      </c>
      <c r="K2284">
        <v>66</v>
      </c>
      <c r="L2284" t="s">
        <v>71</v>
      </c>
      <c r="M2284" t="s">
        <v>509</v>
      </c>
      <c r="N2284" t="s">
        <v>3874</v>
      </c>
      <c r="O2284" t="s">
        <v>73</v>
      </c>
      <c r="P2284" t="s">
        <v>83</v>
      </c>
      <c r="Q2284">
        <v>0</v>
      </c>
      <c r="R2284" t="s">
        <v>3514</v>
      </c>
    </row>
    <row r="2285" spans="2:18" x14ac:dyDescent="0.25">
      <c r="B2285" t="s">
        <v>3512</v>
      </c>
      <c r="C2285" t="s">
        <v>3198</v>
      </c>
      <c r="D2285" t="s">
        <v>3513</v>
      </c>
      <c r="E2285">
        <v>11580</v>
      </c>
      <c r="F2285" t="s">
        <v>74</v>
      </c>
      <c r="G2285">
        <v>254</v>
      </c>
      <c r="H2285">
        <v>35</v>
      </c>
      <c r="I2285">
        <v>5</v>
      </c>
      <c r="J2285">
        <v>75</v>
      </c>
      <c r="K2285">
        <v>66</v>
      </c>
      <c r="L2285" t="s">
        <v>77</v>
      </c>
      <c r="M2285" t="s">
        <v>2151</v>
      </c>
      <c r="N2285" t="s">
        <v>3934</v>
      </c>
      <c r="O2285" t="s">
        <v>83</v>
      </c>
      <c r="P2285" t="s">
        <v>83</v>
      </c>
      <c r="Q2285">
        <v>0</v>
      </c>
      <c r="R2285" t="s">
        <v>3514</v>
      </c>
    </row>
    <row r="2286" spans="2:18" x14ac:dyDescent="0.25">
      <c r="B2286" t="s">
        <v>3515</v>
      </c>
      <c r="C2286" t="s">
        <v>3516</v>
      </c>
      <c r="D2286" t="s">
        <v>3517</v>
      </c>
      <c r="E2286">
        <v>2924</v>
      </c>
      <c r="F2286">
        <v>2924</v>
      </c>
      <c r="G2286">
        <v>255</v>
      </c>
      <c r="H2286">
        <v>22</v>
      </c>
      <c r="I2286">
        <v>2</v>
      </c>
      <c r="J2286">
        <v>41</v>
      </c>
      <c r="K2286">
        <v>66</v>
      </c>
      <c r="L2286" t="s">
        <v>71</v>
      </c>
      <c r="M2286" t="s">
        <v>164</v>
      </c>
      <c r="N2286" t="s">
        <v>3868</v>
      </c>
      <c r="O2286" t="s">
        <v>83</v>
      </c>
      <c r="P2286" t="s">
        <v>83</v>
      </c>
      <c r="Q2286" t="s">
        <v>74</v>
      </c>
      <c r="R2286" t="s">
        <v>3518</v>
      </c>
    </row>
    <row r="2287" spans="2:18" x14ac:dyDescent="0.25">
      <c r="B2287" t="s">
        <v>3515</v>
      </c>
      <c r="C2287" t="s">
        <v>3516</v>
      </c>
      <c r="D2287" t="s">
        <v>3517</v>
      </c>
      <c r="E2287">
        <v>2924</v>
      </c>
      <c r="F2287">
        <v>2924</v>
      </c>
      <c r="G2287">
        <v>255</v>
      </c>
      <c r="H2287">
        <v>22</v>
      </c>
      <c r="I2287">
        <v>2</v>
      </c>
      <c r="J2287">
        <v>41</v>
      </c>
      <c r="K2287">
        <v>66</v>
      </c>
      <c r="L2287" t="s">
        <v>77</v>
      </c>
      <c r="M2287" t="s">
        <v>164</v>
      </c>
      <c r="N2287" t="s">
        <v>3868</v>
      </c>
      <c r="O2287" t="s">
        <v>73</v>
      </c>
      <c r="P2287" t="s">
        <v>83</v>
      </c>
      <c r="Q2287" t="s">
        <v>74</v>
      </c>
      <c r="R2287" t="s">
        <v>3518</v>
      </c>
    </row>
    <row r="2288" spans="2:18" x14ac:dyDescent="0.25">
      <c r="B2288" t="s">
        <v>3519</v>
      </c>
      <c r="C2288" t="s">
        <v>92</v>
      </c>
      <c r="D2288" t="s">
        <v>1951</v>
      </c>
      <c r="E2288">
        <v>7306</v>
      </c>
      <c r="F2288" t="s">
        <v>74</v>
      </c>
      <c r="G2288">
        <v>0</v>
      </c>
      <c r="H2288">
        <v>35</v>
      </c>
      <c r="I2288">
        <v>3</v>
      </c>
      <c r="J2288">
        <v>72</v>
      </c>
      <c r="K2288">
        <v>70</v>
      </c>
      <c r="L2288" t="s">
        <v>71</v>
      </c>
      <c r="M2288" t="s">
        <v>825</v>
      </c>
      <c r="N2288" t="s">
        <v>3862</v>
      </c>
      <c r="O2288" t="s">
        <v>73</v>
      </c>
      <c r="P2288" t="s">
        <v>74</v>
      </c>
      <c r="Q2288">
        <v>0</v>
      </c>
      <c r="R2288" t="s">
        <v>3520</v>
      </c>
    </row>
    <row r="2289" spans="2:18" x14ac:dyDescent="0.25">
      <c r="B2289" t="s">
        <v>3519</v>
      </c>
      <c r="C2289" t="s">
        <v>92</v>
      </c>
      <c r="D2289" t="s">
        <v>1951</v>
      </c>
      <c r="E2289">
        <v>7306</v>
      </c>
      <c r="F2289" t="s">
        <v>74</v>
      </c>
      <c r="G2289">
        <v>0</v>
      </c>
      <c r="H2289">
        <v>35</v>
      </c>
      <c r="I2289">
        <v>3</v>
      </c>
      <c r="J2289">
        <v>72</v>
      </c>
      <c r="K2289">
        <v>70</v>
      </c>
      <c r="L2289" t="s">
        <v>71</v>
      </c>
      <c r="M2289" t="s">
        <v>81</v>
      </c>
      <c r="N2289" t="s">
        <v>3863</v>
      </c>
      <c r="O2289" t="s">
        <v>73</v>
      </c>
      <c r="P2289" t="s">
        <v>74</v>
      </c>
      <c r="Q2289">
        <v>0</v>
      </c>
      <c r="R2289" t="s">
        <v>3520</v>
      </c>
    </row>
    <row r="2290" spans="2:18" x14ac:dyDescent="0.25">
      <c r="B2290" t="s">
        <v>3519</v>
      </c>
      <c r="C2290" t="s">
        <v>92</v>
      </c>
      <c r="D2290" t="s">
        <v>1951</v>
      </c>
      <c r="E2290">
        <v>7306</v>
      </c>
      <c r="F2290" t="s">
        <v>74</v>
      </c>
      <c r="G2290">
        <v>0</v>
      </c>
      <c r="H2290">
        <v>35</v>
      </c>
      <c r="I2290">
        <v>3</v>
      </c>
      <c r="J2290">
        <v>72</v>
      </c>
      <c r="K2290">
        <v>70</v>
      </c>
      <c r="L2290" t="s">
        <v>71</v>
      </c>
      <c r="M2290" t="s">
        <v>76</v>
      </c>
      <c r="N2290" t="s">
        <v>3861</v>
      </c>
      <c r="O2290" t="s">
        <v>73</v>
      </c>
      <c r="P2290" t="s">
        <v>74</v>
      </c>
      <c r="Q2290">
        <v>0</v>
      </c>
      <c r="R2290" t="s">
        <v>3520</v>
      </c>
    </row>
    <row r="2291" spans="2:18" x14ac:dyDescent="0.25">
      <c r="B2291" t="s">
        <v>3519</v>
      </c>
      <c r="C2291" t="s">
        <v>92</v>
      </c>
      <c r="D2291" t="s">
        <v>1951</v>
      </c>
      <c r="E2291">
        <v>7306</v>
      </c>
      <c r="F2291" t="s">
        <v>74</v>
      </c>
      <c r="G2291">
        <v>0</v>
      </c>
      <c r="H2291">
        <v>35</v>
      </c>
      <c r="I2291">
        <v>3</v>
      </c>
      <c r="J2291">
        <v>72</v>
      </c>
      <c r="K2291">
        <v>70</v>
      </c>
      <c r="L2291" t="s">
        <v>77</v>
      </c>
      <c r="M2291" t="s">
        <v>81</v>
      </c>
      <c r="N2291" t="s">
        <v>3863</v>
      </c>
      <c r="O2291" t="s">
        <v>73</v>
      </c>
      <c r="P2291" t="s">
        <v>74</v>
      </c>
      <c r="Q2291">
        <v>0</v>
      </c>
      <c r="R2291" t="s">
        <v>3520</v>
      </c>
    </row>
    <row r="2292" spans="2:18" x14ac:dyDescent="0.25">
      <c r="B2292" t="s">
        <v>3519</v>
      </c>
      <c r="C2292" t="s">
        <v>92</v>
      </c>
      <c r="D2292" t="s">
        <v>1951</v>
      </c>
      <c r="E2292">
        <v>7306</v>
      </c>
      <c r="F2292" t="s">
        <v>74</v>
      </c>
      <c r="G2292">
        <v>0</v>
      </c>
      <c r="H2292">
        <v>35</v>
      </c>
      <c r="I2292">
        <v>3</v>
      </c>
      <c r="J2292">
        <v>72</v>
      </c>
      <c r="K2292">
        <v>70</v>
      </c>
      <c r="L2292" t="s">
        <v>77</v>
      </c>
      <c r="M2292" t="s">
        <v>825</v>
      </c>
      <c r="N2292" t="s">
        <v>3862</v>
      </c>
      <c r="O2292" t="s">
        <v>73</v>
      </c>
      <c r="P2292" t="s">
        <v>74</v>
      </c>
      <c r="Q2292">
        <v>0</v>
      </c>
      <c r="R2292" t="s">
        <v>3520</v>
      </c>
    </row>
    <row r="2293" spans="2:18" x14ac:dyDescent="0.25">
      <c r="B2293" t="s">
        <v>3519</v>
      </c>
      <c r="C2293" t="s">
        <v>92</v>
      </c>
      <c r="D2293" t="s">
        <v>1951</v>
      </c>
      <c r="E2293">
        <v>7306</v>
      </c>
      <c r="F2293" t="s">
        <v>74</v>
      </c>
      <c r="G2293">
        <v>0</v>
      </c>
      <c r="H2293">
        <v>35</v>
      </c>
      <c r="I2293">
        <v>3</v>
      </c>
      <c r="J2293">
        <v>72</v>
      </c>
      <c r="K2293">
        <v>70</v>
      </c>
      <c r="L2293" t="s">
        <v>77</v>
      </c>
      <c r="M2293" t="s">
        <v>76</v>
      </c>
      <c r="N2293" t="s">
        <v>3861</v>
      </c>
      <c r="O2293" t="s">
        <v>73</v>
      </c>
      <c r="P2293" t="s">
        <v>74</v>
      </c>
      <c r="Q2293">
        <v>0</v>
      </c>
      <c r="R2293" t="s">
        <v>3520</v>
      </c>
    </row>
    <row r="2294" spans="2:18" x14ac:dyDescent="0.25">
      <c r="B2294" t="s">
        <v>3521</v>
      </c>
      <c r="C2294" t="s">
        <v>3522</v>
      </c>
      <c r="D2294" t="s">
        <v>93</v>
      </c>
      <c r="E2294">
        <v>7306</v>
      </c>
      <c r="F2294" t="s">
        <v>74</v>
      </c>
      <c r="G2294">
        <v>258</v>
      </c>
      <c r="H2294">
        <v>35</v>
      </c>
      <c r="I2294">
        <v>3</v>
      </c>
      <c r="J2294">
        <v>72</v>
      </c>
      <c r="K2294">
        <v>70</v>
      </c>
      <c r="L2294" t="s">
        <v>71</v>
      </c>
      <c r="M2294" t="s">
        <v>2594</v>
      </c>
      <c r="N2294" t="s">
        <v>3862</v>
      </c>
      <c r="O2294" t="s">
        <v>73</v>
      </c>
      <c r="P2294" t="s">
        <v>74</v>
      </c>
      <c r="Q2294">
        <v>0</v>
      </c>
      <c r="R2294" t="s">
        <v>3831</v>
      </c>
    </row>
    <row r="2295" spans="2:18" x14ac:dyDescent="0.25">
      <c r="B2295" t="s">
        <v>3521</v>
      </c>
      <c r="C2295" t="s">
        <v>3522</v>
      </c>
      <c r="D2295" t="s">
        <v>93</v>
      </c>
      <c r="E2295">
        <v>7306</v>
      </c>
      <c r="F2295" t="s">
        <v>74</v>
      </c>
      <c r="G2295">
        <v>258</v>
      </c>
      <c r="H2295">
        <v>35</v>
      </c>
      <c r="I2295">
        <v>3</v>
      </c>
      <c r="J2295">
        <v>72</v>
      </c>
      <c r="K2295">
        <v>70</v>
      </c>
      <c r="L2295" t="s">
        <v>71</v>
      </c>
      <c r="M2295" t="s">
        <v>81</v>
      </c>
      <c r="N2295" t="s">
        <v>3863</v>
      </c>
      <c r="O2295" t="s">
        <v>73</v>
      </c>
      <c r="P2295" t="s">
        <v>74</v>
      </c>
      <c r="Q2295">
        <v>0</v>
      </c>
      <c r="R2295" t="s">
        <v>3831</v>
      </c>
    </row>
    <row r="2296" spans="2:18" x14ac:dyDescent="0.25">
      <c r="B2296" t="s">
        <v>3521</v>
      </c>
      <c r="C2296" t="s">
        <v>3522</v>
      </c>
      <c r="D2296" t="s">
        <v>93</v>
      </c>
      <c r="E2296">
        <v>7306</v>
      </c>
      <c r="F2296" t="s">
        <v>74</v>
      </c>
      <c r="G2296">
        <v>258</v>
      </c>
      <c r="H2296">
        <v>35</v>
      </c>
      <c r="I2296">
        <v>3</v>
      </c>
      <c r="J2296">
        <v>72</v>
      </c>
      <c r="K2296">
        <v>70</v>
      </c>
      <c r="L2296" t="s">
        <v>71</v>
      </c>
      <c r="M2296" t="s">
        <v>76</v>
      </c>
      <c r="N2296" t="s">
        <v>3861</v>
      </c>
      <c r="O2296" t="s">
        <v>73</v>
      </c>
      <c r="P2296" t="s">
        <v>74</v>
      </c>
      <c r="Q2296">
        <v>0</v>
      </c>
      <c r="R2296" t="s">
        <v>3831</v>
      </c>
    </row>
    <row r="2297" spans="2:18" x14ac:dyDescent="0.25">
      <c r="B2297" t="s">
        <v>3521</v>
      </c>
      <c r="C2297" t="s">
        <v>3522</v>
      </c>
      <c r="D2297" t="s">
        <v>93</v>
      </c>
      <c r="E2297">
        <v>7306</v>
      </c>
      <c r="F2297" t="s">
        <v>74</v>
      </c>
      <c r="G2297">
        <v>258</v>
      </c>
      <c r="H2297">
        <v>35</v>
      </c>
      <c r="I2297">
        <v>3</v>
      </c>
      <c r="J2297">
        <v>72</v>
      </c>
      <c r="K2297">
        <v>70</v>
      </c>
      <c r="L2297" t="s">
        <v>77</v>
      </c>
      <c r="M2297" t="s">
        <v>76</v>
      </c>
      <c r="N2297" t="s">
        <v>3861</v>
      </c>
      <c r="O2297" t="s">
        <v>73</v>
      </c>
      <c r="P2297" t="s">
        <v>74</v>
      </c>
      <c r="Q2297">
        <v>0</v>
      </c>
      <c r="R2297" t="s">
        <v>3831</v>
      </c>
    </row>
    <row r="2298" spans="2:18" x14ac:dyDescent="0.25">
      <c r="B2298" t="s">
        <v>3521</v>
      </c>
      <c r="C2298" t="s">
        <v>3522</v>
      </c>
      <c r="D2298" t="s">
        <v>93</v>
      </c>
      <c r="E2298">
        <v>7306</v>
      </c>
      <c r="F2298" t="s">
        <v>74</v>
      </c>
      <c r="G2298">
        <v>258</v>
      </c>
      <c r="H2298">
        <v>35</v>
      </c>
      <c r="I2298">
        <v>3</v>
      </c>
      <c r="J2298">
        <v>72</v>
      </c>
      <c r="K2298">
        <v>70</v>
      </c>
      <c r="L2298" t="s">
        <v>77</v>
      </c>
      <c r="M2298" t="s">
        <v>2594</v>
      </c>
      <c r="N2298" t="s">
        <v>3862</v>
      </c>
      <c r="O2298" t="s">
        <v>73</v>
      </c>
      <c r="P2298" t="s">
        <v>74</v>
      </c>
      <c r="Q2298">
        <v>0</v>
      </c>
      <c r="R2298" t="s">
        <v>3831</v>
      </c>
    </row>
    <row r="2299" spans="2:18" x14ac:dyDescent="0.25">
      <c r="B2299" t="s">
        <v>3521</v>
      </c>
      <c r="C2299" t="s">
        <v>3522</v>
      </c>
      <c r="D2299" t="s">
        <v>93</v>
      </c>
      <c r="E2299">
        <v>7306</v>
      </c>
      <c r="F2299" t="s">
        <v>74</v>
      </c>
      <c r="G2299">
        <v>258</v>
      </c>
      <c r="H2299">
        <v>35</v>
      </c>
      <c r="I2299">
        <v>3</v>
      </c>
      <c r="J2299">
        <v>72</v>
      </c>
      <c r="K2299">
        <v>70</v>
      </c>
      <c r="L2299" t="s">
        <v>77</v>
      </c>
      <c r="M2299" t="s">
        <v>81</v>
      </c>
      <c r="N2299" t="s">
        <v>3863</v>
      </c>
      <c r="O2299" t="s">
        <v>73</v>
      </c>
      <c r="P2299" t="s">
        <v>74</v>
      </c>
      <c r="Q2299">
        <v>0</v>
      </c>
      <c r="R2299" t="s">
        <v>3831</v>
      </c>
    </row>
    <row r="2300" spans="2:18" x14ac:dyDescent="0.25">
      <c r="B2300" t="s">
        <v>3526</v>
      </c>
      <c r="C2300" t="s">
        <v>92</v>
      </c>
      <c r="D2300" t="s">
        <v>3524</v>
      </c>
      <c r="E2300">
        <v>7306</v>
      </c>
      <c r="F2300" t="s">
        <v>74</v>
      </c>
      <c r="G2300">
        <v>0</v>
      </c>
      <c r="H2300">
        <v>35</v>
      </c>
      <c r="I2300">
        <v>3</v>
      </c>
      <c r="J2300">
        <v>72</v>
      </c>
      <c r="K2300">
        <v>70</v>
      </c>
      <c r="L2300" t="s">
        <v>71</v>
      </c>
      <c r="M2300" t="s">
        <v>912</v>
      </c>
      <c r="N2300" t="s">
        <v>3862</v>
      </c>
      <c r="O2300" t="s">
        <v>73</v>
      </c>
      <c r="P2300" t="s">
        <v>74</v>
      </c>
      <c r="Q2300">
        <v>0</v>
      </c>
      <c r="R2300" t="s">
        <v>3525</v>
      </c>
    </row>
    <row r="2301" spans="2:18" x14ac:dyDescent="0.25">
      <c r="B2301" t="s">
        <v>3526</v>
      </c>
      <c r="C2301" t="s">
        <v>92</v>
      </c>
      <c r="D2301" t="s">
        <v>3524</v>
      </c>
      <c r="E2301">
        <v>7306</v>
      </c>
      <c r="F2301" t="s">
        <v>74</v>
      </c>
      <c r="G2301">
        <v>0</v>
      </c>
      <c r="H2301">
        <v>35</v>
      </c>
      <c r="I2301">
        <v>3</v>
      </c>
      <c r="J2301">
        <v>72</v>
      </c>
      <c r="K2301">
        <v>70</v>
      </c>
      <c r="L2301" t="s">
        <v>71</v>
      </c>
      <c r="M2301" t="s">
        <v>81</v>
      </c>
      <c r="N2301" t="s">
        <v>3863</v>
      </c>
      <c r="O2301" t="s">
        <v>73</v>
      </c>
      <c r="P2301" t="s">
        <v>74</v>
      </c>
      <c r="Q2301">
        <v>0</v>
      </c>
      <c r="R2301" t="s">
        <v>3525</v>
      </c>
    </row>
    <row r="2302" spans="2:18" x14ac:dyDescent="0.25">
      <c r="B2302" t="s">
        <v>3526</v>
      </c>
      <c r="C2302" t="s">
        <v>92</v>
      </c>
      <c r="D2302" t="s">
        <v>3524</v>
      </c>
      <c r="E2302">
        <v>7306</v>
      </c>
      <c r="F2302" t="s">
        <v>74</v>
      </c>
      <c r="G2302">
        <v>0</v>
      </c>
      <c r="H2302">
        <v>35</v>
      </c>
      <c r="I2302">
        <v>3</v>
      </c>
      <c r="J2302">
        <v>72</v>
      </c>
      <c r="K2302">
        <v>70</v>
      </c>
      <c r="L2302" t="s">
        <v>77</v>
      </c>
      <c r="M2302" t="s">
        <v>81</v>
      </c>
      <c r="N2302" t="s">
        <v>3863</v>
      </c>
      <c r="O2302" t="s">
        <v>73</v>
      </c>
      <c r="P2302" t="s">
        <v>74</v>
      </c>
      <c r="Q2302">
        <v>0</v>
      </c>
      <c r="R2302" t="s">
        <v>3525</v>
      </c>
    </row>
    <row r="2303" spans="2:18" x14ac:dyDescent="0.25">
      <c r="B2303" t="s">
        <v>3526</v>
      </c>
      <c r="C2303" t="s">
        <v>92</v>
      </c>
      <c r="D2303" t="s">
        <v>3524</v>
      </c>
      <c r="E2303">
        <v>7306</v>
      </c>
      <c r="F2303" t="s">
        <v>74</v>
      </c>
      <c r="G2303">
        <v>0</v>
      </c>
      <c r="H2303">
        <v>35</v>
      </c>
      <c r="I2303">
        <v>3</v>
      </c>
      <c r="J2303">
        <v>72</v>
      </c>
      <c r="K2303">
        <v>70</v>
      </c>
      <c r="L2303" t="s">
        <v>77</v>
      </c>
      <c r="M2303" t="s">
        <v>912</v>
      </c>
      <c r="N2303" t="s">
        <v>3862</v>
      </c>
      <c r="O2303" t="s">
        <v>73</v>
      </c>
      <c r="P2303" t="s">
        <v>74</v>
      </c>
      <c r="Q2303">
        <v>0</v>
      </c>
      <c r="R2303" t="s">
        <v>3525</v>
      </c>
    </row>
    <row r="2304" spans="2:18" x14ac:dyDescent="0.25">
      <c r="B2304" t="s">
        <v>3527</v>
      </c>
      <c r="C2304" t="s">
        <v>92</v>
      </c>
      <c r="D2304" t="s">
        <v>93</v>
      </c>
      <c r="E2304">
        <v>7306</v>
      </c>
      <c r="F2304" t="s">
        <v>74</v>
      </c>
      <c r="G2304">
        <v>258</v>
      </c>
      <c r="H2304">
        <v>35</v>
      </c>
      <c r="I2304">
        <v>3</v>
      </c>
      <c r="J2304">
        <v>72</v>
      </c>
      <c r="K2304">
        <v>70</v>
      </c>
      <c r="L2304" t="s">
        <v>71</v>
      </c>
      <c r="M2304" t="s">
        <v>825</v>
      </c>
      <c r="N2304" t="s">
        <v>3862</v>
      </c>
      <c r="O2304" t="s">
        <v>73</v>
      </c>
      <c r="P2304" t="s">
        <v>74</v>
      </c>
      <c r="Q2304">
        <v>0</v>
      </c>
      <c r="R2304" t="s">
        <v>3528</v>
      </c>
    </row>
    <row r="2305" spans="2:18" x14ac:dyDescent="0.25">
      <c r="B2305" t="s">
        <v>3527</v>
      </c>
      <c r="C2305" t="s">
        <v>92</v>
      </c>
      <c r="D2305" t="s">
        <v>93</v>
      </c>
      <c r="E2305">
        <v>7306</v>
      </c>
      <c r="F2305" t="s">
        <v>74</v>
      </c>
      <c r="G2305">
        <v>258</v>
      </c>
      <c r="H2305">
        <v>35</v>
      </c>
      <c r="I2305">
        <v>3</v>
      </c>
      <c r="J2305">
        <v>72</v>
      </c>
      <c r="K2305">
        <v>70</v>
      </c>
      <c r="L2305" t="s">
        <v>71</v>
      </c>
      <c r="M2305" t="s">
        <v>81</v>
      </c>
      <c r="N2305" t="s">
        <v>3863</v>
      </c>
      <c r="O2305" t="s">
        <v>73</v>
      </c>
      <c r="P2305" t="s">
        <v>74</v>
      </c>
      <c r="Q2305">
        <v>0</v>
      </c>
      <c r="R2305" t="s">
        <v>3528</v>
      </c>
    </row>
    <row r="2306" spans="2:18" x14ac:dyDescent="0.25">
      <c r="B2306" t="s">
        <v>3527</v>
      </c>
      <c r="C2306" t="s">
        <v>92</v>
      </c>
      <c r="D2306" t="s">
        <v>93</v>
      </c>
      <c r="E2306">
        <v>7306</v>
      </c>
      <c r="F2306" t="s">
        <v>74</v>
      </c>
      <c r="G2306">
        <v>258</v>
      </c>
      <c r="H2306">
        <v>35</v>
      </c>
      <c r="I2306">
        <v>3</v>
      </c>
      <c r="J2306">
        <v>72</v>
      </c>
      <c r="K2306">
        <v>70</v>
      </c>
      <c r="L2306" t="s">
        <v>71</v>
      </c>
      <c r="M2306" t="s">
        <v>76</v>
      </c>
      <c r="N2306" t="s">
        <v>3861</v>
      </c>
      <c r="O2306" t="s">
        <v>73</v>
      </c>
      <c r="P2306" t="s">
        <v>74</v>
      </c>
      <c r="Q2306">
        <v>0</v>
      </c>
      <c r="R2306" t="s">
        <v>3528</v>
      </c>
    </row>
    <row r="2307" spans="2:18" x14ac:dyDescent="0.25">
      <c r="B2307" t="s">
        <v>3527</v>
      </c>
      <c r="C2307" t="s">
        <v>92</v>
      </c>
      <c r="D2307" t="s">
        <v>93</v>
      </c>
      <c r="E2307">
        <v>7306</v>
      </c>
      <c r="F2307" t="s">
        <v>74</v>
      </c>
      <c r="G2307">
        <v>258</v>
      </c>
      <c r="H2307">
        <v>35</v>
      </c>
      <c r="I2307">
        <v>3</v>
      </c>
      <c r="J2307">
        <v>72</v>
      </c>
      <c r="K2307">
        <v>70</v>
      </c>
      <c r="L2307" t="s">
        <v>77</v>
      </c>
      <c r="M2307" t="s">
        <v>81</v>
      </c>
      <c r="N2307" t="s">
        <v>3863</v>
      </c>
      <c r="O2307" t="s">
        <v>73</v>
      </c>
      <c r="P2307" t="s">
        <v>74</v>
      </c>
      <c r="Q2307">
        <v>0</v>
      </c>
      <c r="R2307" t="s">
        <v>3528</v>
      </c>
    </row>
    <row r="2308" spans="2:18" x14ac:dyDescent="0.25">
      <c r="B2308" t="s">
        <v>3527</v>
      </c>
      <c r="C2308" t="s">
        <v>92</v>
      </c>
      <c r="D2308" t="s">
        <v>93</v>
      </c>
      <c r="E2308">
        <v>7306</v>
      </c>
      <c r="F2308" t="s">
        <v>74</v>
      </c>
      <c r="G2308">
        <v>258</v>
      </c>
      <c r="H2308">
        <v>35</v>
      </c>
      <c r="I2308">
        <v>3</v>
      </c>
      <c r="J2308">
        <v>72</v>
      </c>
      <c r="K2308">
        <v>70</v>
      </c>
      <c r="L2308" t="s">
        <v>77</v>
      </c>
      <c r="M2308" t="s">
        <v>76</v>
      </c>
      <c r="N2308" t="s">
        <v>3861</v>
      </c>
      <c r="O2308" t="s">
        <v>73</v>
      </c>
      <c r="P2308" t="s">
        <v>74</v>
      </c>
      <c r="Q2308">
        <v>0</v>
      </c>
      <c r="R2308" t="s">
        <v>3528</v>
      </c>
    </row>
    <row r="2309" spans="2:18" x14ac:dyDescent="0.25">
      <c r="B2309" t="s">
        <v>3529</v>
      </c>
      <c r="C2309" t="s">
        <v>3530</v>
      </c>
      <c r="D2309" t="s">
        <v>3531</v>
      </c>
      <c r="E2309">
        <v>2924</v>
      </c>
      <c r="F2309" t="s">
        <v>74</v>
      </c>
      <c r="G2309">
        <v>259</v>
      </c>
      <c r="H2309">
        <v>44</v>
      </c>
      <c r="I2309">
        <v>1</v>
      </c>
      <c r="J2309">
        <v>41</v>
      </c>
      <c r="K2309">
        <v>66</v>
      </c>
      <c r="L2309" t="s">
        <v>71</v>
      </c>
      <c r="M2309" t="s">
        <v>164</v>
      </c>
      <c r="N2309" t="s">
        <v>3868</v>
      </c>
      <c r="O2309" t="s">
        <v>83</v>
      </c>
      <c r="P2309" t="s">
        <v>83</v>
      </c>
      <c r="Q2309">
        <v>0</v>
      </c>
      <c r="R2309" t="s">
        <v>3532</v>
      </c>
    </row>
    <row r="2310" spans="2:18" x14ac:dyDescent="0.25">
      <c r="B2310" t="s">
        <v>3529</v>
      </c>
      <c r="C2310" t="s">
        <v>3530</v>
      </c>
      <c r="D2310" t="s">
        <v>3531</v>
      </c>
      <c r="E2310">
        <v>2924</v>
      </c>
      <c r="F2310" t="s">
        <v>74</v>
      </c>
      <c r="G2310">
        <v>259</v>
      </c>
      <c r="H2310">
        <v>44</v>
      </c>
      <c r="I2310">
        <v>1</v>
      </c>
      <c r="J2310">
        <v>41</v>
      </c>
      <c r="K2310">
        <v>66</v>
      </c>
      <c r="L2310" t="s">
        <v>77</v>
      </c>
      <c r="M2310" t="s">
        <v>164</v>
      </c>
      <c r="N2310" t="s">
        <v>3868</v>
      </c>
      <c r="O2310" t="s">
        <v>83</v>
      </c>
      <c r="P2310" t="s">
        <v>83</v>
      </c>
      <c r="Q2310">
        <v>0</v>
      </c>
      <c r="R2310" t="s">
        <v>3532</v>
      </c>
    </row>
    <row r="2311" spans="2:18" x14ac:dyDescent="0.25">
      <c r="B2311" t="s">
        <v>3533</v>
      </c>
      <c r="C2311" t="s">
        <v>3337</v>
      </c>
      <c r="D2311" t="s">
        <v>3299</v>
      </c>
      <c r="E2311">
        <v>6930</v>
      </c>
      <c r="F2311" t="s">
        <v>74</v>
      </c>
      <c r="G2311">
        <v>259</v>
      </c>
      <c r="H2311">
        <v>35</v>
      </c>
      <c r="I2311">
        <v>3</v>
      </c>
      <c r="J2311">
        <v>64</v>
      </c>
      <c r="K2311">
        <v>66</v>
      </c>
      <c r="L2311" t="s">
        <v>71</v>
      </c>
      <c r="M2311" t="s">
        <v>913</v>
      </c>
      <c r="N2311" t="s">
        <v>3875</v>
      </c>
      <c r="O2311" t="s">
        <v>73</v>
      </c>
      <c r="P2311" t="s">
        <v>74</v>
      </c>
      <c r="Q2311">
        <v>0</v>
      </c>
      <c r="R2311" t="s">
        <v>3534</v>
      </c>
    </row>
    <row r="2312" spans="2:18" x14ac:dyDescent="0.25">
      <c r="B2312" t="s">
        <v>3533</v>
      </c>
      <c r="C2312" t="s">
        <v>3337</v>
      </c>
      <c r="D2312" t="s">
        <v>3299</v>
      </c>
      <c r="E2312">
        <v>6930</v>
      </c>
      <c r="F2312" t="s">
        <v>74</v>
      </c>
      <c r="G2312">
        <v>259</v>
      </c>
      <c r="H2312">
        <v>35</v>
      </c>
      <c r="I2312">
        <v>3</v>
      </c>
      <c r="J2312">
        <v>64</v>
      </c>
      <c r="K2312">
        <v>66</v>
      </c>
      <c r="L2312" t="s">
        <v>77</v>
      </c>
      <c r="M2312" t="s">
        <v>913</v>
      </c>
      <c r="N2312" t="s">
        <v>3875</v>
      </c>
      <c r="O2312" t="s">
        <v>73</v>
      </c>
      <c r="P2312" t="s">
        <v>74</v>
      </c>
      <c r="Q2312">
        <v>0</v>
      </c>
      <c r="R2312" t="s">
        <v>3534</v>
      </c>
    </row>
    <row r="2313" spans="2:18" x14ac:dyDescent="0.25">
      <c r="B2313" t="s">
        <v>3535</v>
      </c>
      <c r="C2313" t="s">
        <v>3536</v>
      </c>
      <c r="D2313" t="s">
        <v>2267</v>
      </c>
      <c r="E2313">
        <v>8534</v>
      </c>
      <c r="F2313" t="s">
        <v>74</v>
      </c>
      <c r="G2313">
        <v>261</v>
      </c>
      <c r="H2313">
        <v>31</v>
      </c>
      <c r="I2313">
        <v>4</v>
      </c>
      <c r="J2313">
        <v>58</v>
      </c>
      <c r="K2313">
        <v>68.5</v>
      </c>
      <c r="L2313" t="s">
        <v>71</v>
      </c>
      <c r="M2313" t="s">
        <v>158</v>
      </c>
      <c r="N2313" t="s">
        <v>3866</v>
      </c>
      <c r="O2313" t="s">
        <v>73</v>
      </c>
      <c r="P2313" t="s">
        <v>74</v>
      </c>
      <c r="Q2313">
        <v>1200</v>
      </c>
      <c r="R2313" t="s">
        <v>3537</v>
      </c>
    </row>
    <row r="2314" spans="2:18" x14ac:dyDescent="0.25">
      <c r="B2314" t="s">
        <v>3535</v>
      </c>
      <c r="C2314" t="s">
        <v>3536</v>
      </c>
      <c r="D2314" t="s">
        <v>2267</v>
      </c>
      <c r="E2314">
        <v>8534</v>
      </c>
      <c r="F2314" t="s">
        <v>74</v>
      </c>
      <c r="G2314">
        <v>261</v>
      </c>
      <c r="H2314">
        <v>31</v>
      </c>
      <c r="I2314">
        <v>4</v>
      </c>
      <c r="J2314">
        <v>58</v>
      </c>
      <c r="K2314">
        <v>68.5</v>
      </c>
      <c r="L2314" t="s">
        <v>77</v>
      </c>
      <c r="M2314" t="s">
        <v>158</v>
      </c>
      <c r="N2314" t="s">
        <v>3866</v>
      </c>
      <c r="O2314" t="s">
        <v>73</v>
      </c>
      <c r="P2314" t="s">
        <v>74</v>
      </c>
      <c r="Q2314">
        <v>1200</v>
      </c>
      <c r="R2314" t="s">
        <v>3537</v>
      </c>
    </row>
    <row r="2315" spans="2:18" x14ac:dyDescent="0.25">
      <c r="B2315" t="s">
        <v>3538</v>
      </c>
      <c r="C2315" t="s">
        <v>3539</v>
      </c>
      <c r="D2315" t="s">
        <v>2189</v>
      </c>
      <c r="E2315">
        <v>8534</v>
      </c>
      <c r="F2315" t="s">
        <v>74</v>
      </c>
      <c r="G2315">
        <v>261</v>
      </c>
      <c r="H2315">
        <v>31</v>
      </c>
      <c r="I2315">
        <v>4</v>
      </c>
      <c r="J2315">
        <v>58</v>
      </c>
      <c r="K2315">
        <v>68.5</v>
      </c>
      <c r="L2315" t="s">
        <v>71</v>
      </c>
      <c r="M2315" t="s">
        <v>158</v>
      </c>
      <c r="N2315" t="s">
        <v>3866</v>
      </c>
      <c r="O2315" t="s">
        <v>73</v>
      </c>
      <c r="P2315" t="s">
        <v>74</v>
      </c>
      <c r="Q2315">
        <v>1200</v>
      </c>
      <c r="R2315" t="s">
        <v>3540</v>
      </c>
    </row>
    <row r="2316" spans="2:18" x14ac:dyDescent="0.25">
      <c r="B2316" t="s">
        <v>3538</v>
      </c>
      <c r="C2316" t="s">
        <v>3539</v>
      </c>
      <c r="D2316" t="s">
        <v>2189</v>
      </c>
      <c r="E2316">
        <v>8534</v>
      </c>
      <c r="F2316" t="s">
        <v>74</v>
      </c>
      <c r="G2316">
        <v>261</v>
      </c>
      <c r="H2316">
        <v>31</v>
      </c>
      <c r="I2316">
        <v>4</v>
      </c>
      <c r="J2316">
        <v>58</v>
      </c>
      <c r="K2316">
        <v>68.5</v>
      </c>
      <c r="L2316" t="s">
        <v>77</v>
      </c>
      <c r="M2316" t="s">
        <v>158</v>
      </c>
      <c r="N2316" t="s">
        <v>3866</v>
      </c>
      <c r="O2316" t="s">
        <v>73</v>
      </c>
      <c r="P2316" t="s">
        <v>74</v>
      </c>
      <c r="Q2316">
        <v>1500</v>
      </c>
      <c r="R2316" t="s">
        <v>3540</v>
      </c>
    </row>
    <row r="2317" spans="2:18" x14ac:dyDescent="0.25">
      <c r="B2317" t="s">
        <v>3541</v>
      </c>
      <c r="C2317" t="s">
        <v>3542</v>
      </c>
      <c r="D2317" t="s">
        <v>3543</v>
      </c>
      <c r="E2317">
        <v>10670</v>
      </c>
      <c r="F2317" t="s">
        <v>74</v>
      </c>
      <c r="G2317">
        <v>262</v>
      </c>
      <c r="H2317">
        <v>35</v>
      </c>
      <c r="I2317">
        <v>4</v>
      </c>
      <c r="J2317">
        <v>86</v>
      </c>
      <c r="K2317">
        <v>76</v>
      </c>
      <c r="L2317" t="s">
        <v>71</v>
      </c>
      <c r="M2317" t="s">
        <v>132</v>
      </c>
      <c r="N2317" t="s">
        <v>3864</v>
      </c>
      <c r="O2317" t="s">
        <v>83</v>
      </c>
      <c r="P2317" t="s">
        <v>73</v>
      </c>
      <c r="Q2317">
        <v>1600</v>
      </c>
      <c r="R2317" t="s">
        <v>3544</v>
      </c>
    </row>
    <row r="2318" spans="2:18" x14ac:dyDescent="0.25">
      <c r="B2318" t="s">
        <v>3541</v>
      </c>
      <c r="C2318" t="s">
        <v>3542</v>
      </c>
      <c r="D2318" t="s">
        <v>3543</v>
      </c>
      <c r="E2318">
        <v>10670</v>
      </c>
      <c r="F2318" t="s">
        <v>74</v>
      </c>
      <c r="G2318">
        <v>262</v>
      </c>
      <c r="H2318">
        <v>35</v>
      </c>
      <c r="I2318">
        <v>4</v>
      </c>
      <c r="J2318">
        <v>86</v>
      </c>
      <c r="K2318">
        <v>76</v>
      </c>
      <c r="L2318" t="s">
        <v>77</v>
      </c>
      <c r="M2318" t="s">
        <v>132</v>
      </c>
      <c r="N2318" t="s">
        <v>3864</v>
      </c>
      <c r="O2318" t="s">
        <v>83</v>
      </c>
      <c r="P2318" t="s">
        <v>73</v>
      </c>
      <c r="Q2318">
        <v>1600</v>
      </c>
      <c r="R2318" t="s">
        <v>3544</v>
      </c>
    </row>
    <row r="2319" spans="2:18" x14ac:dyDescent="0.25">
      <c r="B2319" t="s">
        <v>3545</v>
      </c>
      <c r="C2319" t="s">
        <v>3546</v>
      </c>
      <c r="D2319" t="s">
        <v>1951</v>
      </c>
      <c r="E2319">
        <v>6564</v>
      </c>
      <c r="F2319" t="s">
        <v>74</v>
      </c>
      <c r="G2319">
        <v>0</v>
      </c>
      <c r="H2319">
        <v>33</v>
      </c>
      <c r="I2319">
        <v>3</v>
      </c>
      <c r="J2319">
        <v>70</v>
      </c>
      <c r="K2319">
        <v>66</v>
      </c>
      <c r="L2319" t="s">
        <v>71</v>
      </c>
      <c r="M2319" t="s">
        <v>1952</v>
      </c>
      <c r="N2319" t="s">
        <v>3861</v>
      </c>
      <c r="O2319" t="s">
        <v>239</v>
      </c>
      <c r="P2319" t="s">
        <v>74</v>
      </c>
      <c r="Q2319">
        <v>500</v>
      </c>
      <c r="R2319" t="s">
        <v>3832</v>
      </c>
    </row>
    <row r="2320" spans="2:18" x14ac:dyDescent="0.25">
      <c r="B2320" t="s">
        <v>3545</v>
      </c>
      <c r="C2320" t="s">
        <v>3546</v>
      </c>
      <c r="D2320" t="s">
        <v>1951</v>
      </c>
      <c r="E2320">
        <v>6564</v>
      </c>
      <c r="F2320" t="s">
        <v>74</v>
      </c>
      <c r="G2320">
        <v>0</v>
      </c>
      <c r="H2320">
        <v>33</v>
      </c>
      <c r="I2320">
        <v>3</v>
      </c>
      <c r="J2320">
        <v>70</v>
      </c>
      <c r="K2320">
        <v>66</v>
      </c>
      <c r="L2320" t="s">
        <v>71</v>
      </c>
      <c r="M2320" t="s">
        <v>2432</v>
      </c>
      <c r="N2320" t="s">
        <v>3954</v>
      </c>
      <c r="O2320" t="s">
        <v>239</v>
      </c>
      <c r="P2320" t="s">
        <v>74</v>
      </c>
      <c r="Q2320">
        <v>800</v>
      </c>
      <c r="R2320" t="s">
        <v>3832</v>
      </c>
    </row>
    <row r="2321" spans="2:18" x14ac:dyDescent="0.25">
      <c r="B2321" t="s">
        <v>3545</v>
      </c>
      <c r="C2321" t="s">
        <v>3546</v>
      </c>
      <c r="D2321" t="s">
        <v>1951</v>
      </c>
      <c r="E2321">
        <v>6564</v>
      </c>
      <c r="F2321" t="s">
        <v>74</v>
      </c>
      <c r="G2321">
        <v>0</v>
      </c>
      <c r="H2321">
        <v>33</v>
      </c>
      <c r="I2321">
        <v>3</v>
      </c>
      <c r="J2321">
        <v>70</v>
      </c>
      <c r="K2321">
        <v>66</v>
      </c>
      <c r="L2321" t="s">
        <v>77</v>
      </c>
      <c r="M2321" t="s">
        <v>2432</v>
      </c>
      <c r="N2321" t="s">
        <v>3954</v>
      </c>
      <c r="O2321" t="s">
        <v>239</v>
      </c>
      <c r="P2321" t="s">
        <v>74</v>
      </c>
      <c r="Q2321">
        <v>800</v>
      </c>
      <c r="R2321" t="s">
        <v>3832</v>
      </c>
    </row>
    <row r="2322" spans="2:18" x14ac:dyDescent="0.25">
      <c r="B2322" t="s">
        <v>3545</v>
      </c>
      <c r="C2322" t="s">
        <v>3546</v>
      </c>
      <c r="D2322" t="s">
        <v>1951</v>
      </c>
      <c r="E2322">
        <v>6564</v>
      </c>
      <c r="F2322" t="s">
        <v>74</v>
      </c>
      <c r="G2322">
        <v>0</v>
      </c>
      <c r="H2322">
        <v>33</v>
      </c>
      <c r="I2322">
        <v>3</v>
      </c>
      <c r="J2322">
        <v>70</v>
      </c>
      <c r="K2322">
        <v>66</v>
      </c>
      <c r="L2322" t="s">
        <v>77</v>
      </c>
      <c r="M2322" t="s">
        <v>1952</v>
      </c>
      <c r="N2322" t="s">
        <v>3861</v>
      </c>
      <c r="O2322" t="s">
        <v>239</v>
      </c>
      <c r="P2322" t="s">
        <v>74</v>
      </c>
      <c r="Q2322">
        <v>500</v>
      </c>
      <c r="R2322" t="s">
        <v>3832</v>
      </c>
    </row>
    <row r="2323" spans="2:18" x14ac:dyDescent="0.25">
      <c r="B2323" t="s">
        <v>3549</v>
      </c>
      <c r="C2323" t="s">
        <v>3550</v>
      </c>
      <c r="D2323" t="s">
        <v>3547</v>
      </c>
      <c r="E2323">
        <v>7380</v>
      </c>
      <c r="F2323" t="s">
        <v>74</v>
      </c>
      <c r="G2323">
        <v>266</v>
      </c>
      <c r="H2323">
        <v>35</v>
      </c>
      <c r="I2323">
        <v>3</v>
      </c>
      <c r="J2323">
        <v>68</v>
      </c>
      <c r="K2323">
        <v>70</v>
      </c>
      <c r="L2323" t="s">
        <v>71</v>
      </c>
      <c r="M2323" t="s">
        <v>2387</v>
      </c>
      <c r="N2323" t="s">
        <v>3953</v>
      </c>
      <c r="O2323" t="s">
        <v>83</v>
      </c>
      <c r="P2323" t="s">
        <v>73</v>
      </c>
      <c r="Q2323">
        <v>500</v>
      </c>
      <c r="R2323" t="s">
        <v>3548</v>
      </c>
    </row>
    <row r="2324" spans="2:18" x14ac:dyDescent="0.25">
      <c r="B2324" t="s">
        <v>3549</v>
      </c>
      <c r="C2324" t="s">
        <v>3550</v>
      </c>
      <c r="D2324" t="s">
        <v>3547</v>
      </c>
      <c r="E2324">
        <v>7380</v>
      </c>
      <c r="F2324" t="s">
        <v>74</v>
      </c>
      <c r="G2324">
        <v>266</v>
      </c>
      <c r="H2324">
        <v>35</v>
      </c>
      <c r="I2324">
        <v>3</v>
      </c>
      <c r="J2324">
        <v>68</v>
      </c>
      <c r="K2324">
        <v>70</v>
      </c>
      <c r="L2324" t="s">
        <v>77</v>
      </c>
      <c r="M2324" t="s">
        <v>1653</v>
      </c>
      <c r="N2324" t="s">
        <v>3922</v>
      </c>
      <c r="O2324" t="s">
        <v>83</v>
      </c>
      <c r="P2324" t="s">
        <v>83</v>
      </c>
      <c r="Q2324">
        <v>0</v>
      </c>
      <c r="R2324" t="s">
        <v>3548</v>
      </c>
    </row>
    <row r="2325" spans="2:18" x14ac:dyDescent="0.25">
      <c r="B2325" t="s">
        <v>3551</v>
      </c>
      <c r="C2325" t="s">
        <v>3552</v>
      </c>
      <c r="D2325" t="s">
        <v>3553</v>
      </c>
      <c r="E2325">
        <v>11558</v>
      </c>
      <c r="F2325">
        <v>11558</v>
      </c>
      <c r="G2325">
        <v>270</v>
      </c>
      <c r="H2325">
        <v>44</v>
      </c>
      <c r="I2325">
        <v>4</v>
      </c>
      <c r="J2325">
        <v>82</v>
      </c>
      <c r="K2325">
        <v>65.5</v>
      </c>
      <c r="L2325" t="s">
        <v>71</v>
      </c>
      <c r="M2325" t="s">
        <v>199</v>
      </c>
      <c r="N2325" t="s">
        <v>3874</v>
      </c>
      <c r="O2325" t="s">
        <v>73</v>
      </c>
      <c r="P2325" t="s">
        <v>83</v>
      </c>
      <c r="Q2325">
        <v>0</v>
      </c>
      <c r="R2325" t="s">
        <v>3554</v>
      </c>
    </row>
    <row r="2326" spans="2:18" x14ac:dyDescent="0.25">
      <c r="B2326" t="s">
        <v>3551</v>
      </c>
      <c r="C2326" t="s">
        <v>3552</v>
      </c>
      <c r="D2326" t="s">
        <v>3553</v>
      </c>
      <c r="E2326">
        <v>11558</v>
      </c>
      <c r="F2326">
        <v>11558</v>
      </c>
      <c r="G2326">
        <v>270</v>
      </c>
      <c r="H2326">
        <v>44</v>
      </c>
      <c r="I2326">
        <v>4</v>
      </c>
      <c r="J2326">
        <v>82</v>
      </c>
      <c r="K2326">
        <v>65.5</v>
      </c>
      <c r="L2326" t="s">
        <v>77</v>
      </c>
      <c r="M2326" t="s">
        <v>201</v>
      </c>
      <c r="N2326" t="s">
        <v>3872</v>
      </c>
      <c r="O2326" t="s">
        <v>83</v>
      </c>
      <c r="P2326" t="s">
        <v>73</v>
      </c>
      <c r="Q2326">
        <v>1600</v>
      </c>
      <c r="R2326" t="s">
        <v>3554</v>
      </c>
    </row>
    <row r="2327" spans="2:18" x14ac:dyDescent="0.25">
      <c r="B2327" t="s">
        <v>3555</v>
      </c>
      <c r="C2327" t="s">
        <v>3556</v>
      </c>
      <c r="D2327" t="s">
        <v>3557</v>
      </c>
      <c r="E2327">
        <v>9550</v>
      </c>
      <c r="F2327">
        <v>9550</v>
      </c>
      <c r="G2327">
        <v>271</v>
      </c>
      <c r="H2327">
        <v>35</v>
      </c>
      <c r="I2327">
        <v>4</v>
      </c>
      <c r="J2327">
        <v>70</v>
      </c>
      <c r="K2327">
        <v>68</v>
      </c>
      <c r="L2327" t="s">
        <v>71</v>
      </c>
      <c r="M2327" t="s">
        <v>193</v>
      </c>
      <c r="N2327" t="s">
        <v>3872</v>
      </c>
      <c r="O2327" t="s">
        <v>83</v>
      </c>
      <c r="P2327" t="s">
        <v>83</v>
      </c>
      <c r="Q2327">
        <v>0</v>
      </c>
      <c r="R2327" t="s">
        <v>3558</v>
      </c>
    </row>
    <row r="2328" spans="2:18" x14ac:dyDescent="0.25">
      <c r="B2328" t="s">
        <v>3555</v>
      </c>
      <c r="C2328" t="s">
        <v>3556</v>
      </c>
      <c r="D2328" t="s">
        <v>3557</v>
      </c>
      <c r="E2328">
        <v>9550</v>
      </c>
      <c r="F2328">
        <v>9550</v>
      </c>
      <c r="G2328">
        <v>271</v>
      </c>
      <c r="H2328">
        <v>35</v>
      </c>
      <c r="I2328">
        <v>4</v>
      </c>
      <c r="J2328">
        <v>70</v>
      </c>
      <c r="K2328">
        <v>68</v>
      </c>
      <c r="L2328" t="s">
        <v>77</v>
      </c>
      <c r="M2328" t="s">
        <v>144</v>
      </c>
      <c r="N2328" t="s">
        <v>3862</v>
      </c>
      <c r="O2328" t="s">
        <v>83</v>
      </c>
      <c r="P2328" t="s">
        <v>73</v>
      </c>
      <c r="Q2328" t="s">
        <v>74</v>
      </c>
      <c r="R2328" t="s">
        <v>3558</v>
      </c>
    </row>
    <row r="2329" spans="2:18" x14ac:dyDescent="0.25">
      <c r="B2329" t="s">
        <v>3559</v>
      </c>
      <c r="C2329" t="s">
        <v>3560</v>
      </c>
      <c r="D2329" t="s">
        <v>3561</v>
      </c>
      <c r="E2329">
        <v>12570</v>
      </c>
      <c r="F2329">
        <v>12570</v>
      </c>
      <c r="G2329">
        <v>273</v>
      </c>
      <c r="H2329">
        <v>38</v>
      </c>
      <c r="I2329">
        <v>5</v>
      </c>
      <c r="J2329">
        <v>82</v>
      </c>
      <c r="K2329">
        <v>66</v>
      </c>
      <c r="L2329" t="s">
        <v>71</v>
      </c>
      <c r="M2329" t="s">
        <v>132</v>
      </c>
      <c r="N2329" t="s">
        <v>3864</v>
      </c>
      <c r="O2329" t="s">
        <v>83</v>
      </c>
      <c r="P2329" t="s">
        <v>73</v>
      </c>
      <c r="Q2329" t="s">
        <v>74</v>
      </c>
      <c r="R2329" t="s">
        <v>3562</v>
      </c>
    </row>
    <row r="2330" spans="2:18" x14ac:dyDescent="0.25">
      <c r="B2330" t="s">
        <v>3559</v>
      </c>
      <c r="C2330" t="s">
        <v>3560</v>
      </c>
      <c r="D2330" t="s">
        <v>3561</v>
      </c>
      <c r="E2330">
        <v>12570</v>
      </c>
      <c r="F2330">
        <v>12570</v>
      </c>
      <c r="G2330">
        <v>273</v>
      </c>
      <c r="H2330">
        <v>38</v>
      </c>
      <c r="I2330">
        <v>5</v>
      </c>
      <c r="J2330">
        <v>82</v>
      </c>
      <c r="K2330">
        <v>66</v>
      </c>
      <c r="L2330" t="s">
        <v>77</v>
      </c>
      <c r="M2330" t="s">
        <v>132</v>
      </c>
      <c r="N2330" t="s">
        <v>3864</v>
      </c>
      <c r="O2330" t="s">
        <v>83</v>
      </c>
      <c r="P2330" t="s">
        <v>73</v>
      </c>
      <c r="Q2330" t="s">
        <v>74</v>
      </c>
      <c r="R2330" t="s">
        <v>3562</v>
      </c>
    </row>
    <row r="2331" spans="2:18" x14ac:dyDescent="0.25">
      <c r="B2331" t="s">
        <v>3563</v>
      </c>
      <c r="C2331" t="s">
        <v>3564</v>
      </c>
      <c r="D2331" t="s">
        <v>3565</v>
      </c>
      <c r="E2331">
        <v>7066</v>
      </c>
      <c r="F2331" t="s">
        <v>74</v>
      </c>
      <c r="G2331">
        <v>281</v>
      </c>
      <c r="H2331">
        <v>53.3</v>
      </c>
      <c r="I2331">
        <v>2</v>
      </c>
      <c r="J2331">
        <v>58</v>
      </c>
      <c r="K2331">
        <v>66</v>
      </c>
      <c r="L2331" t="s">
        <v>71</v>
      </c>
      <c r="M2331" t="s">
        <v>365</v>
      </c>
      <c r="N2331" t="s">
        <v>3870</v>
      </c>
      <c r="O2331" t="s">
        <v>73</v>
      </c>
      <c r="P2331" t="s">
        <v>74</v>
      </c>
      <c r="Q2331">
        <v>0</v>
      </c>
      <c r="R2331" t="s">
        <v>3566</v>
      </c>
    </row>
    <row r="2332" spans="2:18" x14ac:dyDescent="0.25">
      <c r="B2332" t="s">
        <v>3563</v>
      </c>
      <c r="C2332" t="s">
        <v>3564</v>
      </c>
      <c r="D2332" t="s">
        <v>3565</v>
      </c>
      <c r="E2332">
        <v>7066</v>
      </c>
      <c r="F2332" t="s">
        <v>74</v>
      </c>
      <c r="G2332">
        <v>281</v>
      </c>
      <c r="H2332">
        <v>53.3</v>
      </c>
      <c r="I2332">
        <v>2</v>
      </c>
      <c r="J2332">
        <v>58</v>
      </c>
      <c r="K2332">
        <v>66</v>
      </c>
      <c r="L2332" t="s">
        <v>77</v>
      </c>
      <c r="M2332" t="s">
        <v>201</v>
      </c>
      <c r="N2332" t="s">
        <v>3872</v>
      </c>
      <c r="O2332" t="s">
        <v>73</v>
      </c>
      <c r="P2332" t="s">
        <v>74</v>
      </c>
      <c r="Q2332">
        <v>0</v>
      </c>
      <c r="R2332" t="s">
        <v>3566</v>
      </c>
    </row>
    <row r="2333" spans="2:18" x14ac:dyDescent="0.25">
      <c r="B2333" t="s">
        <v>3567</v>
      </c>
      <c r="C2333" t="s">
        <v>3568</v>
      </c>
      <c r="D2333" t="s">
        <v>2211</v>
      </c>
      <c r="E2333">
        <v>7068</v>
      </c>
      <c r="F2333" t="s">
        <v>74</v>
      </c>
      <c r="G2333">
        <v>0</v>
      </c>
      <c r="H2333">
        <v>53</v>
      </c>
      <c r="I2333">
        <v>3</v>
      </c>
      <c r="J2333">
        <v>66</v>
      </c>
      <c r="K2333">
        <v>66</v>
      </c>
      <c r="L2333" t="s">
        <v>71</v>
      </c>
      <c r="M2333" t="s">
        <v>863</v>
      </c>
      <c r="N2333" t="s">
        <v>3899</v>
      </c>
      <c r="O2333" t="s">
        <v>73</v>
      </c>
      <c r="P2333" t="s">
        <v>74</v>
      </c>
      <c r="Q2333">
        <v>0</v>
      </c>
      <c r="R2333" t="s">
        <v>3569</v>
      </c>
    </row>
    <row r="2334" spans="2:18" x14ac:dyDescent="0.25">
      <c r="B2334" t="s">
        <v>3567</v>
      </c>
      <c r="C2334" t="s">
        <v>3568</v>
      </c>
      <c r="D2334" t="s">
        <v>2211</v>
      </c>
      <c r="E2334">
        <v>7068</v>
      </c>
      <c r="F2334" t="s">
        <v>74</v>
      </c>
      <c r="G2334">
        <v>0</v>
      </c>
      <c r="H2334">
        <v>53</v>
      </c>
      <c r="I2334">
        <v>3</v>
      </c>
      <c r="J2334">
        <v>66</v>
      </c>
      <c r="K2334">
        <v>66</v>
      </c>
      <c r="L2334" t="s">
        <v>77</v>
      </c>
      <c r="M2334" t="s">
        <v>201</v>
      </c>
      <c r="N2334" t="s">
        <v>3872</v>
      </c>
      <c r="O2334" t="s">
        <v>73</v>
      </c>
      <c r="P2334" t="s">
        <v>74</v>
      </c>
      <c r="Q2334">
        <v>0</v>
      </c>
      <c r="R2334" t="s">
        <v>3569</v>
      </c>
    </row>
    <row r="2335" spans="2:18" x14ac:dyDescent="0.25">
      <c r="B2335" t="s">
        <v>3570</v>
      </c>
      <c r="C2335" t="s">
        <v>3571</v>
      </c>
      <c r="D2335" t="s">
        <v>1591</v>
      </c>
      <c r="E2335">
        <v>7066</v>
      </c>
      <c r="F2335" t="s">
        <v>74</v>
      </c>
      <c r="G2335">
        <v>281</v>
      </c>
      <c r="H2335">
        <v>53.3</v>
      </c>
      <c r="I2335">
        <v>2.2999999999999998</v>
      </c>
      <c r="J2335">
        <v>66</v>
      </c>
      <c r="K2335">
        <v>66</v>
      </c>
      <c r="L2335" t="s">
        <v>71</v>
      </c>
      <c r="M2335" t="s">
        <v>858</v>
      </c>
      <c r="N2335" t="s">
        <v>3870</v>
      </c>
      <c r="O2335" t="s">
        <v>73</v>
      </c>
      <c r="P2335" t="s">
        <v>74</v>
      </c>
      <c r="Q2335">
        <v>0</v>
      </c>
      <c r="R2335" t="s">
        <v>3572</v>
      </c>
    </row>
    <row r="2336" spans="2:18" x14ac:dyDescent="0.25">
      <c r="B2336" t="s">
        <v>3570</v>
      </c>
      <c r="C2336" t="s">
        <v>3571</v>
      </c>
      <c r="D2336" t="s">
        <v>1591</v>
      </c>
      <c r="E2336">
        <v>7066</v>
      </c>
      <c r="F2336" t="s">
        <v>74</v>
      </c>
      <c r="G2336">
        <v>281</v>
      </c>
      <c r="H2336">
        <v>53.3</v>
      </c>
      <c r="I2336">
        <v>2.2999999999999998</v>
      </c>
      <c r="J2336">
        <v>66</v>
      </c>
      <c r="K2336">
        <v>66</v>
      </c>
      <c r="L2336" t="s">
        <v>77</v>
      </c>
      <c r="M2336" t="s">
        <v>201</v>
      </c>
      <c r="N2336" t="s">
        <v>3872</v>
      </c>
      <c r="O2336" t="s">
        <v>73</v>
      </c>
      <c r="P2336" t="s">
        <v>74</v>
      </c>
      <c r="Q2336">
        <v>0</v>
      </c>
      <c r="R2336" t="s">
        <v>3572</v>
      </c>
    </row>
    <row r="2337" spans="2:18" x14ac:dyDescent="0.25">
      <c r="B2337" t="s">
        <v>3573</v>
      </c>
      <c r="C2337" t="s">
        <v>3574</v>
      </c>
      <c r="D2337" t="s">
        <v>3575</v>
      </c>
      <c r="E2337">
        <v>10755</v>
      </c>
      <c r="F2337">
        <v>10755</v>
      </c>
      <c r="G2337">
        <v>282</v>
      </c>
      <c r="H2337">
        <v>35</v>
      </c>
      <c r="I2337">
        <v>3</v>
      </c>
      <c r="J2337">
        <v>70</v>
      </c>
      <c r="K2337">
        <v>65</v>
      </c>
      <c r="L2337" t="s">
        <v>71</v>
      </c>
      <c r="M2337" t="s">
        <v>158</v>
      </c>
      <c r="N2337" t="s">
        <v>3866</v>
      </c>
      <c r="O2337" t="s">
        <v>73</v>
      </c>
      <c r="P2337" t="s">
        <v>83</v>
      </c>
      <c r="Q2337" t="s">
        <v>74</v>
      </c>
      <c r="R2337" t="s">
        <v>3576</v>
      </c>
    </row>
    <row r="2338" spans="2:18" x14ac:dyDescent="0.25">
      <c r="B2338" t="s">
        <v>3573</v>
      </c>
      <c r="C2338" t="s">
        <v>3574</v>
      </c>
      <c r="D2338" t="s">
        <v>3575</v>
      </c>
      <c r="E2338">
        <v>10755</v>
      </c>
      <c r="F2338">
        <v>10755</v>
      </c>
      <c r="G2338">
        <v>282</v>
      </c>
      <c r="H2338">
        <v>35</v>
      </c>
      <c r="I2338">
        <v>3</v>
      </c>
      <c r="J2338">
        <v>70</v>
      </c>
      <c r="K2338">
        <v>65</v>
      </c>
      <c r="L2338" t="s">
        <v>77</v>
      </c>
      <c r="M2338" t="s">
        <v>144</v>
      </c>
      <c r="N2338" t="s">
        <v>3862</v>
      </c>
      <c r="O2338" t="s">
        <v>83</v>
      </c>
      <c r="P2338" t="s">
        <v>73</v>
      </c>
      <c r="Q2338" t="s">
        <v>74</v>
      </c>
      <c r="R2338" t="s">
        <v>3576</v>
      </c>
    </row>
    <row r="2339" spans="2:18" x14ac:dyDescent="0.25">
      <c r="B2339" t="s">
        <v>3577</v>
      </c>
      <c r="C2339" t="s">
        <v>3578</v>
      </c>
      <c r="D2339" t="s">
        <v>2244</v>
      </c>
      <c r="E2339">
        <v>6930</v>
      </c>
      <c r="F2339" t="s">
        <v>74</v>
      </c>
      <c r="G2339">
        <v>286</v>
      </c>
      <c r="H2339">
        <v>35</v>
      </c>
      <c r="I2339">
        <v>3</v>
      </c>
      <c r="J2339">
        <v>68</v>
      </c>
      <c r="K2339">
        <v>66</v>
      </c>
      <c r="L2339" t="s">
        <v>71</v>
      </c>
      <c r="M2339" t="s">
        <v>913</v>
      </c>
      <c r="N2339" t="s">
        <v>3875</v>
      </c>
      <c r="O2339" t="s">
        <v>73</v>
      </c>
      <c r="P2339" t="s">
        <v>74</v>
      </c>
      <c r="Q2339">
        <v>0</v>
      </c>
      <c r="R2339" t="s">
        <v>3579</v>
      </c>
    </row>
    <row r="2340" spans="2:18" x14ac:dyDescent="0.25">
      <c r="B2340" t="s">
        <v>3577</v>
      </c>
      <c r="C2340" t="s">
        <v>3578</v>
      </c>
      <c r="D2340" t="s">
        <v>2244</v>
      </c>
      <c r="E2340">
        <v>6930</v>
      </c>
      <c r="F2340" t="s">
        <v>74</v>
      </c>
      <c r="G2340">
        <v>286</v>
      </c>
      <c r="H2340">
        <v>35</v>
      </c>
      <c r="I2340">
        <v>3</v>
      </c>
      <c r="J2340">
        <v>68</v>
      </c>
      <c r="K2340">
        <v>66</v>
      </c>
      <c r="L2340" t="s">
        <v>77</v>
      </c>
      <c r="M2340" t="s">
        <v>1657</v>
      </c>
      <c r="N2340" t="s">
        <v>3877</v>
      </c>
      <c r="O2340" t="s">
        <v>73</v>
      </c>
      <c r="P2340" t="s">
        <v>74</v>
      </c>
      <c r="Q2340">
        <v>0</v>
      </c>
      <c r="R2340" t="s">
        <v>3579</v>
      </c>
    </row>
    <row r="2341" spans="2:18" x14ac:dyDescent="0.25">
      <c r="B2341" t="s">
        <v>3580</v>
      </c>
      <c r="C2341" t="s">
        <v>3581</v>
      </c>
      <c r="D2341" t="s">
        <v>3214</v>
      </c>
      <c r="E2341">
        <v>6930</v>
      </c>
      <c r="F2341" t="s">
        <v>74</v>
      </c>
      <c r="G2341">
        <v>286</v>
      </c>
      <c r="H2341">
        <v>35</v>
      </c>
      <c r="I2341">
        <v>3</v>
      </c>
      <c r="J2341">
        <v>76</v>
      </c>
      <c r="K2341">
        <v>66</v>
      </c>
      <c r="L2341" t="s">
        <v>71</v>
      </c>
      <c r="M2341" t="s">
        <v>913</v>
      </c>
      <c r="N2341" t="s">
        <v>3875</v>
      </c>
      <c r="O2341" t="s">
        <v>73</v>
      </c>
      <c r="P2341" t="s">
        <v>74</v>
      </c>
      <c r="Q2341">
        <v>0</v>
      </c>
      <c r="R2341" t="s">
        <v>3582</v>
      </c>
    </row>
    <row r="2342" spans="2:18" x14ac:dyDescent="0.25">
      <c r="B2342" t="s">
        <v>3580</v>
      </c>
      <c r="C2342" t="s">
        <v>3581</v>
      </c>
      <c r="D2342" t="s">
        <v>3214</v>
      </c>
      <c r="E2342">
        <v>6930</v>
      </c>
      <c r="F2342" t="s">
        <v>74</v>
      </c>
      <c r="G2342">
        <v>286</v>
      </c>
      <c r="H2342">
        <v>35</v>
      </c>
      <c r="I2342">
        <v>3</v>
      </c>
      <c r="J2342">
        <v>76</v>
      </c>
      <c r="K2342">
        <v>66</v>
      </c>
      <c r="L2342" t="s">
        <v>77</v>
      </c>
      <c r="M2342" t="s">
        <v>144</v>
      </c>
      <c r="N2342" t="s">
        <v>3862</v>
      </c>
      <c r="O2342" t="s">
        <v>73</v>
      </c>
      <c r="P2342" t="s">
        <v>74</v>
      </c>
      <c r="Q2342">
        <v>0</v>
      </c>
      <c r="R2342" t="s">
        <v>3582</v>
      </c>
    </row>
    <row r="2343" spans="2:18" x14ac:dyDescent="0.25">
      <c r="B2343" t="s">
        <v>3583</v>
      </c>
      <c r="C2343" t="s">
        <v>3376</v>
      </c>
      <c r="D2343" t="s">
        <v>3584</v>
      </c>
      <c r="E2343">
        <v>6930</v>
      </c>
      <c r="F2343" t="s">
        <v>74</v>
      </c>
      <c r="G2343">
        <v>288</v>
      </c>
      <c r="H2343">
        <v>35</v>
      </c>
      <c r="I2343">
        <v>3</v>
      </c>
      <c r="J2343">
        <v>68</v>
      </c>
      <c r="K2343">
        <v>66</v>
      </c>
      <c r="L2343" t="s">
        <v>71</v>
      </c>
      <c r="M2343" t="s">
        <v>913</v>
      </c>
      <c r="N2343" t="s">
        <v>3875</v>
      </c>
      <c r="O2343" t="s">
        <v>73</v>
      </c>
      <c r="P2343" t="s">
        <v>74</v>
      </c>
      <c r="Q2343">
        <v>0</v>
      </c>
      <c r="R2343" t="s">
        <v>3833</v>
      </c>
    </row>
    <row r="2344" spans="2:18" x14ac:dyDescent="0.25">
      <c r="B2344" t="s">
        <v>3583</v>
      </c>
      <c r="C2344" t="s">
        <v>3376</v>
      </c>
      <c r="D2344" t="s">
        <v>3584</v>
      </c>
      <c r="E2344">
        <v>6930</v>
      </c>
      <c r="F2344" t="s">
        <v>74</v>
      </c>
      <c r="G2344">
        <v>288</v>
      </c>
      <c r="H2344">
        <v>35</v>
      </c>
      <c r="I2344">
        <v>3</v>
      </c>
      <c r="J2344">
        <v>68</v>
      </c>
      <c r="K2344">
        <v>66</v>
      </c>
      <c r="L2344" t="s">
        <v>77</v>
      </c>
      <c r="M2344" t="s">
        <v>913</v>
      </c>
      <c r="N2344" t="s">
        <v>3875</v>
      </c>
      <c r="O2344" t="s">
        <v>73</v>
      </c>
      <c r="P2344" t="s">
        <v>74</v>
      </c>
      <c r="Q2344">
        <v>0</v>
      </c>
      <c r="R2344" t="s">
        <v>3833</v>
      </c>
    </row>
    <row r="2345" spans="2:18" x14ac:dyDescent="0.25">
      <c r="B2345" t="s">
        <v>3734</v>
      </c>
      <c r="C2345" t="s">
        <v>3376</v>
      </c>
      <c r="D2345" t="s">
        <v>3585</v>
      </c>
      <c r="E2345">
        <v>6930</v>
      </c>
      <c r="F2345" t="s">
        <v>74</v>
      </c>
      <c r="G2345">
        <v>289</v>
      </c>
      <c r="H2345">
        <v>35</v>
      </c>
      <c r="I2345">
        <v>3</v>
      </c>
      <c r="J2345">
        <v>68</v>
      </c>
      <c r="K2345">
        <v>66</v>
      </c>
      <c r="L2345" t="s">
        <v>71</v>
      </c>
      <c r="M2345" t="s">
        <v>913</v>
      </c>
      <c r="N2345" t="s">
        <v>3875</v>
      </c>
      <c r="O2345" t="s">
        <v>73</v>
      </c>
      <c r="P2345" t="s">
        <v>74</v>
      </c>
      <c r="Q2345">
        <v>0</v>
      </c>
      <c r="R2345" t="s">
        <v>3834</v>
      </c>
    </row>
    <row r="2346" spans="2:18" x14ac:dyDescent="0.25">
      <c r="B2346" t="s">
        <v>3734</v>
      </c>
      <c r="C2346" t="s">
        <v>3376</v>
      </c>
      <c r="D2346" t="s">
        <v>3585</v>
      </c>
      <c r="E2346">
        <v>6930</v>
      </c>
      <c r="F2346" t="s">
        <v>74</v>
      </c>
      <c r="G2346">
        <v>289</v>
      </c>
      <c r="H2346">
        <v>35</v>
      </c>
      <c r="I2346">
        <v>3</v>
      </c>
      <c r="J2346">
        <v>68</v>
      </c>
      <c r="K2346">
        <v>66</v>
      </c>
      <c r="L2346" t="s">
        <v>77</v>
      </c>
      <c r="M2346" t="s">
        <v>913</v>
      </c>
      <c r="N2346" t="s">
        <v>3875</v>
      </c>
      <c r="O2346" t="s">
        <v>73</v>
      </c>
      <c r="P2346" t="s">
        <v>74</v>
      </c>
      <c r="Q2346">
        <v>0</v>
      </c>
      <c r="R2346" t="s">
        <v>3834</v>
      </c>
    </row>
    <row r="2347" spans="2:18" x14ac:dyDescent="0.25">
      <c r="B2347" t="s">
        <v>3735</v>
      </c>
      <c r="C2347" t="s">
        <v>3376</v>
      </c>
      <c r="D2347" t="s">
        <v>3586</v>
      </c>
      <c r="E2347">
        <v>6930</v>
      </c>
      <c r="F2347" t="s">
        <v>74</v>
      </c>
      <c r="G2347">
        <v>290</v>
      </c>
      <c r="H2347">
        <v>35</v>
      </c>
      <c r="I2347">
        <v>3</v>
      </c>
      <c r="J2347">
        <v>68</v>
      </c>
      <c r="K2347">
        <v>66</v>
      </c>
      <c r="L2347" t="s">
        <v>71</v>
      </c>
      <c r="M2347" t="s">
        <v>913</v>
      </c>
      <c r="N2347" t="s">
        <v>3875</v>
      </c>
      <c r="O2347" t="s">
        <v>73</v>
      </c>
      <c r="P2347" t="s">
        <v>74</v>
      </c>
      <c r="Q2347">
        <v>0</v>
      </c>
      <c r="R2347" t="s">
        <v>3835</v>
      </c>
    </row>
    <row r="2348" spans="2:18" x14ac:dyDescent="0.25">
      <c r="B2348" t="s">
        <v>3735</v>
      </c>
      <c r="C2348" t="s">
        <v>3376</v>
      </c>
      <c r="D2348" t="s">
        <v>3586</v>
      </c>
      <c r="E2348">
        <v>6930</v>
      </c>
      <c r="F2348" t="s">
        <v>74</v>
      </c>
      <c r="G2348">
        <v>290</v>
      </c>
      <c r="H2348">
        <v>35</v>
      </c>
      <c r="I2348">
        <v>3</v>
      </c>
      <c r="J2348">
        <v>68</v>
      </c>
      <c r="K2348">
        <v>66</v>
      </c>
      <c r="L2348" t="s">
        <v>77</v>
      </c>
      <c r="M2348" t="s">
        <v>913</v>
      </c>
      <c r="N2348" t="s">
        <v>3875</v>
      </c>
      <c r="O2348" t="s">
        <v>73</v>
      </c>
      <c r="P2348" t="s">
        <v>74</v>
      </c>
      <c r="Q2348">
        <v>0</v>
      </c>
      <c r="R2348" t="s">
        <v>3835</v>
      </c>
    </row>
    <row r="2349" spans="2:18" x14ac:dyDescent="0.25">
      <c r="B2349" t="s">
        <v>3589</v>
      </c>
      <c r="C2349" t="s">
        <v>3578</v>
      </c>
      <c r="D2349" t="s">
        <v>3587</v>
      </c>
      <c r="E2349">
        <v>6930</v>
      </c>
      <c r="F2349" t="s">
        <v>74</v>
      </c>
      <c r="G2349">
        <v>291</v>
      </c>
      <c r="H2349">
        <v>35</v>
      </c>
      <c r="I2349">
        <v>3</v>
      </c>
      <c r="J2349">
        <v>68</v>
      </c>
      <c r="K2349">
        <v>66</v>
      </c>
      <c r="L2349" t="s">
        <v>71</v>
      </c>
      <c r="M2349" t="s">
        <v>913</v>
      </c>
      <c r="N2349" t="s">
        <v>3875</v>
      </c>
      <c r="O2349" t="s">
        <v>73</v>
      </c>
      <c r="P2349" t="s">
        <v>74</v>
      </c>
      <c r="Q2349">
        <v>0</v>
      </c>
      <c r="R2349" t="s">
        <v>3588</v>
      </c>
    </row>
    <row r="2350" spans="2:18" x14ac:dyDescent="0.25">
      <c r="B2350" t="s">
        <v>3589</v>
      </c>
      <c r="C2350" t="s">
        <v>3578</v>
      </c>
      <c r="D2350" t="s">
        <v>3587</v>
      </c>
      <c r="E2350">
        <v>6930</v>
      </c>
      <c r="F2350" t="s">
        <v>74</v>
      </c>
      <c r="G2350">
        <v>291</v>
      </c>
      <c r="H2350">
        <v>35</v>
      </c>
      <c r="I2350">
        <v>3</v>
      </c>
      <c r="J2350">
        <v>68</v>
      </c>
      <c r="K2350">
        <v>66</v>
      </c>
      <c r="L2350" t="s">
        <v>77</v>
      </c>
      <c r="M2350" t="s">
        <v>913</v>
      </c>
      <c r="N2350" t="s">
        <v>3875</v>
      </c>
      <c r="O2350" t="s">
        <v>73</v>
      </c>
      <c r="P2350" t="s">
        <v>74</v>
      </c>
      <c r="Q2350">
        <v>0</v>
      </c>
      <c r="R2350" t="s">
        <v>3588</v>
      </c>
    </row>
    <row r="2351" spans="2:18" x14ac:dyDescent="0.25">
      <c r="B2351" t="s">
        <v>3590</v>
      </c>
      <c r="C2351" t="s">
        <v>3591</v>
      </c>
      <c r="D2351" t="s">
        <v>3592</v>
      </c>
      <c r="E2351">
        <v>9650</v>
      </c>
      <c r="F2351" t="s">
        <v>74</v>
      </c>
      <c r="G2351">
        <v>292</v>
      </c>
      <c r="H2351">
        <v>37</v>
      </c>
      <c r="I2351">
        <v>4</v>
      </c>
      <c r="J2351">
        <v>58</v>
      </c>
      <c r="K2351">
        <v>65</v>
      </c>
      <c r="L2351" t="s">
        <v>71</v>
      </c>
      <c r="M2351" t="s">
        <v>225</v>
      </c>
      <c r="N2351" t="s">
        <v>3874</v>
      </c>
      <c r="O2351" t="s">
        <v>73</v>
      </c>
      <c r="P2351" t="s">
        <v>74</v>
      </c>
      <c r="Q2351">
        <v>0</v>
      </c>
      <c r="R2351" t="s">
        <v>3593</v>
      </c>
    </row>
    <row r="2352" spans="2:18" x14ac:dyDescent="0.25">
      <c r="B2352" t="s">
        <v>3590</v>
      </c>
      <c r="C2352" t="s">
        <v>3591</v>
      </c>
      <c r="D2352" t="s">
        <v>3592</v>
      </c>
      <c r="E2352">
        <v>9650</v>
      </c>
      <c r="F2352" t="s">
        <v>74</v>
      </c>
      <c r="G2352">
        <v>292</v>
      </c>
      <c r="H2352">
        <v>37</v>
      </c>
      <c r="I2352">
        <v>4</v>
      </c>
      <c r="J2352">
        <v>58</v>
      </c>
      <c r="K2352">
        <v>65</v>
      </c>
      <c r="L2352" t="s">
        <v>77</v>
      </c>
      <c r="M2352" t="s">
        <v>225</v>
      </c>
      <c r="N2352" t="s">
        <v>3874</v>
      </c>
      <c r="O2352" t="s">
        <v>73</v>
      </c>
      <c r="P2352" t="s">
        <v>74</v>
      </c>
      <c r="Q2352">
        <v>0</v>
      </c>
      <c r="R2352" t="s">
        <v>3593</v>
      </c>
    </row>
    <row r="2353" spans="2:18" x14ac:dyDescent="0.25">
      <c r="B2353" t="s">
        <v>3594</v>
      </c>
      <c r="C2353" t="s">
        <v>3595</v>
      </c>
      <c r="D2353" t="s">
        <v>3596</v>
      </c>
      <c r="E2353">
        <v>4650</v>
      </c>
      <c r="F2353" t="s">
        <v>74</v>
      </c>
      <c r="G2353">
        <v>293</v>
      </c>
      <c r="H2353">
        <v>35</v>
      </c>
      <c r="I2353">
        <v>2</v>
      </c>
      <c r="J2353">
        <v>61</v>
      </c>
      <c r="K2353">
        <v>66</v>
      </c>
      <c r="L2353" t="s">
        <v>71</v>
      </c>
      <c r="M2353" t="s">
        <v>144</v>
      </c>
      <c r="N2353" t="s">
        <v>3862</v>
      </c>
      <c r="O2353" t="s">
        <v>239</v>
      </c>
      <c r="P2353" t="s">
        <v>74</v>
      </c>
      <c r="Q2353">
        <v>500</v>
      </c>
      <c r="R2353" t="s">
        <v>3597</v>
      </c>
    </row>
    <row r="2354" spans="2:18" x14ac:dyDescent="0.25">
      <c r="B2354" t="s">
        <v>3594</v>
      </c>
      <c r="C2354" t="s">
        <v>3595</v>
      </c>
      <c r="D2354" t="s">
        <v>3596</v>
      </c>
      <c r="E2354">
        <v>4650</v>
      </c>
      <c r="F2354" t="s">
        <v>74</v>
      </c>
      <c r="G2354">
        <v>293</v>
      </c>
      <c r="H2354">
        <v>35</v>
      </c>
      <c r="I2354">
        <v>2</v>
      </c>
      <c r="J2354">
        <v>61</v>
      </c>
      <c r="K2354">
        <v>66</v>
      </c>
      <c r="L2354" t="s">
        <v>77</v>
      </c>
      <c r="M2354" t="s">
        <v>144</v>
      </c>
      <c r="N2354" t="s">
        <v>3862</v>
      </c>
      <c r="O2354" t="s">
        <v>239</v>
      </c>
      <c r="P2354" t="s">
        <v>74</v>
      </c>
      <c r="Q2354">
        <v>500</v>
      </c>
      <c r="R2354" t="s">
        <v>3597</v>
      </c>
    </row>
    <row r="2355" spans="2:18" x14ac:dyDescent="0.25">
      <c r="B2355" t="s">
        <v>3598</v>
      </c>
      <c r="C2355" t="s">
        <v>3595</v>
      </c>
      <c r="D2355" t="s">
        <v>3344</v>
      </c>
      <c r="E2355">
        <v>4650</v>
      </c>
      <c r="F2355" t="s">
        <v>74</v>
      </c>
      <c r="G2355">
        <v>293</v>
      </c>
      <c r="H2355">
        <v>35</v>
      </c>
      <c r="I2355">
        <v>2</v>
      </c>
      <c r="J2355">
        <v>61</v>
      </c>
      <c r="K2355">
        <v>66</v>
      </c>
      <c r="L2355" t="s">
        <v>71</v>
      </c>
      <c r="M2355" t="s">
        <v>144</v>
      </c>
      <c r="N2355" t="s">
        <v>3862</v>
      </c>
      <c r="O2355" t="s">
        <v>239</v>
      </c>
      <c r="P2355" t="s">
        <v>74</v>
      </c>
      <c r="Q2355">
        <v>500</v>
      </c>
      <c r="R2355" t="s">
        <v>3599</v>
      </c>
    </row>
    <row r="2356" spans="2:18" x14ac:dyDescent="0.25">
      <c r="B2356" t="s">
        <v>3598</v>
      </c>
      <c r="C2356" t="s">
        <v>3595</v>
      </c>
      <c r="D2356" t="s">
        <v>3344</v>
      </c>
      <c r="E2356">
        <v>4650</v>
      </c>
      <c r="F2356" t="s">
        <v>74</v>
      </c>
      <c r="G2356">
        <v>293</v>
      </c>
      <c r="H2356">
        <v>35</v>
      </c>
      <c r="I2356">
        <v>2</v>
      </c>
      <c r="J2356">
        <v>61</v>
      </c>
      <c r="K2356">
        <v>66</v>
      </c>
      <c r="L2356" t="s">
        <v>77</v>
      </c>
      <c r="M2356" t="s">
        <v>913</v>
      </c>
      <c r="N2356" t="s">
        <v>3875</v>
      </c>
      <c r="O2356" t="s">
        <v>73</v>
      </c>
      <c r="P2356" t="s">
        <v>74</v>
      </c>
      <c r="Q2356">
        <v>0</v>
      </c>
      <c r="R2356" t="s">
        <v>3599</v>
      </c>
    </row>
    <row r="2357" spans="2:18" x14ac:dyDescent="0.25">
      <c r="B2357" t="s">
        <v>3600</v>
      </c>
      <c r="C2357" t="s">
        <v>2706</v>
      </c>
      <c r="D2357" t="s">
        <v>3601</v>
      </c>
      <c r="E2357">
        <v>7870</v>
      </c>
      <c r="F2357">
        <v>7870</v>
      </c>
      <c r="G2357">
        <v>295</v>
      </c>
      <c r="H2357">
        <v>28</v>
      </c>
      <c r="I2357">
        <v>4</v>
      </c>
      <c r="J2357">
        <v>75</v>
      </c>
      <c r="K2357">
        <v>70</v>
      </c>
      <c r="L2357" t="s">
        <v>71</v>
      </c>
      <c r="M2357" t="s">
        <v>1538</v>
      </c>
      <c r="N2357" t="s">
        <v>3872</v>
      </c>
      <c r="O2357" t="s">
        <v>83</v>
      </c>
      <c r="P2357" t="s">
        <v>83</v>
      </c>
      <c r="Q2357">
        <v>0</v>
      </c>
      <c r="R2357" t="s">
        <v>3602</v>
      </c>
    </row>
    <row r="2358" spans="2:18" x14ac:dyDescent="0.25">
      <c r="B2358" t="s">
        <v>3600</v>
      </c>
      <c r="C2358" t="s">
        <v>2706</v>
      </c>
      <c r="D2358" t="s">
        <v>3601</v>
      </c>
      <c r="E2358">
        <v>7870</v>
      </c>
      <c r="F2358">
        <v>7870</v>
      </c>
      <c r="G2358">
        <v>295</v>
      </c>
      <c r="H2358">
        <v>28</v>
      </c>
      <c r="I2358">
        <v>4</v>
      </c>
      <c r="J2358">
        <v>75</v>
      </c>
      <c r="K2358">
        <v>70</v>
      </c>
      <c r="L2358" t="s">
        <v>77</v>
      </c>
      <c r="M2358" t="s">
        <v>1538</v>
      </c>
      <c r="N2358" t="s">
        <v>3872</v>
      </c>
      <c r="O2358" t="s">
        <v>83</v>
      </c>
      <c r="P2358" t="s">
        <v>83</v>
      </c>
      <c r="Q2358">
        <v>0</v>
      </c>
      <c r="R2358" t="s">
        <v>3602</v>
      </c>
    </row>
    <row r="2359" spans="2:18" x14ac:dyDescent="0.25">
      <c r="B2359" t="s">
        <v>3603</v>
      </c>
      <c r="C2359" t="s">
        <v>2148</v>
      </c>
      <c r="D2359" t="s">
        <v>3604</v>
      </c>
      <c r="E2359">
        <v>11580</v>
      </c>
      <c r="F2359">
        <v>11580</v>
      </c>
      <c r="G2359">
        <v>299</v>
      </c>
      <c r="H2359">
        <v>35</v>
      </c>
      <c r="I2359">
        <v>5</v>
      </c>
      <c r="J2359">
        <v>72</v>
      </c>
      <c r="K2359">
        <v>66</v>
      </c>
      <c r="L2359" t="s">
        <v>71</v>
      </c>
      <c r="M2359" t="s">
        <v>365</v>
      </c>
      <c r="N2359" t="s">
        <v>3870</v>
      </c>
      <c r="O2359" t="s">
        <v>73</v>
      </c>
      <c r="P2359" t="s">
        <v>83</v>
      </c>
      <c r="Q2359">
        <v>0</v>
      </c>
      <c r="R2359" t="s">
        <v>3605</v>
      </c>
    </row>
    <row r="2360" spans="2:18" x14ac:dyDescent="0.25">
      <c r="B2360" t="s">
        <v>3603</v>
      </c>
      <c r="C2360" t="s">
        <v>2148</v>
      </c>
      <c r="D2360" t="s">
        <v>3604</v>
      </c>
      <c r="E2360">
        <v>11580</v>
      </c>
      <c r="F2360">
        <v>11580</v>
      </c>
      <c r="G2360">
        <v>299</v>
      </c>
      <c r="H2360">
        <v>35</v>
      </c>
      <c r="I2360">
        <v>5</v>
      </c>
      <c r="J2360">
        <v>72</v>
      </c>
      <c r="K2360">
        <v>66</v>
      </c>
      <c r="L2360" t="s">
        <v>77</v>
      </c>
      <c r="M2360" t="s">
        <v>2151</v>
      </c>
      <c r="N2360" t="s">
        <v>3934</v>
      </c>
      <c r="O2360" t="s">
        <v>83</v>
      </c>
      <c r="P2360" t="s">
        <v>83</v>
      </c>
      <c r="Q2360">
        <v>0</v>
      </c>
      <c r="R2360" t="s">
        <v>3605</v>
      </c>
    </row>
    <row r="2361" spans="2:18" x14ac:dyDescent="0.25">
      <c r="B2361" t="s">
        <v>3606</v>
      </c>
      <c r="C2361" t="s">
        <v>562</v>
      </c>
      <c r="D2361" t="s">
        <v>3607</v>
      </c>
      <c r="E2361">
        <v>13836</v>
      </c>
      <c r="F2361">
        <v>13836</v>
      </c>
      <c r="G2361">
        <v>303</v>
      </c>
      <c r="H2361">
        <v>42</v>
      </c>
      <c r="I2361">
        <v>5</v>
      </c>
      <c r="J2361">
        <v>92</v>
      </c>
      <c r="K2361">
        <v>65.599999999999994</v>
      </c>
      <c r="L2361" t="s">
        <v>71</v>
      </c>
      <c r="M2361" t="s">
        <v>199</v>
      </c>
      <c r="N2361" t="s">
        <v>3874</v>
      </c>
      <c r="O2361" t="s">
        <v>73</v>
      </c>
      <c r="P2361" t="s">
        <v>83</v>
      </c>
      <c r="Q2361">
        <v>0</v>
      </c>
      <c r="R2361" t="s">
        <v>3608</v>
      </c>
    </row>
    <row r="2362" spans="2:18" x14ac:dyDescent="0.25">
      <c r="B2362" t="s">
        <v>3606</v>
      </c>
      <c r="C2362" t="s">
        <v>562</v>
      </c>
      <c r="D2362" t="s">
        <v>3607</v>
      </c>
      <c r="E2362">
        <v>13836</v>
      </c>
      <c r="F2362">
        <v>13836</v>
      </c>
      <c r="G2362">
        <v>303</v>
      </c>
      <c r="H2362">
        <v>42</v>
      </c>
      <c r="I2362">
        <v>5</v>
      </c>
      <c r="J2362">
        <v>92</v>
      </c>
      <c r="K2362">
        <v>65.599999999999994</v>
      </c>
      <c r="L2362" t="s">
        <v>77</v>
      </c>
      <c r="M2362" t="s">
        <v>144</v>
      </c>
      <c r="N2362" t="s">
        <v>3862</v>
      </c>
      <c r="O2362" t="s">
        <v>83</v>
      </c>
      <c r="P2362" t="s">
        <v>73</v>
      </c>
      <c r="Q2362" t="s">
        <v>74</v>
      </c>
      <c r="R2362" t="s">
        <v>3608</v>
      </c>
    </row>
    <row r="2363" spans="2:18" x14ac:dyDescent="0.25">
      <c r="B2363" t="s">
        <v>3609</v>
      </c>
      <c r="C2363" t="s">
        <v>3610</v>
      </c>
      <c r="D2363" t="s">
        <v>3611</v>
      </c>
      <c r="E2363">
        <v>6930</v>
      </c>
      <c r="F2363" t="s">
        <v>74</v>
      </c>
      <c r="G2363">
        <v>306</v>
      </c>
      <c r="H2363">
        <v>35</v>
      </c>
      <c r="I2363">
        <v>3</v>
      </c>
      <c r="J2363">
        <v>64</v>
      </c>
      <c r="K2363">
        <v>66</v>
      </c>
      <c r="L2363" t="s">
        <v>71</v>
      </c>
      <c r="M2363" t="s">
        <v>913</v>
      </c>
      <c r="N2363" t="s">
        <v>3875</v>
      </c>
      <c r="O2363" t="s">
        <v>73</v>
      </c>
      <c r="P2363" t="s">
        <v>74</v>
      </c>
      <c r="Q2363">
        <v>0</v>
      </c>
      <c r="R2363" t="s">
        <v>3836</v>
      </c>
    </row>
    <row r="2364" spans="2:18" x14ac:dyDescent="0.25">
      <c r="B2364" t="s">
        <v>3609</v>
      </c>
      <c r="C2364" t="s">
        <v>3610</v>
      </c>
      <c r="D2364" t="s">
        <v>3611</v>
      </c>
      <c r="E2364">
        <v>6930</v>
      </c>
      <c r="F2364" t="s">
        <v>74</v>
      </c>
      <c r="G2364">
        <v>306</v>
      </c>
      <c r="H2364">
        <v>35</v>
      </c>
      <c r="I2364">
        <v>3</v>
      </c>
      <c r="J2364">
        <v>64</v>
      </c>
      <c r="K2364">
        <v>66</v>
      </c>
      <c r="L2364" t="s">
        <v>77</v>
      </c>
      <c r="M2364" t="s">
        <v>1657</v>
      </c>
      <c r="N2364" t="s">
        <v>3877</v>
      </c>
      <c r="O2364" t="s">
        <v>73</v>
      </c>
      <c r="P2364" t="s">
        <v>74</v>
      </c>
      <c r="Q2364">
        <v>0</v>
      </c>
      <c r="R2364" t="s">
        <v>3836</v>
      </c>
    </row>
    <row r="2365" spans="2:18" x14ac:dyDescent="0.25">
      <c r="B2365" t="s">
        <v>3609</v>
      </c>
      <c r="C2365" t="s">
        <v>3610</v>
      </c>
      <c r="D2365" t="s">
        <v>3611</v>
      </c>
      <c r="E2365">
        <v>6930</v>
      </c>
      <c r="F2365" t="s">
        <v>74</v>
      </c>
      <c r="G2365">
        <v>306</v>
      </c>
      <c r="H2365">
        <v>35</v>
      </c>
      <c r="I2365">
        <v>3</v>
      </c>
      <c r="J2365">
        <v>64</v>
      </c>
      <c r="K2365">
        <v>66</v>
      </c>
      <c r="L2365" t="s">
        <v>77</v>
      </c>
      <c r="M2365" t="s">
        <v>913</v>
      </c>
      <c r="N2365" t="s">
        <v>3875</v>
      </c>
      <c r="O2365" t="s">
        <v>73</v>
      </c>
      <c r="P2365" t="s">
        <v>74</v>
      </c>
      <c r="Q2365">
        <v>0</v>
      </c>
      <c r="R2365" t="s">
        <v>3836</v>
      </c>
    </row>
    <row r="2366" spans="2:18" x14ac:dyDescent="0.25">
      <c r="B2366" t="s">
        <v>3614</v>
      </c>
      <c r="C2366" t="s">
        <v>3615</v>
      </c>
      <c r="D2366" t="s">
        <v>3612</v>
      </c>
      <c r="E2366">
        <v>11230</v>
      </c>
      <c r="F2366">
        <v>11230</v>
      </c>
      <c r="G2366">
        <v>307</v>
      </c>
      <c r="H2366">
        <v>40</v>
      </c>
      <c r="I2366">
        <v>4</v>
      </c>
      <c r="J2366">
        <v>85</v>
      </c>
      <c r="K2366">
        <v>70</v>
      </c>
      <c r="L2366" t="s">
        <v>71</v>
      </c>
      <c r="M2366" t="s">
        <v>1538</v>
      </c>
      <c r="N2366" t="s">
        <v>3872</v>
      </c>
      <c r="O2366" t="s">
        <v>83</v>
      </c>
      <c r="P2366" t="s">
        <v>83</v>
      </c>
      <c r="Q2366">
        <v>0</v>
      </c>
      <c r="R2366" t="s">
        <v>3613</v>
      </c>
    </row>
    <row r="2367" spans="2:18" x14ac:dyDescent="0.25">
      <c r="B2367" t="s">
        <v>3614</v>
      </c>
      <c r="C2367" t="s">
        <v>3615</v>
      </c>
      <c r="D2367" t="s">
        <v>3612</v>
      </c>
      <c r="E2367">
        <v>11230</v>
      </c>
      <c r="F2367">
        <v>11230</v>
      </c>
      <c r="G2367">
        <v>307</v>
      </c>
      <c r="H2367">
        <v>40</v>
      </c>
      <c r="I2367">
        <v>4</v>
      </c>
      <c r="J2367">
        <v>85</v>
      </c>
      <c r="K2367">
        <v>70</v>
      </c>
      <c r="L2367" t="s">
        <v>77</v>
      </c>
      <c r="M2367" t="s">
        <v>1538</v>
      </c>
      <c r="N2367" t="s">
        <v>3872</v>
      </c>
      <c r="O2367" t="s">
        <v>83</v>
      </c>
      <c r="P2367" t="s">
        <v>83</v>
      </c>
      <c r="Q2367">
        <v>0</v>
      </c>
      <c r="R2367" t="s">
        <v>3613</v>
      </c>
    </row>
    <row r="2368" spans="2:18" x14ac:dyDescent="0.25">
      <c r="B2368" t="s">
        <v>3616</v>
      </c>
      <c r="C2368" t="s">
        <v>3047</v>
      </c>
      <c r="D2368" t="s">
        <v>3617</v>
      </c>
      <c r="E2368">
        <v>12570</v>
      </c>
      <c r="F2368">
        <v>12570</v>
      </c>
      <c r="G2368">
        <v>309</v>
      </c>
      <c r="H2368">
        <v>38</v>
      </c>
      <c r="I2368">
        <v>5</v>
      </c>
      <c r="J2368">
        <v>72</v>
      </c>
      <c r="K2368">
        <v>66</v>
      </c>
      <c r="L2368" t="s">
        <v>71</v>
      </c>
      <c r="M2368" t="s">
        <v>132</v>
      </c>
      <c r="N2368" t="s">
        <v>3864</v>
      </c>
      <c r="O2368" t="s">
        <v>83</v>
      </c>
      <c r="P2368" t="s">
        <v>73</v>
      </c>
      <c r="Q2368" t="s">
        <v>74</v>
      </c>
      <c r="R2368" t="s">
        <v>3618</v>
      </c>
    </row>
    <row r="2369" spans="2:18" x14ac:dyDescent="0.25">
      <c r="B2369" t="s">
        <v>3616</v>
      </c>
      <c r="C2369" t="s">
        <v>3047</v>
      </c>
      <c r="D2369" t="s">
        <v>3617</v>
      </c>
      <c r="E2369">
        <v>12570</v>
      </c>
      <c r="F2369">
        <v>12570</v>
      </c>
      <c r="G2369">
        <v>309</v>
      </c>
      <c r="H2369">
        <v>38</v>
      </c>
      <c r="I2369">
        <v>5</v>
      </c>
      <c r="J2369">
        <v>72</v>
      </c>
      <c r="K2369">
        <v>66</v>
      </c>
      <c r="L2369" t="s">
        <v>77</v>
      </c>
      <c r="M2369" t="s">
        <v>144</v>
      </c>
      <c r="N2369" t="s">
        <v>3862</v>
      </c>
      <c r="O2369" t="s">
        <v>83</v>
      </c>
      <c r="P2369" t="s">
        <v>73</v>
      </c>
      <c r="Q2369" t="s">
        <v>74</v>
      </c>
      <c r="R2369" t="s">
        <v>3618</v>
      </c>
    </row>
    <row r="2370" spans="2:18" x14ac:dyDescent="0.25">
      <c r="B2370" t="s">
        <v>3619</v>
      </c>
      <c r="C2370" t="s">
        <v>3620</v>
      </c>
      <c r="D2370" t="s">
        <v>3621</v>
      </c>
      <c r="E2370">
        <v>5790.8</v>
      </c>
      <c r="F2370">
        <v>5800</v>
      </c>
      <c r="G2370">
        <v>337</v>
      </c>
      <c r="H2370">
        <v>46.7</v>
      </c>
      <c r="I2370">
        <v>2</v>
      </c>
      <c r="J2370">
        <v>52</v>
      </c>
      <c r="K2370">
        <v>62</v>
      </c>
      <c r="L2370" t="s">
        <v>71</v>
      </c>
      <c r="M2370" t="s">
        <v>195</v>
      </c>
      <c r="N2370" t="s">
        <v>3873</v>
      </c>
      <c r="O2370" t="s">
        <v>83</v>
      </c>
      <c r="P2370" t="s">
        <v>83</v>
      </c>
      <c r="Q2370">
        <v>0</v>
      </c>
      <c r="R2370" t="s">
        <v>3622</v>
      </c>
    </row>
    <row r="2371" spans="2:18" x14ac:dyDescent="0.25">
      <c r="B2371" t="s">
        <v>3619</v>
      </c>
      <c r="C2371" t="s">
        <v>3620</v>
      </c>
      <c r="D2371" t="s">
        <v>3621</v>
      </c>
      <c r="E2371">
        <v>5790.8</v>
      </c>
      <c r="F2371">
        <v>5800</v>
      </c>
      <c r="G2371">
        <v>337</v>
      </c>
      <c r="H2371">
        <v>46.7</v>
      </c>
      <c r="I2371">
        <v>2</v>
      </c>
      <c r="J2371">
        <v>52</v>
      </c>
      <c r="K2371">
        <v>62</v>
      </c>
      <c r="L2371" t="s">
        <v>77</v>
      </c>
      <c r="M2371" t="s">
        <v>195</v>
      </c>
      <c r="N2371" t="s">
        <v>3873</v>
      </c>
      <c r="O2371" t="s">
        <v>83</v>
      </c>
      <c r="P2371" t="s">
        <v>83</v>
      </c>
      <c r="Q2371">
        <v>0</v>
      </c>
      <c r="R2371" t="s">
        <v>3622</v>
      </c>
    </row>
    <row r="2372" spans="2:18" x14ac:dyDescent="0.25">
      <c r="B2372" t="s">
        <v>3623</v>
      </c>
      <c r="C2372" t="s">
        <v>3624</v>
      </c>
      <c r="D2372" t="s">
        <v>3625</v>
      </c>
      <c r="E2372">
        <v>13836</v>
      </c>
      <c r="F2372" t="s">
        <v>74</v>
      </c>
      <c r="G2372">
        <v>40</v>
      </c>
      <c r="H2372">
        <v>42</v>
      </c>
      <c r="I2372">
        <v>5</v>
      </c>
      <c r="J2372">
        <v>68</v>
      </c>
      <c r="K2372">
        <v>65.599999999999994</v>
      </c>
      <c r="L2372" t="s">
        <v>71</v>
      </c>
      <c r="M2372" t="s">
        <v>199</v>
      </c>
      <c r="N2372" t="s">
        <v>3874</v>
      </c>
      <c r="O2372" t="s">
        <v>73</v>
      </c>
      <c r="P2372" t="s">
        <v>83</v>
      </c>
      <c r="Q2372">
        <v>0</v>
      </c>
      <c r="R2372" t="s">
        <v>3626</v>
      </c>
    </row>
    <row r="2373" spans="2:18" x14ac:dyDescent="0.25">
      <c r="B2373" t="s">
        <v>3623</v>
      </c>
      <c r="C2373" t="s">
        <v>3624</v>
      </c>
      <c r="D2373" t="s">
        <v>3625</v>
      </c>
      <c r="E2373">
        <v>13836</v>
      </c>
      <c r="F2373" t="s">
        <v>74</v>
      </c>
      <c r="G2373">
        <v>40</v>
      </c>
      <c r="H2373">
        <v>42</v>
      </c>
      <c r="I2373">
        <v>5</v>
      </c>
      <c r="J2373">
        <v>68</v>
      </c>
      <c r="K2373">
        <v>65.599999999999994</v>
      </c>
      <c r="L2373" t="s">
        <v>77</v>
      </c>
      <c r="M2373" t="s">
        <v>322</v>
      </c>
      <c r="N2373" t="s">
        <v>3869</v>
      </c>
      <c r="O2373" t="s">
        <v>83</v>
      </c>
      <c r="P2373" t="s">
        <v>83</v>
      </c>
      <c r="Q2373">
        <v>0</v>
      </c>
      <c r="R2373" t="s">
        <v>3626</v>
      </c>
    </row>
    <row r="2374" spans="2:18" x14ac:dyDescent="0.25">
      <c r="B2374" t="s">
        <v>3627</v>
      </c>
      <c r="C2374" t="s">
        <v>3628</v>
      </c>
      <c r="D2374" t="s">
        <v>958</v>
      </c>
      <c r="E2374">
        <v>20000</v>
      </c>
      <c r="F2374" t="s">
        <v>74</v>
      </c>
      <c r="G2374">
        <v>0</v>
      </c>
      <c r="H2374">
        <v>42.75</v>
      </c>
      <c r="I2374">
        <v>7</v>
      </c>
      <c r="J2374">
        <v>102</v>
      </c>
      <c r="K2374">
        <v>66.83</v>
      </c>
      <c r="L2374" t="s">
        <v>71</v>
      </c>
      <c r="M2374" t="s">
        <v>933</v>
      </c>
      <c r="N2374" t="s">
        <v>3874</v>
      </c>
      <c r="O2374" t="s">
        <v>73</v>
      </c>
      <c r="P2374" t="s">
        <v>74</v>
      </c>
      <c r="Q2374">
        <v>0</v>
      </c>
      <c r="R2374" t="s">
        <v>3629</v>
      </c>
    </row>
    <row r="2375" spans="2:18" x14ac:dyDescent="0.25">
      <c r="B2375" t="s">
        <v>3627</v>
      </c>
      <c r="C2375" t="s">
        <v>3628</v>
      </c>
      <c r="D2375" t="s">
        <v>958</v>
      </c>
      <c r="E2375">
        <v>20000</v>
      </c>
      <c r="F2375" t="s">
        <v>74</v>
      </c>
      <c r="G2375">
        <v>0</v>
      </c>
      <c r="H2375">
        <v>42.75</v>
      </c>
      <c r="I2375">
        <v>7</v>
      </c>
      <c r="J2375">
        <v>102</v>
      </c>
      <c r="K2375">
        <v>66.83</v>
      </c>
      <c r="L2375" t="s">
        <v>77</v>
      </c>
      <c r="M2375" t="s">
        <v>319</v>
      </c>
      <c r="N2375" t="s">
        <v>3881</v>
      </c>
      <c r="O2375" t="s">
        <v>73</v>
      </c>
      <c r="P2375" t="s">
        <v>74</v>
      </c>
      <c r="Q2375">
        <v>0</v>
      </c>
      <c r="R2375" t="s">
        <v>3629</v>
      </c>
    </row>
    <row r="2376" spans="2:18" x14ac:dyDescent="0.25">
      <c r="B2376" t="s">
        <v>3627</v>
      </c>
      <c r="C2376" t="s">
        <v>3628</v>
      </c>
      <c r="D2376" t="s">
        <v>958</v>
      </c>
      <c r="E2376">
        <v>20000</v>
      </c>
      <c r="F2376" t="s">
        <v>74</v>
      </c>
      <c r="G2376">
        <v>0</v>
      </c>
      <c r="H2376">
        <v>42.75</v>
      </c>
      <c r="I2376">
        <v>7</v>
      </c>
      <c r="J2376">
        <v>102</v>
      </c>
      <c r="K2376">
        <v>66.83</v>
      </c>
      <c r="L2376" t="s">
        <v>77</v>
      </c>
      <c r="M2376" t="s">
        <v>338</v>
      </c>
      <c r="N2376" t="s">
        <v>3873</v>
      </c>
      <c r="O2376" t="s">
        <v>73</v>
      </c>
      <c r="P2376" t="s">
        <v>74</v>
      </c>
      <c r="Q2376">
        <v>0</v>
      </c>
      <c r="R2376" t="s">
        <v>3629</v>
      </c>
    </row>
    <row r="2377" spans="2:18" x14ac:dyDescent="0.25">
      <c r="B2377" t="s">
        <v>3630</v>
      </c>
      <c r="D2377" t="s">
        <v>89</v>
      </c>
      <c r="E2377">
        <v>0</v>
      </c>
      <c r="F2377" t="s">
        <v>74</v>
      </c>
      <c r="G2377">
        <v>0</v>
      </c>
      <c r="H2377">
        <v>0</v>
      </c>
      <c r="I2377">
        <v>0</v>
      </c>
      <c r="J2377">
        <v>0</v>
      </c>
      <c r="K2377">
        <v>0</v>
      </c>
      <c r="L2377" t="s">
        <v>74</v>
      </c>
      <c r="M2377" t="s">
        <v>74</v>
      </c>
      <c r="N2377" t="s">
        <v>74</v>
      </c>
      <c r="O2377" t="s">
        <v>74</v>
      </c>
      <c r="P2377" t="s">
        <v>74</v>
      </c>
      <c r="Q2377" t="s">
        <v>74</v>
      </c>
      <c r="R2377" t="s">
        <v>3631</v>
      </c>
    </row>
    <row r="2378" spans="2:18" x14ac:dyDescent="0.25">
      <c r="B2378" t="s">
        <v>3632</v>
      </c>
      <c r="D2378" t="s">
        <v>89</v>
      </c>
      <c r="E2378">
        <v>0</v>
      </c>
      <c r="F2378" t="s">
        <v>74</v>
      </c>
      <c r="G2378">
        <v>0</v>
      </c>
      <c r="H2378">
        <v>0</v>
      </c>
      <c r="I2378">
        <v>0</v>
      </c>
      <c r="J2378">
        <v>0</v>
      </c>
      <c r="K2378">
        <v>0</v>
      </c>
      <c r="L2378" t="s">
        <v>74</v>
      </c>
      <c r="M2378" t="s">
        <v>74</v>
      </c>
      <c r="N2378" t="s">
        <v>74</v>
      </c>
      <c r="O2378" t="s">
        <v>74</v>
      </c>
      <c r="P2378" t="s">
        <v>74</v>
      </c>
      <c r="Q2378" t="s">
        <v>74</v>
      </c>
      <c r="R2378" t="s">
        <v>3633</v>
      </c>
    </row>
    <row r="2379" spans="2:18" x14ac:dyDescent="0.25">
      <c r="B2379" t="s">
        <v>3634</v>
      </c>
      <c r="C2379" t="s">
        <v>3635</v>
      </c>
      <c r="D2379" t="s">
        <v>2211</v>
      </c>
      <c r="E2379">
        <v>13836</v>
      </c>
      <c r="F2379" t="s">
        <v>74</v>
      </c>
      <c r="G2379">
        <v>0</v>
      </c>
      <c r="H2379">
        <v>42</v>
      </c>
      <c r="I2379">
        <v>5</v>
      </c>
      <c r="J2379">
        <v>92</v>
      </c>
      <c r="K2379">
        <v>65.599999999999994</v>
      </c>
      <c r="L2379" t="s">
        <v>71</v>
      </c>
      <c r="M2379" t="s">
        <v>509</v>
      </c>
      <c r="N2379" t="s">
        <v>3874</v>
      </c>
      <c r="O2379" t="s">
        <v>73</v>
      </c>
      <c r="P2379" t="s">
        <v>74</v>
      </c>
      <c r="Q2379">
        <v>350</v>
      </c>
      <c r="R2379" t="s">
        <v>3636</v>
      </c>
    </row>
    <row r="2380" spans="2:18" x14ac:dyDescent="0.25">
      <c r="B2380" t="s">
        <v>3634</v>
      </c>
      <c r="C2380" t="s">
        <v>3635</v>
      </c>
      <c r="D2380" t="s">
        <v>2211</v>
      </c>
      <c r="E2380">
        <v>13836</v>
      </c>
      <c r="F2380" t="s">
        <v>74</v>
      </c>
      <c r="G2380">
        <v>0</v>
      </c>
      <c r="H2380">
        <v>42</v>
      </c>
      <c r="I2380">
        <v>5</v>
      </c>
      <c r="J2380">
        <v>92</v>
      </c>
      <c r="K2380">
        <v>65.599999999999994</v>
      </c>
      <c r="L2380" t="s">
        <v>77</v>
      </c>
      <c r="M2380" t="s">
        <v>144</v>
      </c>
      <c r="N2380" t="s">
        <v>3862</v>
      </c>
      <c r="O2380" t="s">
        <v>73</v>
      </c>
      <c r="P2380" t="s">
        <v>74</v>
      </c>
      <c r="Q2380">
        <v>1500</v>
      </c>
      <c r="R2380" t="s">
        <v>3636</v>
      </c>
    </row>
    <row r="2381" spans="2:18" x14ac:dyDescent="0.25">
      <c r="B2381" t="s">
        <v>3637</v>
      </c>
      <c r="C2381" t="s">
        <v>600</v>
      </c>
      <c r="D2381" t="s">
        <v>278</v>
      </c>
      <c r="E2381">
        <v>0</v>
      </c>
      <c r="F2381" t="s">
        <v>74</v>
      </c>
      <c r="G2381">
        <v>0</v>
      </c>
      <c r="H2381">
        <v>0</v>
      </c>
      <c r="I2381">
        <v>0</v>
      </c>
      <c r="J2381">
        <v>0</v>
      </c>
      <c r="K2381">
        <v>0</v>
      </c>
      <c r="L2381" t="s">
        <v>74</v>
      </c>
      <c r="M2381" t="s">
        <v>74</v>
      </c>
      <c r="N2381" t="s">
        <v>74</v>
      </c>
      <c r="O2381" t="s">
        <v>74</v>
      </c>
      <c r="P2381" t="s">
        <v>74</v>
      </c>
      <c r="Q2381" t="s">
        <v>74</v>
      </c>
      <c r="R2381" t="s">
        <v>3638</v>
      </c>
    </row>
    <row r="2382" spans="2:18" x14ac:dyDescent="0.25">
      <c r="B2382" t="s">
        <v>3639</v>
      </c>
      <c r="D2382" t="s">
        <v>307</v>
      </c>
      <c r="E2382">
        <v>0</v>
      </c>
      <c r="F2382" t="s">
        <v>74</v>
      </c>
      <c r="G2382">
        <v>0</v>
      </c>
      <c r="H2382">
        <v>0</v>
      </c>
      <c r="I2382">
        <v>0</v>
      </c>
      <c r="J2382">
        <v>0</v>
      </c>
      <c r="K2382">
        <v>0</v>
      </c>
      <c r="L2382" t="s">
        <v>74</v>
      </c>
      <c r="M2382" t="s">
        <v>74</v>
      </c>
      <c r="N2382" t="s">
        <v>74</v>
      </c>
      <c r="O2382" t="s">
        <v>74</v>
      </c>
      <c r="P2382" t="s">
        <v>74</v>
      </c>
      <c r="Q2382" t="s">
        <v>74</v>
      </c>
      <c r="R2382" t="s">
        <v>3640</v>
      </c>
    </row>
    <row r="2383" spans="2:18" x14ac:dyDescent="0.25">
      <c r="B2383" t="s">
        <v>3641</v>
      </c>
      <c r="C2383" t="s">
        <v>3642</v>
      </c>
      <c r="D2383" t="s">
        <v>497</v>
      </c>
      <c r="E2383">
        <v>7830</v>
      </c>
      <c r="F2383" t="s">
        <v>74</v>
      </c>
      <c r="G2383">
        <v>0</v>
      </c>
      <c r="H2383">
        <v>30</v>
      </c>
      <c r="I2383">
        <v>4</v>
      </c>
      <c r="J2383">
        <v>72</v>
      </c>
      <c r="K2383">
        <v>65</v>
      </c>
      <c r="L2383" t="s">
        <v>71</v>
      </c>
      <c r="M2383" t="s">
        <v>2352</v>
      </c>
      <c r="N2383" t="s">
        <v>3951</v>
      </c>
      <c r="O2383" t="s">
        <v>239</v>
      </c>
      <c r="P2383" t="s">
        <v>74</v>
      </c>
      <c r="Q2383">
        <v>800</v>
      </c>
      <c r="R2383" t="s">
        <v>3643</v>
      </c>
    </row>
    <row r="2384" spans="2:18" x14ac:dyDescent="0.25">
      <c r="B2384" t="s">
        <v>3641</v>
      </c>
      <c r="C2384" t="s">
        <v>3642</v>
      </c>
      <c r="D2384" t="s">
        <v>497</v>
      </c>
      <c r="E2384">
        <v>7830</v>
      </c>
      <c r="F2384" t="s">
        <v>74</v>
      </c>
      <c r="G2384">
        <v>0</v>
      </c>
      <c r="H2384">
        <v>30</v>
      </c>
      <c r="I2384">
        <v>4</v>
      </c>
      <c r="J2384">
        <v>72</v>
      </c>
      <c r="K2384">
        <v>65</v>
      </c>
      <c r="L2384" t="s">
        <v>77</v>
      </c>
      <c r="M2384" t="s">
        <v>2352</v>
      </c>
      <c r="N2384" t="s">
        <v>3951</v>
      </c>
      <c r="O2384" t="s">
        <v>239</v>
      </c>
      <c r="P2384" t="s">
        <v>74</v>
      </c>
      <c r="Q2384">
        <v>800</v>
      </c>
      <c r="R2384" t="s">
        <v>3643</v>
      </c>
    </row>
    <row r="2385" spans="2:18" x14ac:dyDescent="0.25">
      <c r="B2385" t="s">
        <v>3644</v>
      </c>
      <c r="C2385" t="s">
        <v>3642</v>
      </c>
      <c r="D2385" t="s">
        <v>497</v>
      </c>
      <c r="E2385">
        <v>7830</v>
      </c>
      <c r="F2385" t="s">
        <v>74</v>
      </c>
      <c r="G2385">
        <v>0</v>
      </c>
      <c r="H2385">
        <v>30</v>
      </c>
      <c r="I2385">
        <v>4</v>
      </c>
      <c r="J2385">
        <v>72</v>
      </c>
      <c r="K2385">
        <v>65</v>
      </c>
      <c r="L2385" t="s">
        <v>71</v>
      </c>
      <c r="M2385" t="s">
        <v>2352</v>
      </c>
      <c r="N2385" t="s">
        <v>3951</v>
      </c>
      <c r="O2385" t="s">
        <v>239</v>
      </c>
      <c r="P2385" t="s">
        <v>74</v>
      </c>
      <c r="Q2385">
        <v>800</v>
      </c>
      <c r="R2385" t="s">
        <v>3645</v>
      </c>
    </row>
    <row r="2386" spans="2:18" x14ac:dyDescent="0.25">
      <c r="B2386" t="s">
        <v>3644</v>
      </c>
      <c r="C2386" t="s">
        <v>3642</v>
      </c>
      <c r="D2386" t="s">
        <v>497</v>
      </c>
      <c r="E2386">
        <v>7830</v>
      </c>
      <c r="F2386" t="s">
        <v>74</v>
      </c>
      <c r="G2386">
        <v>0</v>
      </c>
      <c r="H2386">
        <v>30</v>
      </c>
      <c r="I2386">
        <v>4</v>
      </c>
      <c r="J2386">
        <v>72</v>
      </c>
      <c r="K2386">
        <v>65</v>
      </c>
      <c r="L2386" t="s">
        <v>77</v>
      </c>
      <c r="M2386" t="s">
        <v>2352</v>
      </c>
      <c r="N2386" t="s">
        <v>3951</v>
      </c>
      <c r="O2386" t="s">
        <v>239</v>
      </c>
      <c r="P2386" t="s">
        <v>74</v>
      </c>
      <c r="Q2386">
        <v>800</v>
      </c>
      <c r="R2386" t="s">
        <v>3645</v>
      </c>
    </row>
    <row r="2387" spans="2:18" x14ac:dyDescent="0.25">
      <c r="B2387" t="s">
        <v>3646</v>
      </c>
      <c r="C2387" t="s">
        <v>254</v>
      </c>
      <c r="D2387" t="s">
        <v>3647</v>
      </c>
      <c r="E2387">
        <v>9270</v>
      </c>
      <c r="F2387">
        <v>9270</v>
      </c>
      <c r="G2387">
        <v>0</v>
      </c>
      <c r="H2387">
        <v>35</v>
      </c>
      <c r="I2387">
        <v>4</v>
      </c>
      <c r="J2387">
        <v>64</v>
      </c>
      <c r="K2387">
        <v>66</v>
      </c>
      <c r="L2387" t="s">
        <v>71</v>
      </c>
      <c r="M2387" t="s">
        <v>193</v>
      </c>
      <c r="N2387" t="s">
        <v>3872</v>
      </c>
      <c r="O2387" t="s">
        <v>83</v>
      </c>
      <c r="P2387" t="s">
        <v>83</v>
      </c>
      <c r="Q2387">
        <v>0</v>
      </c>
      <c r="R2387" t="s">
        <v>3648</v>
      </c>
    </row>
    <row r="2388" spans="2:18" x14ac:dyDescent="0.25">
      <c r="B2388" t="s">
        <v>3646</v>
      </c>
      <c r="C2388" t="s">
        <v>254</v>
      </c>
      <c r="D2388" t="s">
        <v>3647</v>
      </c>
      <c r="E2388">
        <v>9270</v>
      </c>
      <c r="F2388">
        <v>9270</v>
      </c>
      <c r="G2388">
        <v>0</v>
      </c>
      <c r="H2388">
        <v>35</v>
      </c>
      <c r="I2388">
        <v>4</v>
      </c>
      <c r="J2388">
        <v>64</v>
      </c>
      <c r="K2388">
        <v>66</v>
      </c>
      <c r="L2388" t="s">
        <v>77</v>
      </c>
      <c r="M2388" t="s">
        <v>144</v>
      </c>
      <c r="N2388" t="s">
        <v>3862</v>
      </c>
      <c r="O2388" t="s">
        <v>239</v>
      </c>
      <c r="P2388" t="s">
        <v>73</v>
      </c>
      <c r="Q2388">
        <v>0</v>
      </c>
      <c r="R2388" t="s">
        <v>3648</v>
      </c>
    </row>
    <row r="2389" spans="2:18" x14ac:dyDescent="0.25">
      <c r="B2389" t="s">
        <v>3649</v>
      </c>
      <c r="C2389" t="s">
        <v>228</v>
      </c>
      <c r="D2389" t="s">
        <v>237</v>
      </c>
      <c r="E2389">
        <v>12570</v>
      </c>
      <c r="F2389" t="s">
        <v>74</v>
      </c>
      <c r="G2389">
        <v>0</v>
      </c>
      <c r="H2389">
        <v>35</v>
      </c>
      <c r="I2389">
        <v>5</v>
      </c>
      <c r="J2389">
        <v>80</v>
      </c>
      <c r="K2389">
        <v>66</v>
      </c>
      <c r="L2389" t="s">
        <v>71</v>
      </c>
      <c r="M2389" t="s">
        <v>2352</v>
      </c>
      <c r="N2389" t="s">
        <v>3951</v>
      </c>
      <c r="O2389" t="s">
        <v>239</v>
      </c>
      <c r="P2389" t="s">
        <v>74</v>
      </c>
      <c r="Q2389">
        <v>1500</v>
      </c>
      <c r="R2389" t="s">
        <v>3650</v>
      </c>
    </row>
    <row r="2390" spans="2:18" x14ac:dyDescent="0.25">
      <c r="B2390" t="s">
        <v>3649</v>
      </c>
      <c r="C2390" t="s">
        <v>228</v>
      </c>
      <c r="D2390" t="s">
        <v>237</v>
      </c>
      <c r="E2390">
        <v>12570</v>
      </c>
      <c r="F2390" t="s">
        <v>74</v>
      </c>
      <c r="G2390">
        <v>0</v>
      </c>
      <c r="H2390">
        <v>35</v>
      </c>
      <c r="I2390">
        <v>5</v>
      </c>
      <c r="J2390">
        <v>80</v>
      </c>
      <c r="K2390">
        <v>66</v>
      </c>
      <c r="L2390" t="s">
        <v>77</v>
      </c>
      <c r="M2390" t="s">
        <v>144</v>
      </c>
      <c r="N2390" t="s">
        <v>3862</v>
      </c>
      <c r="O2390" t="s">
        <v>239</v>
      </c>
      <c r="P2390" t="s">
        <v>74</v>
      </c>
      <c r="Q2390">
        <v>1500</v>
      </c>
      <c r="R2390" t="s">
        <v>3650</v>
      </c>
    </row>
    <row r="2391" spans="2:18" x14ac:dyDescent="0.25">
      <c r="B2391" t="s">
        <v>3651</v>
      </c>
      <c r="C2391" t="s">
        <v>3652</v>
      </c>
      <c r="D2391" t="s">
        <v>3453</v>
      </c>
      <c r="E2391">
        <v>10032</v>
      </c>
      <c r="F2391" t="s">
        <v>74</v>
      </c>
      <c r="G2391">
        <v>0</v>
      </c>
      <c r="H2391">
        <v>38</v>
      </c>
      <c r="I2391">
        <v>4</v>
      </c>
      <c r="J2391">
        <v>78</v>
      </c>
      <c r="K2391">
        <v>66</v>
      </c>
      <c r="L2391" t="s">
        <v>71</v>
      </c>
      <c r="M2391" t="s">
        <v>238</v>
      </c>
      <c r="N2391" t="s">
        <v>3877</v>
      </c>
      <c r="O2391" t="s">
        <v>73</v>
      </c>
      <c r="P2391" t="s">
        <v>74</v>
      </c>
      <c r="Q2391">
        <v>0</v>
      </c>
      <c r="R2391" t="s">
        <v>3653</v>
      </c>
    </row>
    <row r="2392" spans="2:18" x14ac:dyDescent="0.25">
      <c r="B2392" t="s">
        <v>3651</v>
      </c>
      <c r="C2392" t="s">
        <v>3652</v>
      </c>
      <c r="D2392" t="s">
        <v>3453</v>
      </c>
      <c r="E2392">
        <v>10032</v>
      </c>
      <c r="F2392" t="s">
        <v>74</v>
      </c>
      <c r="G2392">
        <v>0</v>
      </c>
      <c r="H2392">
        <v>38</v>
      </c>
      <c r="I2392">
        <v>4</v>
      </c>
      <c r="J2392">
        <v>78</v>
      </c>
      <c r="K2392">
        <v>66</v>
      </c>
      <c r="L2392" t="s">
        <v>77</v>
      </c>
      <c r="M2392" t="s">
        <v>3654</v>
      </c>
      <c r="N2392" t="s">
        <v>3975</v>
      </c>
      <c r="O2392" t="s">
        <v>239</v>
      </c>
      <c r="P2392" t="s">
        <v>74</v>
      </c>
      <c r="Q2392">
        <v>700</v>
      </c>
      <c r="R2392" t="s">
        <v>3653</v>
      </c>
    </row>
    <row r="2393" spans="2:18" x14ac:dyDescent="0.25">
      <c r="B2393" t="s">
        <v>3655</v>
      </c>
      <c r="C2393" t="s">
        <v>3656</v>
      </c>
      <c r="D2393" t="s">
        <v>3657</v>
      </c>
      <c r="E2393">
        <v>10032</v>
      </c>
      <c r="F2393">
        <v>10032</v>
      </c>
      <c r="G2393" t="s">
        <v>74</v>
      </c>
      <c r="H2393">
        <v>38</v>
      </c>
      <c r="I2393">
        <v>4</v>
      </c>
      <c r="J2393">
        <v>80</v>
      </c>
      <c r="K2393">
        <v>66</v>
      </c>
      <c r="L2393" t="s">
        <v>71</v>
      </c>
      <c r="M2393" t="s">
        <v>238</v>
      </c>
      <c r="N2393" t="s">
        <v>3877</v>
      </c>
      <c r="O2393" t="s">
        <v>73</v>
      </c>
      <c r="P2393" t="s">
        <v>83</v>
      </c>
      <c r="Q2393">
        <v>0</v>
      </c>
      <c r="R2393" t="s">
        <v>3658</v>
      </c>
    </row>
    <row r="2394" spans="2:18" x14ac:dyDescent="0.25">
      <c r="B2394" t="s">
        <v>3655</v>
      </c>
      <c r="C2394" t="s">
        <v>3656</v>
      </c>
      <c r="D2394" t="s">
        <v>3657</v>
      </c>
      <c r="E2394">
        <v>10032</v>
      </c>
      <c r="F2394">
        <v>10032</v>
      </c>
      <c r="G2394" t="s">
        <v>74</v>
      </c>
      <c r="H2394">
        <v>38</v>
      </c>
      <c r="I2394">
        <v>4</v>
      </c>
      <c r="J2394">
        <v>80</v>
      </c>
      <c r="K2394">
        <v>66</v>
      </c>
      <c r="L2394" t="s">
        <v>77</v>
      </c>
      <c r="M2394" t="s">
        <v>144</v>
      </c>
      <c r="N2394" t="s">
        <v>3862</v>
      </c>
      <c r="O2394" t="s">
        <v>239</v>
      </c>
      <c r="P2394" t="s">
        <v>73</v>
      </c>
      <c r="Q2394">
        <v>0</v>
      </c>
      <c r="R2394" t="s">
        <v>3658</v>
      </c>
    </row>
    <row r="2395" spans="2:18" x14ac:dyDescent="0.25">
      <c r="B2395" t="s">
        <v>3659</v>
      </c>
      <c r="D2395" t="s">
        <v>86</v>
      </c>
      <c r="E2395">
        <v>0</v>
      </c>
      <c r="F2395" t="s">
        <v>74</v>
      </c>
      <c r="G2395">
        <v>0</v>
      </c>
      <c r="H2395">
        <v>0</v>
      </c>
      <c r="I2395">
        <v>0</v>
      </c>
      <c r="J2395">
        <v>0</v>
      </c>
      <c r="K2395">
        <v>0</v>
      </c>
      <c r="L2395" t="s">
        <v>74</v>
      </c>
      <c r="M2395" t="s">
        <v>74</v>
      </c>
      <c r="N2395" t="s">
        <v>74</v>
      </c>
      <c r="O2395" t="s">
        <v>74</v>
      </c>
      <c r="P2395" t="s">
        <v>74</v>
      </c>
      <c r="Q2395" t="s">
        <v>74</v>
      </c>
      <c r="R2395" t="s">
        <v>3660</v>
      </c>
    </row>
    <row r="2396" spans="2:18" x14ac:dyDescent="0.25">
      <c r="B2396" t="s">
        <v>3661</v>
      </c>
      <c r="C2396" t="s">
        <v>2138</v>
      </c>
      <c r="D2396" t="s">
        <v>3662</v>
      </c>
      <c r="E2396">
        <v>10560</v>
      </c>
      <c r="F2396">
        <v>10560</v>
      </c>
      <c r="G2396" t="s">
        <v>74</v>
      </c>
      <c r="H2396">
        <v>40</v>
      </c>
      <c r="I2396">
        <v>4</v>
      </c>
      <c r="J2396">
        <v>76</v>
      </c>
      <c r="K2396">
        <v>66</v>
      </c>
      <c r="L2396" t="s">
        <v>71</v>
      </c>
      <c r="M2396" t="s">
        <v>238</v>
      </c>
      <c r="N2396" t="s">
        <v>3877</v>
      </c>
      <c r="O2396" t="s">
        <v>73</v>
      </c>
      <c r="P2396" t="s">
        <v>83</v>
      </c>
      <c r="Q2396">
        <v>0</v>
      </c>
      <c r="R2396" t="s">
        <v>3663</v>
      </c>
    </row>
    <row r="2397" spans="2:18" x14ac:dyDescent="0.25">
      <c r="B2397" t="s">
        <v>3661</v>
      </c>
      <c r="C2397" t="s">
        <v>2138</v>
      </c>
      <c r="D2397" t="s">
        <v>3662</v>
      </c>
      <c r="E2397">
        <v>10560</v>
      </c>
      <c r="F2397">
        <v>10560</v>
      </c>
      <c r="G2397" t="s">
        <v>74</v>
      </c>
      <c r="H2397">
        <v>40</v>
      </c>
      <c r="I2397">
        <v>4</v>
      </c>
      <c r="J2397">
        <v>76</v>
      </c>
      <c r="K2397">
        <v>66</v>
      </c>
      <c r="L2397" t="s">
        <v>77</v>
      </c>
      <c r="M2397" t="s">
        <v>144</v>
      </c>
      <c r="N2397" t="s">
        <v>3862</v>
      </c>
      <c r="O2397" t="s">
        <v>239</v>
      </c>
      <c r="P2397" t="s">
        <v>73</v>
      </c>
      <c r="Q2397">
        <v>0</v>
      </c>
      <c r="R2397" t="s">
        <v>3663</v>
      </c>
    </row>
    <row r="2398" spans="2:18" x14ac:dyDescent="0.25">
      <c r="B2398" t="s">
        <v>3664</v>
      </c>
      <c r="C2398" t="s">
        <v>3032</v>
      </c>
      <c r="D2398" t="s">
        <v>3665</v>
      </c>
      <c r="E2398">
        <v>10560</v>
      </c>
      <c r="F2398">
        <v>10560</v>
      </c>
      <c r="G2398" t="s">
        <v>74</v>
      </c>
      <c r="H2398">
        <v>53.3</v>
      </c>
      <c r="I2398">
        <v>3</v>
      </c>
      <c r="J2398">
        <v>80</v>
      </c>
      <c r="K2398">
        <v>66</v>
      </c>
      <c r="L2398" t="s">
        <v>71</v>
      </c>
      <c r="M2398" t="s">
        <v>238</v>
      </c>
      <c r="N2398" t="s">
        <v>3877</v>
      </c>
      <c r="O2398" t="s">
        <v>73</v>
      </c>
      <c r="P2398" t="s">
        <v>83</v>
      </c>
      <c r="Q2398">
        <v>0</v>
      </c>
      <c r="R2398" t="s">
        <v>3666</v>
      </c>
    </row>
    <row r="2399" spans="2:18" x14ac:dyDescent="0.25">
      <c r="B2399" t="s">
        <v>3664</v>
      </c>
      <c r="C2399" t="s">
        <v>3032</v>
      </c>
      <c r="D2399" t="s">
        <v>3665</v>
      </c>
      <c r="E2399">
        <v>10560</v>
      </c>
      <c r="F2399">
        <v>10560</v>
      </c>
      <c r="G2399" t="s">
        <v>74</v>
      </c>
      <c r="H2399">
        <v>53.3</v>
      </c>
      <c r="I2399">
        <v>3</v>
      </c>
      <c r="J2399">
        <v>80</v>
      </c>
      <c r="K2399">
        <v>66</v>
      </c>
      <c r="L2399" t="s">
        <v>77</v>
      </c>
      <c r="M2399" t="s">
        <v>144</v>
      </c>
      <c r="N2399" t="s">
        <v>3862</v>
      </c>
      <c r="O2399" t="s">
        <v>239</v>
      </c>
      <c r="P2399" t="s">
        <v>73</v>
      </c>
      <c r="Q2399">
        <v>0</v>
      </c>
      <c r="R2399" t="s">
        <v>3666</v>
      </c>
    </row>
    <row r="2400" spans="2:18" x14ac:dyDescent="0.25">
      <c r="B2400" t="s">
        <v>3667</v>
      </c>
      <c r="C2400" t="s">
        <v>3668</v>
      </c>
      <c r="D2400" t="s">
        <v>3669</v>
      </c>
      <c r="E2400">
        <v>7800</v>
      </c>
      <c r="F2400">
        <v>7800</v>
      </c>
      <c r="G2400" t="s">
        <v>74</v>
      </c>
      <c r="H2400">
        <v>39</v>
      </c>
      <c r="I2400">
        <v>4</v>
      </c>
      <c r="J2400">
        <v>72</v>
      </c>
      <c r="K2400">
        <v>50</v>
      </c>
      <c r="L2400" t="s">
        <v>71</v>
      </c>
      <c r="M2400" t="s">
        <v>238</v>
      </c>
      <c r="N2400" t="s">
        <v>3877</v>
      </c>
      <c r="O2400" t="s">
        <v>73</v>
      </c>
      <c r="P2400" t="s">
        <v>83</v>
      </c>
      <c r="Q2400">
        <v>0</v>
      </c>
      <c r="R2400" t="s">
        <v>3670</v>
      </c>
    </row>
    <row r="2401" spans="2:18" x14ac:dyDescent="0.25">
      <c r="B2401" t="s">
        <v>3667</v>
      </c>
      <c r="C2401" t="s">
        <v>3668</v>
      </c>
      <c r="D2401" t="s">
        <v>3669</v>
      </c>
      <c r="E2401">
        <v>7800</v>
      </c>
      <c r="F2401">
        <v>7800</v>
      </c>
      <c r="G2401" t="s">
        <v>74</v>
      </c>
      <c r="H2401">
        <v>39</v>
      </c>
      <c r="I2401">
        <v>4</v>
      </c>
      <c r="J2401">
        <v>72</v>
      </c>
      <c r="K2401">
        <v>50</v>
      </c>
      <c r="L2401" t="s">
        <v>77</v>
      </c>
      <c r="M2401" t="s">
        <v>144</v>
      </c>
      <c r="N2401" t="s">
        <v>3862</v>
      </c>
      <c r="O2401" t="s">
        <v>239</v>
      </c>
      <c r="P2401" t="s">
        <v>73</v>
      </c>
      <c r="Q2401">
        <v>8</v>
      </c>
      <c r="R2401" t="s">
        <v>3670</v>
      </c>
    </row>
    <row r="2402" spans="2:18" x14ac:dyDescent="0.25">
      <c r="B2402" t="s">
        <v>3671</v>
      </c>
      <c r="D2402" t="s">
        <v>86</v>
      </c>
      <c r="E2402">
        <v>0</v>
      </c>
      <c r="F2402" t="s">
        <v>74</v>
      </c>
      <c r="G2402">
        <v>0</v>
      </c>
      <c r="H2402">
        <v>0</v>
      </c>
      <c r="I2402">
        <v>0</v>
      </c>
      <c r="J2402">
        <v>0</v>
      </c>
      <c r="K2402">
        <v>0</v>
      </c>
      <c r="L2402" t="s">
        <v>74</v>
      </c>
      <c r="M2402" t="s">
        <v>74</v>
      </c>
      <c r="N2402" t="s">
        <v>74</v>
      </c>
      <c r="O2402" t="s">
        <v>74</v>
      </c>
      <c r="P2402" t="s">
        <v>74</v>
      </c>
      <c r="Q2402" t="s">
        <v>74</v>
      </c>
      <c r="R2402" t="s">
        <v>3672</v>
      </c>
    </row>
    <row r="2403" spans="2:18" x14ac:dyDescent="0.25">
      <c r="B2403" t="s">
        <v>3673</v>
      </c>
      <c r="C2403" t="s">
        <v>3674</v>
      </c>
      <c r="D2403" t="s">
        <v>1745</v>
      </c>
      <c r="E2403">
        <v>12540</v>
      </c>
      <c r="F2403" t="s">
        <v>74</v>
      </c>
      <c r="G2403">
        <v>0</v>
      </c>
      <c r="H2403">
        <v>38</v>
      </c>
      <c r="I2403">
        <v>5</v>
      </c>
      <c r="J2403">
        <v>74</v>
      </c>
      <c r="K2403">
        <v>66</v>
      </c>
      <c r="L2403" t="s">
        <v>71</v>
      </c>
      <c r="M2403" t="s">
        <v>158</v>
      </c>
      <c r="N2403" t="s">
        <v>3866</v>
      </c>
      <c r="O2403" t="s">
        <v>73</v>
      </c>
      <c r="P2403" t="s">
        <v>74</v>
      </c>
      <c r="Q2403">
        <v>0</v>
      </c>
      <c r="R2403" t="s">
        <v>3675</v>
      </c>
    </row>
    <row r="2404" spans="2:18" x14ac:dyDescent="0.25">
      <c r="B2404" t="s">
        <v>3673</v>
      </c>
      <c r="C2404" t="s">
        <v>3674</v>
      </c>
      <c r="D2404" t="s">
        <v>1745</v>
      </c>
      <c r="E2404">
        <v>12540</v>
      </c>
      <c r="F2404" t="s">
        <v>74</v>
      </c>
      <c r="G2404">
        <v>0</v>
      </c>
      <c r="H2404">
        <v>38</v>
      </c>
      <c r="I2404">
        <v>5</v>
      </c>
      <c r="J2404">
        <v>74</v>
      </c>
      <c r="K2404">
        <v>66</v>
      </c>
      <c r="L2404" t="s">
        <v>77</v>
      </c>
      <c r="M2404" t="s">
        <v>144</v>
      </c>
      <c r="N2404" t="s">
        <v>3862</v>
      </c>
      <c r="O2404" t="s">
        <v>73</v>
      </c>
      <c r="P2404" t="s">
        <v>74</v>
      </c>
      <c r="Q2404">
        <v>1850</v>
      </c>
      <c r="R2404" t="s">
        <v>3675</v>
      </c>
    </row>
    <row r="2405" spans="2:18" x14ac:dyDescent="0.25">
      <c r="B2405" t="s">
        <v>3676</v>
      </c>
      <c r="C2405" t="s">
        <v>3677</v>
      </c>
      <c r="D2405" t="s">
        <v>3678</v>
      </c>
      <c r="E2405">
        <v>12540</v>
      </c>
      <c r="F2405">
        <v>12540</v>
      </c>
      <c r="G2405" t="s">
        <v>74</v>
      </c>
      <c r="H2405">
        <v>38</v>
      </c>
      <c r="I2405">
        <v>5</v>
      </c>
      <c r="J2405">
        <v>78</v>
      </c>
      <c r="K2405">
        <v>66</v>
      </c>
      <c r="L2405" t="s">
        <v>71</v>
      </c>
      <c r="M2405" s="7" t="s">
        <v>158</v>
      </c>
      <c r="N2405" s="7" t="s">
        <v>3866</v>
      </c>
      <c r="O2405" t="s">
        <v>73</v>
      </c>
      <c r="P2405" t="s">
        <v>83</v>
      </c>
      <c r="Q2405" t="s">
        <v>74</v>
      </c>
      <c r="R2405" t="s">
        <v>3679</v>
      </c>
    </row>
    <row r="2406" spans="2:18" x14ac:dyDescent="0.25">
      <c r="B2406" t="s">
        <v>3676</v>
      </c>
      <c r="C2406" t="s">
        <v>3677</v>
      </c>
      <c r="D2406" t="s">
        <v>3678</v>
      </c>
      <c r="E2406">
        <v>12540</v>
      </c>
      <c r="F2406">
        <v>12540</v>
      </c>
      <c r="G2406" t="s">
        <v>74</v>
      </c>
      <c r="H2406">
        <v>38</v>
      </c>
      <c r="I2406">
        <v>5</v>
      </c>
      <c r="J2406">
        <v>78</v>
      </c>
      <c r="K2406">
        <v>66</v>
      </c>
      <c r="L2406" t="s">
        <v>77</v>
      </c>
      <c r="M2406" s="7" t="s">
        <v>144</v>
      </c>
      <c r="N2406" s="7" t="s">
        <v>3862</v>
      </c>
      <c r="O2406" t="s">
        <v>239</v>
      </c>
      <c r="P2406" t="s">
        <v>73</v>
      </c>
      <c r="Q2406">
        <v>0</v>
      </c>
      <c r="R2406" t="s">
        <v>3679</v>
      </c>
    </row>
    <row r="2407" spans="2:18" x14ac:dyDescent="0.25">
      <c r="B2407" t="s">
        <v>3680</v>
      </c>
      <c r="C2407" t="s">
        <v>1979</v>
      </c>
      <c r="D2407" t="s">
        <v>3681</v>
      </c>
      <c r="E2407">
        <v>13836</v>
      </c>
      <c r="F2407">
        <v>13836</v>
      </c>
      <c r="G2407" t="s">
        <v>74</v>
      </c>
      <c r="H2407">
        <v>42</v>
      </c>
      <c r="I2407">
        <v>5</v>
      </c>
      <c r="J2407">
        <v>72</v>
      </c>
      <c r="K2407">
        <v>65.599999999999994</v>
      </c>
      <c r="L2407" t="s">
        <v>71</v>
      </c>
      <c r="M2407" t="s">
        <v>199</v>
      </c>
      <c r="N2407" t="s">
        <v>3874</v>
      </c>
      <c r="O2407" t="s">
        <v>73</v>
      </c>
      <c r="P2407" t="s">
        <v>83</v>
      </c>
      <c r="Q2407">
        <v>0</v>
      </c>
      <c r="R2407" t="s">
        <v>3682</v>
      </c>
    </row>
    <row r="2408" spans="2:18" x14ac:dyDescent="0.25">
      <c r="B2408" t="s">
        <v>3680</v>
      </c>
      <c r="C2408" t="s">
        <v>1979</v>
      </c>
      <c r="D2408" t="s">
        <v>3681</v>
      </c>
      <c r="E2408">
        <v>13836</v>
      </c>
      <c r="F2408">
        <v>13836</v>
      </c>
      <c r="G2408" t="s">
        <v>74</v>
      </c>
      <c r="H2408">
        <v>42</v>
      </c>
      <c r="I2408">
        <v>5</v>
      </c>
      <c r="J2408">
        <v>72</v>
      </c>
      <c r="K2408">
        <v>65.599999999999994</v>
      </c>
      <c r="L2408" t="s">
        <v>77</v>
      </c>
      <c r="M2408" t="s">
        <v>195</v>
      </c>
      <c r="N2408" t="s">
        <v>3873</v>
      </c>
      <c r="O2408" t="s">
        <v>239</v>
      </c>
      <c r="P2408" t="s">
        <v>73</v>
      </c>
      <c r="Q2408">
        <v>0</v>
      </c>
      <c r="R2408" t="s">
        <v>3682</v>
      </c>
    </row>
    <row r="2409" spans="2:18" x14ac:dyDescent="0.25">
      <c r="B2409" t="s">
        <v>3683</v>
      </c>
      <c r="C2409" t="s">
        <v>3684</v>
      </c>
      <c r="D2409" t="s">
        <v>86</v>
      </c>
      <c r="E2409">
        <v>13836</v>
      </c>
      <c r="F2409" t="s">
        <v>74</v>
      </c>
      <c r="G2409">
        <v>0</v>
      </c>
      <c r="H2409">
        <v>45</v>
      </c>
      <c r="I2409">
        <v>5</v>
      </c>
      <c r="J2409">
        <v>72</v>
      </c>
      <c r="K2409">
        <v>65.5</v>
      </c>
      <c r="L2409" t="s">
        <v>71</v>
      </c>
      <c r="M2409" s="7" t="s">
        <v>199</v>
      </c>
      <c r="N2409" s="7" t="s">
        <v>3874</v>
      </c>
      <c r="O2409" t="s">
        <v>73</v>
      </c>
      <c r="P2409" t="s">
        <v>74</v>
      </c>
      <c r="Q2409">
        <v>0</v>
      </c>
      <c r="R2409" s="7" t="s">
        <v>3685</v>
      </c>
    </row>
    <row r="2410" spans="2:18" x14ac:dyDescent="0.25">
      <c r="B2410" t="s">
        <v>3683</v>
      </c>
      <c r="C2410" t="s">
        <v>3684</v>
      </c>
      <c r="D2410" t="s">
        <v>86</v>
      </c>
      <c r="E2410">
        <v>13836</v>
      </c>
      <c r="F2410" t="s">
        <v>74</v>
      </c>
      <c r="G2410">
        <v>0</v>
      </c>
      <c r="H2410">
        <v>45</v>
      </c>
      <c r="I2410">
        <v>5</v>
      </c>
      <c r="J2410">
        <v>72</v>
      </c>
      <c r="K2410">
        <v>65.5</v>
      </c>
      <c r="L2410" t="s">
        <v>77</v>
      </c>
      <c r="M2410" s="7" t="s">
        <v>199</v>
      </c>
      <c r="N2410" s="7" t="s">
        <v>3874</v>
      </c>
      <c r="O2410" t="s">
        <v>73</v>
      </c>
      <c r="P2410" t="s">
        <v>74</v>
      </c>
      <c r="Q2410">
        <v>0</v>
      </c>
      <c r="R2410" s="7" t="s">
        <v>3685</v>
      </c>
    </row>
    <row r="2411" spans="2:18" x14ac:dyDescent="0.25">
      <c r="B2411" t="s">
        <v>3976</v>
      </c>
      <c r="C2411" t="s">
        <v>3977</v>
      </c>
      <c r="D2411" t="s">
        <v>3978</v>
      </c>
      <c r="E2411">
        <v>7870</v>
      </c>
      <c r="F2411" t="s">
        <v>74</v>
      </c>
      <c r="G2411">
        <v>0</v>
      </c>
      <c r="H2411">
        <v>28</v>
      </c>
      <c r="I2411">
        <v>4</v>
      </c>
      <c r="J2411">
        <v>66</v>
      </c>
      <c r="K2411">
        <v>70</v>
      </c>
      <c r="L2411" t="s">
        <v>71</v>
      </c>
      <c r="M2411" t="s">
        <v>158</v>
      </c>
      <c r="N2411" t="s">
        <v>3866</v>
      </c>
      <c r="O2411" t="s">
        <v>239</v>
      </c>
      <c r="P2411" t="s">
        <v>74</v>
      </c>
      <c r="Q2411">
        <v>900</v>
      </c>
      <c r="R2411" t="s">
        <v>3979</v>
      </c>
    </row>
    <row r="2412" spans="2:18" x14ac:dyDescent="0.25">
      <c r="B2412" t="s">
        <v>3976</v>
      </c>
      <c r="C2412" t="s">
        <v>3977</v>
      </c>
      <c r="D2412" t="s">
        <v>3978</v>
      </c>
      <c r="E2412">
        <v>7870</v>
      </c>
      <c r="F2412" t="s">
        <v>74</v>
      </c>
      <c r="G2412">
        <v>0</v>
      </c>
      <c r="H2412">
        <v>28</v>
      </c>
      <c r="I2412">
        <v>4</v>
      </c>
      <c r="J2412">
        <v>66</v>
      </c>
      <c r="K2412">
        <v>70</v>
      </c>
      <c r="L2412" t="s">
        <v>77</v>
      </c>
      <c r="M2412" t="s">
        <v>158</v>
      </c>
      <c r="N2412" t="s">
        <v>3866</v>
      </c>
      <c r="O2412" t="s">
        <v>239</v>
      </c>
      <c r="P2412" t="s">
        <v>74</v>
      </c>
      <c r="Q2412">
        <v>900</v>
      </c>
      <c r="R2412" t="s">
        <v>3979</v>
      </c>
    </row>
    <row r="2413" spans="2:18" x14ac:dyDescent="0.25">
      <c r="B2413" t="s">
        <v>3686</v>
      </c>
      <c r="C2413" t="s">
        <v>3687</v>
      </c>
      <c r="D2413" t="s">
        <v>496</v>
      </c>
      <c r="E2413">
        <v>3178</v>
      </c>
      <c r="F2413" t="s">
        <v>74</v>
      </c>
      <c r="G2413">
        <v>0</v>
      </c>
      <c r="H2413">
        <v>45.4</v>
      </c>
      <c r="I2413">
        <v>1</v>
      </c>
      <c r="J2413">
        <v>40</v>
      </c>
      <c r="K2413">
        <v>70</v>
      </c>
      <c r="L2413" t="s">
        <v>71</v>
      </c>
      <c r="M2413" t="s">
        <v>887</v>
      </c>
      <c r="N2413" t="s">
        <v>3869</v>
      </c>
      <c r="O2413" t="s">
        <v>73</v>
      </c>
      <c r="P2413" t="s">
        <v>74</v>
      </c>
      <c r="Q2413">
        <v>0</v>
      </c>
      <c r="R2413" t="s">
        <v>3688</v>
      </c>
    </row>
    <row r="2414" spans="2:18" x14ac:dyDescent="0.25">
      <c r="B2414" t="s">
        <v>3686</v>
      </c>
      <c r="C2414" t="s">
        <v>3687</v>
      </c>
      <c r="D2414" t="s">
        <v>496</v>
      </c>
      <c r="E2414">
        <v>3178</v>
      </c>
      <c r="F2414" t="s">
        <v>74</v>
      </c>
      <c r="G2414">
        <v>0</v>
      </c>
      <c r="H2414">
        <v>45.4</v>
      </c>
      <c r="I2414">
        <v>1</v>
      </c>
      <c r="J2414">
        <v>40</v>
      </c>
      <c r="K2414">
        <v>70</v>
      </c>
      <c r="L2414" t="s">
        <v>77</v>
      </c>
      <c r="M2414" t="s">
        <v>887</v>
      </c>
      <c r="N2414" t="s">
        <v>3869</v>
      </c>
      <c r="O2414" t="s">
        <v>73</v>
      </c>
      <c r="P2414" t="s">
        <v>74</v>
      </c>
      <c r="Q2414">
        <v>0</v>
      </c>
      <c r="R2414" t="s">
        <v>3688</v>
      </c>
    </row>
    <row r="2415" spans="2:18" x14ac:dyDescent="0.25">
      <c r="B2415" t="s">
        <v>3689</v>
      </c>
      <c r="C2415" t="s">
        <v>126</v>
      </c>
      <c r="D2415" t="s">
        <v>3690</v>
      </c>
      <c r="E2415">
        <v>8478</v>
      </c>
      <c r="F2415">
        <v>8478</v>
      </c>
      <c r="G2415" t="s">
        <v>74</v>
      </c>
      <c r="H2415">
        <v>32</v>
      </c>
      <c r="I2415">
        <v>4</v>
      </c>
      <c r="J2415">
        <v>58</v>
      </c>
      <c r="K2415">
        <v>66</v>
      </c>
      <c r="L2415" t="s">
        <v>71</v>
      </c>
      <c r="M2415" t="s">
        <v>128</v>
      </c>
      <c r="N2415" t="s">
        <v>1672</v>
      </c>
      <c r="O2415" t="s">
        <v>83</v>
      </c>
      <c r="P2415" t="s">
        <v>73</v>
      </c>
      <c r="Q2415">
        <v>0</v>
      </c>
      <c r="R2415" s="7" t="s">
        <v>3691</v>
      </c>
    </row>
    <row r="2416" spans="2:18" x14ac:dyDescent="0.25">
      <c r="B2416" t="s">
        <v>3689</v>
      </c>
      <c r="C2416" t="s">
        <v>126</v>
      </c>
      <c r="D2416" t="s">
        <v>3690</v>
      </c>
      <c r="E2416">
        <v>8478</v>
      </c>
      <c r="F2416">
        <v>8478</v>
      </c>
      <c r="G2416" t="s">
        <v>74</v>
      </c>
      <c r="H2416">
        <v>32</v>
      </c>
      <c r="I2416">
        <v>4</v>
      </c>
      <c r="J2416">
        <v>58</v>
      </c>
      <c r="K2416">
        <v>66</v>
      </c>
      <c r="L2416" t="s">
        <v>77</v>
      </c>
      <c r="M2416" t="s">
        <v>132</v>
      </c>
      <c r="N2416" t="s">
        <v>3864</v>
      </c>
      <c r="O2416" t="s">
        <v>83</v>
      </c>
      <c r="P2416" t="s">
        <v>73</v>
      </c>
      <c r="Q2416" t="s">
        <v>74</v>
      </c>
      <c r="R2416" s="7" t="s">
        <v>3691</v>
      </c>
    </row>
    <row r="2417" spans="2:18" x14ac:dyDescent="0.25">
      <c r="B2417" t="s">
        <v>3692</v>
      </c>
      <c r="C2417" t="s">
        <v>3693</v>
      </c>
      <c r="D2417" t="s">
        <v>3694</v>
      </c>
      <c r="E2417">
        <v>8430</v>
      </c>
      <c r="F2417" t="s">
        <v>74</v>
      </c>
      <c r="G2417">
        <v>258</v>
      </c>
      <c r="H2417">
        <v>30</v>
      </c>
      <c r="I2417">
        <v>4</v>
      </c>
      <c r="J2417">
        <v>54</v>
      </c>
      <c r="K2417">
        <v>70</v>
      </c>
      <c r="L2417" t="s">
        <v>71</v>
      </c>
      <c r="M2417" t="s">
        <v>132</v>
      </c>
      <c r="N2417" t="s">
        <v>3864</v>
      </c>
      <c r="O2417" t="s">
        <v>239</v>
      </c>
      <c r="P2417" t="s">
        <v>73</v>
      </c>
      <c r="Q2417">
        <v>0</v>
      </c>
      <c r="R2417" t="s">
        <v>3695</v>
      </c>
    </row>
    <row r="2418" spans="2:18" x14ac:dyDescent="0.25">
      <c r="B2418" t="s">
        <v>3692</v>
      </c>
      <c r="C2418" t="s">
        <v>3693</v>
      </c>
      <c r="D2418" t="s">
        <v>3694</v>
      </c>
      <c r="E2418">
        <v>8430</v>
      </c>
      <c r="F2418" t="s">
        <v>74</v>
      </c>
      <c r="G2418">
        <v>258</v>
      </c>
      <c r="H2418">
        <v>30</v>
      </c>
      <c r="I2418">
        <v>4</v>
      </c>
      <c r="J2418">
        <v>54</v>
      </c>
      <c r="K2418">
        <v>70</v>
      </c>
      <c r="L2418" t="s">
        <v>77</v>
      </c>
      <c r="M2418" t="s">
        <v>132</v>
      </c>
      <c r="N2418" t="s">
        <v>3864</v>
      </c>
      <c r="O2418" t="s">
        <v>239</v>
      </c>
      <c r="P2418" t="s">
        <v>73</v>
      </c>
      <c r="Q2418">
        <v>0</v>
      </c>
      <c r="R2418" t="s">
        <v>3695</v>
      </c>
    </row>
    <row r="2419" spans="2:18" x14ac:dyDescent="0.25">
      <c r="B2419" t="s">
        <v>3696</v>
      </c>
      <c r="C2419" t="s">
        <v>2655</v>
      </c>
      <c r="D2419" t="s">
        <v>3437</v>
      </c>
      <c r="E2419">
        <v>8476</v>
      </c>
      <c r="F2419" t="s">
        <v>74</v>
      </c>
      <c r="G2419">
        <v>276</v>
      </c>
      <c r="H2419">
        <v>32</v>
      </c>
      <c r="I2419">
        <v>4</v>
      </c>
      <c r="J2419">
        <v>54</v>
      </c>
      <c r="K2419">
        <v>66</v>
      </c>
      <c r="L2419" t="s">
        <v>71</v>
      </c>
      <c r="M2419" t="s">
        <v>132</v>
      </c>
      <c r="N2419" t="s">
        <v>3864</v>
      </c>
      <c r="O2419" t="s">
        <v>83</v>
      </c>
      <c r="P2419" t="s">
        <v>73</v>
      </c>
      <c r="Q2419">
        <v>1600</v>
      </c>
      <c r="R2419" t="s">
        <v>3697</v>
      </c>
    </row>
    <row r="2420" spans="2:18" x14ac:dyDescent="0.25">
      <c r="B2420" t="s">
        <v>3696</v>
      </c>
      <c r="C2420" t="s">
        <v>2655</v>
      </c>
      <c r="D2420" t="s">
        <v>3437</v>
      </c>
      <c r="E2420">
        <v>8476</v>
      </c>
      <c r="F2420" t="s">
        <v>74</v>
      </c>
      <c r="G2420">
        <v>276</v>
      </c>
      <c r="H2420">
        <v>32</v>
      </c>
      <c r="I2420">
        <v>4</v>
      </c>
      <c r="J2420">
        <v>54</v>
      </c>
      <c r="K2420">
        <v>66</v>
      </c>
      <c r="L2420" t="s">
        <v>77</v>
      </c>
      <c r="M2420" t="s">
        <v>132</v>
      </c>
      <c r="N2420" t="s">
        <v>3864</v>
      </c>
      <c r="O2420" t="s">
        <v>83</v>
      </c>
      <c r="P2420" t="s">
        <v>73</v>
      </c>
      <c r="Q2420">
        <v>1600</v>
      </c>
      <c r="R2420" t="s">
        <v>3697</v>
      </c>
    </row>
    <row r="2421" spans="2:18" x14ac:dyDescent="0.25">
      <c r="B2421" t="s">
        <v>3698</v>
      </c>
      <c r="C2421" t="s">
        <v>3699</v>
      </c>
      <c r="D2421" t="s">
        <v>3700</v>
      </c>
      <c r="E2421">
        <v>9856</v>
      </c>
      <c r="F2421">
        <v>9856</v>
      </c>
      <c r="G2421" t="s">
        <v>74</v>
      </c>
      <c r="H2421">
        <v>35</v>
      </c>
      <c r="I2421">
        <v>4</v>
      </c>
      <c r="J2421">
        <v>78</v>
      </c>
      <c r="K2421">
        <v>70</v>
      </c>
      <c r="L2421" t="s">
        <v>71</v>
      </c>
      <c r="M2421" t="s">
        <v>186</v>
      </c>
      <c r="N2421" t="s">
        <v>3870</v>
      </c>
      <c r="O2421" t="s">
        <v>239</v>
      </c>
      <c r="P2421" t="s">
        <v>73</v>
      </c>
      <c r="Q2421">
        <v>0</v>
      </c>
      <c r="R2421" t="s">
        <v>3701</v>
      </c>
    </row>
    <row r="2422" spans="2:18" x14ac:dyDescent="0.25">
      <c r="B2422" t="s">
        <v>3698</v>
      </c>
      <c r="C2422" t="s">
        <v>3699</v>
      </c>
      <c r="D2422" t="s">
        <v>3700</v>
      </c>
      <c r="E2422">
        <v>9856</v>
      </c>
      <c r="F2422">
        <v>9856</v>
      </c>
      <c r="G2422" t="s">
        <v>74</v>
      </c>
      <c r="H2422">
        <v>35</v>
      </c>
      <c r="I2422">
        <v>4</v>
      </c>
      <c r="J2422">
        <v>78</v>
      </c>
      <c r="K2422">
        <v>70</v>
      </c>
      <c r="L2422" t="s">
        <v>77</v>
      </c>
      <c r="M2422" t="s">
        <v>186</v>
      </c>
      <c r="N2422" t="s">
        <v>3870</v>
      </c>
      <c r="O2422" t="s">
        <v>239</v>
      </c>
      <c r="P2422" t="s">
        <v>73</v>
      </c>
      <c r="Q2422">
        <v>0</v>
      </c>
      <c r="R2422" t="s">
        <v>3701</v>
      </c>
    </row>
    <row r="2423" spans="2:18" x14ac:dyDescent="0.25">
      <c r="B2423" t="s">
        <v>3702</v>
      </c>
      <c r="C2423" t="s">
        <v>3703</v>
      </c>
      <c r="D2423" t="s">
        <v>3704</v>
      </c>
      <c r="E2423">
        <v>9020</v>
      </c>
      <c r="F2423">
        <v>9020</v>
      </c>
      <c r="G2423">
        <v>187</v>
      </c>
      <c r="H2423">
        <v>32</v>
      </c>
      <c r="I2423">
        <v>4</v>
      </c>
      <c r="J2423">
        <v>68</v>
      </c>
      <c r="K2423">
        <v>70</v>
      </c>
      <c r="L2423" t="s">
        <v>71</v>
      </c>
      <c r="M2423" t="s">
        <v>186</v>
      </c>
      <c r="N2423" t="s">
        <v>3870</v>
      </c>
      <c r="O2423" t="s">
        <v>73</v>
      </c>
      <c r="P2423" t="s">
        <v>83</v>
      </c>
      <c r="Q2423">
        <v>0</v>
      </c>
      <c r="R2423" t="s">
        <v>3705</v>
      </c>
    </row>
    <row r="2424" spans="2:18" x14ac:dyDescent="0.25">
      <c r="B2424" t="s">
        <v>3702</v>
      </c>
      <c r="C2424" t="s">
        <v>3703</v>
      </c>
      <c r="D2424" t="s">
        <v>3704</v>
      </c>
      <c r="E2424">
        <v>9020</v>
      </c>
      <c r="F2424">
        <v>9020</v>
      </c>
      <c r="G2424">
        <v>187</v>
      </c>
      <c r="H2424">
        <v>32</v>
      </c>
      <c r="I2424">
        <v>4</v>
      </c>
      <c r="J2424">
        <v>68</v>
      </c>
      <c r="K2424">
        <v>70</v>
      </c>
      <c r="L2424" t="s">
        <v>77</v>
      </c>
      <c r="M2424" t="s">
        <v>144</v>
      </c>
      <c r="N2424" t="s">
        <v>3862</v>
      </c>
      <c r="O2424" t="s">
        <v>83</v>
      </c>
      <c r="P2424" t="s">
        <v>73</v>
      </c>
      <c r="Q2424" t="s">
        <v>74</v>
      </c>
      <c r="R2424" t="s">
        <v>3705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2425"/>
  <sheetViews>
    <sheetView workbookViewId="0">
      <pane ySplit="2" topLeftCell="A293" activePane="bottomLeft" state="frozen"/>
      <selection activeCell="F1" sqref="F1"/>
      <selection pane="bottomLeft" activeCell="F308" sqref="F308"/>
    </sheetView>
  </sheetViews>
  <sheetFormatPr defaultRowHeight="15" x14ac:dyDescent="0.25"/>
  <cols>
    <col min="2" max="2" width="27.28515625" customWidth="1"/>
    <col min="3" max="3" width="25.7109375" bestFit="1" customWidth="1"/>
    <col min="4" max="4" width="11.85546875" bestFit="1" customWidth="1"/>
    <col min="9" max="9" width="13.5703125" bestFit="1" customWidth="1"/>
    <col min="10" max="10" width="15.7109375" customWidth="1"/>
    <col min="16" max="16" width="13.28515625" customWidth="1"/>
    <col min="19" max="19" width="14" bestFit="1" customWidth="1"/>
    <col min="20" max="20" width="15.85546875" bestFit="1" customWidth="1"/>
    <col min="21" max="23" width="15.85546875" customWidth="1"/>
    <col min="24" max="24" width="5" customWidth="1"/>
  </cols>
  <sheetData>
    <row r="2" spans="2:24" ht="15.75" x14ac:dyDescent="0.25">
      <c r="B2" s="24" t="s">
        <v>3999</v>
      </c>
      <c r="C2" s="24" t="s">
        <v>3707</v>
      </c>
      <c r="D2" s="24" t="s">
        <v>3708</v>
      </c>
      <c r="E2" s="24" t="s">
        <v>4000</v>
      </c>
      <c r="F2" s="24" t="s">
        <v>4001</v>
      </c>
      <c r="G2" s="24" t="s">
        <v>4002</v>
      </c>
      <c r="H2" s="24" t="s">
        <v>4003</v>
      </c>
      <c r="I2" s="24" t="s">
        <v>4004</v>
      </c>
      <c r="J2" s="24" t="s">
        <v>3852</v>
      </c>
      <c r="K2" s="24" t="s">
        <v>4005</v>
      </c>
      <c r="L2" s="24" t="s">
        <v>271</v>
      </c>
      <c r="M2" s="24" t="s">
        <v>4006</v>
      </c>
      <c r="N2" s="24" t="s">
        <v>19</v>
      </c>
      <c r="O2" s="24" t="s">
        <v>24</v>
      </c>
      <c r="P2" s="24" t="s">
        <v>25</v>
      </c>
      <c r="Q2" s="24" t="s">
        <v>4007</v>
      </c>
      <c r="R2" s="24" t="s">
        <v>4008</v>
      </c>
      <c r="S2" s="24" t="s">
        <v>4009</v>
      </c>
      <c r="T2" s="24" t="s">
        <v>27</v>
      </c>
      <c r="U2" s="24" t="s">
        <v>4019</v>
      </c>
      <c r="V2" s="24" t="s">
        <v>18</v>
      </c>
      <c r="W2" s="24" t="s">
        <v>4020</v>
      </c>
      <c r="X2" s="24" t="s">
        <v>4010</v>
      </c>
    </row>
    <row r="3" spans="2:24" x14ac:dyDescent="0.25">
      <c r="B3" t="s">
        <v>68</v>
      </c>
      <c r="C3" t="s">
        <v>69</v>
      </c>
      <c r="D3" t="s">
        <v>70</v>
      </c>
      <c r="E3">
        <v>35</v>
      </c>
      <c r="F3">
        <v>4</v>
      </c>
      <c r="G3">
        <v>76</v>
      </c>
      <c r="H3">
        <v>70</v>
      </c>
      <c r="I3" t="s">
        <v>71</v>
      </c>
      <c r="J3" t="s">
        <v>76</v>
      </c>
      <c r="K3">
        <v>170</v>
      </c>
      <c r="L3" t="s">
        <v>73</v>
      </c>
      <c r="M3" t="s">
        <v>74</v>
      </c>
      <c r="N3">
        <v>0</v>
      </c>
      <c r="O3">
        <v>8150</v>
      </c>
      <c r="P3">
        <v>16</v>
      </c>
      <c r="Q3" t="s">
        <v>48</v>
      </c>
      <c r="R3" t="s">
        <v>74</v>
      </c>
      <c r="S3">
        <v>7</v>
      </c>
      <c r="T3">
        <v>1164.2857142857099</v>
      </c>
      <c r="X3" t="s">
        <v>75</v>
      </c>
    </row>
    <row r="4" spans="2:24" x14ac:dyDescent="0.25">
      <c r="B4" t="s">
        <v>68</v>
      </c>
      <c r="C4" t="s">
        <v>69</v>
      </c>
      <c r="D4" t="s">
        <v>70</v>
      </c>
      <c r="E4">
        <v>35</v>
      </c>
      <c r="F4">
        <v>4</v>
      </c>
      <c r="G4">
        <v>76</v>
      </c>
      <c r="H4">
        <v>70</v>
      </c>
      <c r="I4" t="s">
        <v>71</v>
      </c>
      <c r="J4" t="s">
        <v>72</v>
      </c>
      <c r="K4">
        <v>150</v>
      </c>
      <c r="L4" t="s">
        <v>73</v>
      </c>
      <c r="M4" t="s">
        <v>74</v>
      </c>
      <c r="N4">
        <v>0</v>
      </c>
      <c r="O4">
        <v>8150</v>
      </c>
      <c r="P4">
        <v>16</v>
      </c>
      <c r="Q4" t="s">
        <v>48</v>
      </c>
      <c r="R4" t="s">
        <v>74</v>
      </c>
      <c r="S4">
        <v>7</v>
      </c>
      <c r="T4">
        <v>1164.2857142857099</v>
      </c>
      <c r="X4" t="s">
        <v>75</v>
      </c>
    </row>
    <row r="5" spans="2:24" x14ac:dyDescent="0.25">
      <c r="B5" t="s">
        <v>68</v>
      </c>
      <c r="C5" t="s">
        <v>69</v>
      </c>
      <c r="D5" t="s">
        <v>70</v>
      </c>
      <c r="E5">
        <v>35</v>
      </c>
      <c r="F5">
        <v>4</v>
      </c>
      <c r="G5">
        <v>76</v>
      </c>
      <c r="H5">
        <v>70</v>
      </c>
      <c r="I5" t="s">
        <v>77</v>
      </c>
      <c r="J5" t="s">
        <v>72</v>
      </c>
      <c r="K5">
        <v>150</v>
      </c>
      <c r="L5" t="s">
        <v>73</v>
      </c>
      <c r="M5" t="s">
        <v>74</v>
      </c>
      <c r="N5">
        <v>0</v>
      </c>
      <c r="O5">
        <v>8150</v>
      </c>
      <c r="P5">
        <v>16</v>
      </c>
      <c r="Q5" t="s">
        <v>48</v>
      </c>
      <c r="R5" t="s">
        <v>74</v>
      </c>
      <c r="S5">
        <v>7</v>
      </c>
      <c r="T5">
        <v>1164.2857142857099</v>
      </c>
      <c r="X5" t="s">
        <v>75</v>
      </c>
    </row>
    <row r="6" spans="2:24" x14ac:dyDescent="0.25">
      <c r="B6" t="s">
        <v>68</v>
      </c>
      <c r="C6" t="s">
        <v>69</v>
      </c>
      <c r="D6" t="s">
        <v>70</v>
      </c>
      <c r="E6">
        <v>35</v>
      </c>
      <c r="F6">
        <v>4</v>
      </c>
      <c r="G6">
        <v>76</v>
      </c>
      <c r="H6">
        <v>70</v>
      </c>
      <c r="I6" t="s">
        <v>77</v>
      </c>
      <c r="J6" t="s">
        <v>76</v>
      </c>
      <c r="K6">
        <v>170</v>
      </c>
      <c r="L6" t="s">
        <v>73</v>
      </c>
      <c r="M6" t="s">
        <v>74</v>
      </c>
      <c r="N6">
        <v>0</v>
      </c>
      <c r="O6">
        <v>8150</v>
      </c>
      <c r="P6">
        <v>16</v>
      </c>
      <c r="Q6" t="s">
        <v>48</v>
      </c>
      <c r="R6" t="s">
        <v>74</v>
      </c>
      <c r="S6">
        <v>7</v>
      </c>
      <c r="T6">
        <v>1164.2857142857099</v>
      </c>
      <c r="X6" t="s">
        <v>75</v>
      </c>
    </row>
    <row r="7" spans="2:24" x14ac:dyDescent="0.25">
      <c r="B7" t="s">
        <v>78</v>
      </c>
      <c r="C7" t="s">
        <v>79</v>
      </c>
      <c r="D7" t="s">
        <v>80</v>
      </c>
      <c r="E7">
        <v>162</v>
      </c>
      <c r="F7">
        <v>3</v>
      </c>
      <c r="G7">
        <v>74</v>
      </c>
      <c r="H7">
        <v>70</v>
      </c>
      <c r="I7" t="s">
        <v>71</v>
      </c>
      <c r="J7" t="s">
        <v>81</v>
      </c>
      <c r="K7">
        <v>180</v>
      </c>
      <c r="L7" t="s">
        <v>83</v>
      </c>
      <c r="M7" t="s">
        <v>83</v>
      </c>
      <c r="N7">
        <v>0</v>
      </c>
      <c r="O7">
        <v>7350</v>
      </c>
      <c r="P7">
        <v>16</v>
      </c>
      <c r="Q7" t="s">
        <v>48</v>
      </c>
      <c r="R7">
        <v>450</v>
      </c>
      <c r="S7">
        <v>6</v>
      </c>
      <c r="T7">
        <v>1225</v>
      </c>
      <c r="X7" t="s">
        <v>84</v>
      </c>
    </row>
    <row r="8" spans="2:24" x14ac:dyDescent="0.25">
      <c r="B8" t="s">
        <v>78</v>
      </c>
      <c r="C8" t="s">
        <v>79</v>
      </c>
      <c r="D8" t="s">
        <v>80</v>
      </c>
      <c r="E8">
        <v>162</v>
      </c>
      <c r="F8">
        <v>3</v>
      </c>
      <c r="G8">
        <v>74</v>
      </c>
      <c r="H8">
        <v>70</v>
      </c>
      <c r="I8" t="s">
        <v>77</v>
      </c>
      <c r="J8" t="s">
        <v>81</v>
      </c>
      <c r="K8">
        <v>180</v>
      </c>
      <c r="L8" t="s">
        <v>83</v>
      </c>
      <c r="M8" t="s">
        <v>83</v>
      </c>
      <c r="N8">
        <v>0</v>
      </c>
      <c r="O8">
        <v>7350</v>
      </c>
      <c r="P8">
        <v>16</v>
      </c>
      <c r="Q8" t="s">
        <v>48</v>
      </c>
      <c r="R8" t="s">
        <v>74</v>
      </c>
      <c r="S8">
        <v>6</v>
      </c>
      <c r="T8">
        <v>1225</v>
      </c>
      <c r="X8" t="s">
        <v>84</v>
      </c>
    </row>
    <row r="9" spans="2:24" x14ac:dyDescent="0.25">
      <c r="B9" t="s">
        <v>85</v>
      </c>
      <c r="D9" t="s">
        <v>86</v>
      </c>
      <c r="E9">
        <v>0</v>
      </c>
      <c r="F9">
        <v>0</v>
      </c>
      <c r="G9">
        <v>0</v>
      </c>
      <c r="H9">
        <v>1</v>
      </c>
      <c r="I9" t="s">
        <v>74</v>
      </c>
      <c r="J9" t="s">
        <v>74</v>
      </c>
      <c r="K9" t="s">
        <v>74</v>
      </c>
      <c r="L9" t="s">
        <v>74</v>
      </c>
      <c r="M9" t="s">
        <v>74</v>
      </c>
      <c r="N9" t="s">
        <v>74</v>
      </c>
      <c r="O9">
        <v>0</v>
      </c>
      <c r="P9">
        <v>16</v>
      </c>
      <c r="Q9" t="s">
        <v>3989</v>
      </c>
      <c r="R9" t="s">
        <v>74</v>
      </c>
      <c r="S9" t="s">
        <v>74</v>
      </c>
      <c r="T9" t="s">
        <v>74</v>
      </c>
      <c r="X9" t="s">
        <v>87</v>
      </c>
    </row>
    <row r="10" spans="2:24" x14ac:dyDescent="0.25">
      <c r="B10" t="s">
        <v>88</v>
      </c>
      <c r="D10" t="s">
        <v>89</v>
      </c>
      <c r="E10">
        <v>0</v>
      </c>
      <c r="F10">
        <v>0</v>
      </c>
      <c r="G10">
        <v>0</v>
      </c>
      <c r="H10">
        <v>0</v>
      </c>
      <c r="I10" t="s">
        <v>74</v>
      </c>
      <c r="J10" t="s">
        <v>74</v>
      </c>
      <c r="K10" t="s">
        <v>74</v>
      </c>
      <c r="L10" t="s">
        <v>74</v>
      </c>
      <c r="M10" t="s">
        <v>74</v>
      </c>
      <c r="N10" t="s">
        <v>74</v>
      </c>
      <c r="O10">
        <v>0</v>
      </c>
      <c r="P10">
        <v>16</v>
      </c>
      <c r="Q10" t="s">
        <v>3989</v>
      </c>
      <c r="R10" t="s">
        <v>74</v>
      </c>
      <c r="S10" t="s">
        <v>74</v>
      </c>
      <c r="T10" t="s">
        <v>74</v>
      </c>
      <c r="X10" t="s">
        <v>90</v>
      </c>
    </row>
    <row r="11" spans="2:24" s="12" customFormat="1" x14ac:dyDescent="0.25">
      <c r="B11" s="12" t="s">
        <v>91</v>
      </c>
      <c r="C11" s="12" t="s">
        <v>92</v>
      </c>
      <c r="D11" s="12" t="s">
        <v>93</v>
      </c>
      <c r="E11" s="12">
        <v>155</v>
      </c>
      <c r="F11" s="12">
        <v>3</v>
      </c>
      <c r="G11" s="12">
        <v>72</v>
      </c>
      <c r="H11" s="12">
        <v>70</v>
      </c>
      <c r="I11" s="12" t="s">
        <v>71</v>
      </c>
      <c r="J11" s="12" t="s">
        <v>94</v>
      </c>
      <c r="K11" s="12">
        <v>170</v>
      </c>
      <c r="L11" s="12" t="s">
        <v>83</v>
      </c>
      <c r="M11" s="12" t="s">
        <v>83</v>
      </c>
      <c r="N11" s="12">
        <v>0</v>
      </c>
      <c r="O11" s="12">
        <v>7306</v>
      </c>
      <c r="P11" s="12">
        <v>16</v>
      </c>
      <c r="Q11" s="12" t="s">
        <v>48</v>
      </c>
      <c r="R11" s="12">
        <v>450</v>
      </c>
      <c r="S11" s="12">
        <v>6</v>
      </c>
      <c r="T11" s="12">
        <v>1217.6666666666599</v>
      </c>
      <c r="X11" s="12" t="s">
        <v>95</v>
      </c>
    </row>
    <row r="12" spans="2:24" s="12" customFormat="1" x14ac:dyDescent="0.25">
      <c r="B12" s="12" t="s">
        <v>91</v>
      </c>
      <c r="C12" s="12" t="s">
        <v>92</v>
      </c>
      <c r="D12" s="12" t="s">
        <v>93</v>
      </c>
      <c r="E12" s="12">
        <v>155</v>
      </c>
      <c r="F12" s="12">
        <v>3</v>
      </c>
      <c r="G12" s="12">
        <v>72</v>
      </c>
      <c r="H12" s="12">
        <v>70</v>
      </c>
      <c r="I12" s="12" t="s">
        <v>77</v>
      </c>
      <c r="J12" s="12" t="s">
        <v>94</v>
      </c>
      <c r="K12" s="12">
        <v>170</v>
      </c>
      <c r="L12" s="12" t="s">
        <v>83</v>
      </c>
      <c r="M12" s="12" t="s">
        <v>83</v>
      </c>
      <c r="N12" s="12">
        <v>0</v>
      </c>
      <c r="O12" s="12">
        <v>7306</v>
      </c>
      <c r="P12" s="12">
        <v>16</v>
      </c>
      <c r="Q12" s="12" t="s">
        <v>48</v>
      </c>
      <c r="R12" s="12" t="s">
        <v>74</v>
      </c>
      <c r="S12" s="12">
        <v>6</v>
      </c>
      <c r="T12" s="12">
        <v>1217.6666666666599</v>
      </c>
      <c r="X12" s="12" t="s">
        <v>95</v>
      </c>
    </row>
    <row r="13" spans="2:24" s="12" customFormat="1" x14ac:dyDescent="0.25">
      <c r="B13" s="12" t="s">
        <v>96</v>
      </c>
      <c r="D13" s="12" t="s">
        <v>97</v>
      </c>
      <c r="E13" s="12" t="s">
        <v>74</v>
      </c>
      <c r="F13" s="12">
        <v>7870</v>
      </c>
      <c r="G13" s="12">
        <v>75</v>
      </c>
      <c r="H13" s="12">
        <v>70</v>
      </c>
      <c r="I13" s="12" t="s">
        <v>71</v>
      </c>
      <c r="J13" s="12" t="s">
        <v>99</v>
      </c>
      <c r="K13" s="12">
        <v>170</v>
      </c>
      <c r="L13" s="12" t="s">
        <v>83</v>
      </c>
      <c r="M13" s="12" t="s">
        <v>83</v>
      </c>
      <c r="N13" s="12">
        <v>0</v>
      </c>
      <c r="O13" s="12">
        <v>61700800</v>
      </c>
      <c r="P13" s="12">
        <v>24</v>
      </c>
      <c r="Q13" s="12" t="s">
        <v>48</v>
      </c>
      <c r="R13" s="12">
        <v>450</v>
      </c>
      <c r="S13" s="12">
        <v>49361</v>
      </c>
      <c r="T13" s="12">
        <v>1249.99088349101</v>
      </c>
      <c r="X13" s="12" t="s">
        <v>98</v>
      </c>
    </row>
    <row r="14" spans="2:24" s="12" customFormat="1" x14ac:dyDescent="0.25">
      <c r="B14" s="12" t="s">
        <v>96</v>
      </c>
      <c r="D14" s="12" t="s">
        <v>97</v>
      </c>
      <c r="E14" s="12" t="s">
        <v>74</v>
      </c>
      <c r="F14" s="12">
        <v>7870</v>
      </c>
      <c r="G14" s="12">
        <v>75</v>
      </c>
      <c r="H14" s="12">
        <v>70</v>
      </c>
      <c r="I14" s="12" t="s">
        <v>71</v>
      </c>
      <c r="J14" s="12" t="s">
        <v>81</v>
      </c>
      <c r="K14" s="12">
        <v>180</v>
      </c>
      <c r="L14" s="12" t="s">
        <v>83</v>
      </c>
      <c r="M14" s="12" t="s">
        <v>83</v>
      </c>
      <c r="N14" s="12">
        <v>0</v>
      </c>
      <c r="O14" s="12">
        <v>61700800</v>
      </c>
      <c r="P14" s="12">
        <v>24</v>
      </c>
      <c r="Q14" s="12" t="s">
        <v>48</v>
      </c>
      <c r="R14" s="12">
        <v>450</v>
      </c>
      <c r="S14" s="12">
        <v>49361</v>
      </c>
      <c r="T14" s="12">
        <v>1249.99088349101</v>
      </c>
      <c r="X14" s="12" t="s">
        <v>98</v>
      </c>
    </row>
    <row r="15" spans="2:24" s="12" customFormat="1" x14ac:dyDescent="0.25">
      <c r="B15" s="12" t="s">
        <v>96</v>
      </c>
      <c r="D15" s="12" t="s">
        <v>97</v>
      </c>
      <c r="E15" s="12" t="s">
        <v>74</v>
      </c>
      <c r="F15" s="12">
        <v>7870</v>
      </c>
      <c r="G15" s="12">
        <v>75</v>
      </c>
      <c r="H15" s="12">
        <v>70</v>
      </c>
      <c r="I15" s="12" t="s">
        <v>77</v>
      </c>
      <c r="J15" s="12" t="s">
        <v>99</v>
      </c>
      <c r="K15" s="12">
        <v>170</v>
      </c>
      <c r="L15" s="12" t="s">
        <v>83</v>
      </c>
      <c r="M15" s="12" t="s">
        <v>83</v>
      </c>
      <c r="N15" s="12">
        <v>0</v>
      </c>
      <c r="O15" s="12">
        <v>61700800</v>
      </c>
      <c r="P15" s="12">
        <v>24</v>
      </c>
      <c r="Q15" s="12" t="s">
        <v>48</v>
      </c>
      <c r="R15" s="12" t="s">
        <v>74</v>
      </c>
      <c r="S15" s="12">
        <v>49361</v>
      </c>
      <c r="T15" s="12">
        <v>1249.99088349101</v>
      </c>
      <c r="X15" s="12" t="s">
        <v>98</v>
      </c>
    </row>
    <row r="16" spans="2:24" s="12" customFormat="1" x14ac:dyDescent="0.25">
      <c r="B16" s="12" t="s">
        <v>96</v>
      </c>
      <c r="D16" s="12" t="s">
        <v>97</v>
      </c>
      <c r="E16" s="12" t="s">
        <v>74</v>
      </c>
      <c r="F16" s="12">
        <v>7870</v>
      </c>
      <c r="G16" s="12">
        <v>75</v>
      </c>
      <c r="H16" s="12">
        <v>70</v>
      </c>
      <c r="I16" s="12" t="s">
        <v>77</v>
      </c>
      <c r="J16" s="12" t="s">
        <v>81</v>
      </c>
      <c r="K16" s="12">
        <v>180</v>
      </c>
      <c r="L16" s="12" t="s">
        <v>83</v>
      </c>
      <c r="M16" s="12" t="s">
        <v>83</v>
      </c>
      <c r="N16" s="12">
        <v>0</v>
      </c>
      <c r="O16" s="12">
        <v>61700800</v>
      </c>
      <c r="P16" s="12">
        <v>24</v>
      </c>
      <c r="Q16" s="12" t="s">
        <v>48</v>
      </c>
      <c r="R16" s="12" t="s">
        <v>74</v>
      </c>
      <c r="S16" s="12">
        <v>49361</v>
      </c>
      <c r="T16" s="12">
        <v>1249.99088349101</v>
      </c>
      <c r="X16" s="12" t="s">
        <v>98</v>
      </c>
    </row>
    <row r="17" spans="2:24" s="12" customFormat="1" x14ac:dyDescent="0.25">
      <c r="B17" s="12">
        <v>0</v>
      </c>
      <c r="D17" s="12" t="s">
        <v>100</v>
      </c>
      <c r="E17" s="12">
        <v>0</v>
      </c>
      <c r="F17" s="12">
        <v>0</v>
      </c>
      <c r="G17" s="12">
        <v>0</v>
      </c>
      <c r="H17" s="12">
        <v>0</v>
      </c>
      <c r="I17" s="12" t="s">
        <v>74</v>
      </c>
      <c r="J17" s="12" t="s">
        <v>74</v>
      </c>
      <c r="K17" s="12" t="s">
        <v>74</v>
      </c>
      <c r="L17" s="12" t="s">
        <v>74</v>
      </c>
      <c r="M17" s="12" t="s">
        <v>74</v>
      </c>
      <c r="N17" s="12" t="s">
        <v>74</v>
      </c>
      <c r="O17" s="12">
        <v>0</v>
      </c>
      <c r="P17" s="12">
        <v>16</v>
      </c>
      <c r="Q17" s="12" t="s">
        <v>3989</v>
      </c>
      <c r="R17" s="12" t="s">
        <v>74</v>
      </c>
      <c r="S17" s="12" t="s">
        <v>74</v>
      </c>
      <c r="T17" s="12" t="s">
        <v>74</v>
      </c>
      <c r="X17" s="12" t="s">
        <v>101</v>
      </c>
    </row>
    <row r="18" spans="2:24" x14ac:dyDescent="0.25">
      <c r="B18" t="s">
        <v>102</v>
      </c>
      <c r="D18" t="s">
        <v>89</v>
      </c>
      <c r="E18">
        <v>0</v>
      </c>
      <c r="F18">
        <v>0</v>
      </c>
      <c r="G18">
        <v>0</v>
      </c>
      <c r="H18">
        <v>0</v>
      </c>
      <c r="I18" t="s">
        <v>74</v>
      </c>
      <c r="J18" t="s">
        <v>74</v>
      </c>
      <c r="K18" t="s">
        <v>74</v>
      </c>
      <c r="L18" t="s">
        <v>74</v>
      </c>
      <c r="M18" t="s">
        <v>74</v>
      </c>
      <c r="N18" t="s">
        <v>74</v>
      </c>
      <c r="O18">
        <v>0</v>
      </c>
      <c r="P18">
        <v>16</v>
      </c>
      <c r="Q18" t="s">
        <v>3989</v>
      </c>
      <c r="R18" t="s">
        <v>74</v>
      </c>
      <c r="S18" t="s">
        <v>74</v>
      </c>
      <c r="T18" t="s">
        <v>74</v>
      </c>
      <c r="X18" t="s">
        <v>103</v>
      </c>
    </row>
    <row r="19" spans="2:24" x14ac:dyDescent="0.25">
      <c r="B19" t="s">
        <v>104</v>
      </c>
      <c r="D19" t="s">
        <v>105</v>
      </c>
      <c r="E19">
        <v>0</v>
      </c>
      <c r="F19">
        <v>0</v>
      </c>
      <c r="G19">
        <v>0</v>
      </c>
      <c r="H19">
        <v>0</v>
      </c>
      <c r="I19" t="s">
        <v>74</v>
      </c>
      <c r="J19" t="s">
        <v>74</v>
      </c>
      <c r="K19" t="s">
        <v>74</v>
      </c>
      <c r="L19" t="s">
        <v>74</v>
      </c>
      <c r="M19" t="s">
        <v>74</v>
      </c>
      <c r="N19" t="s">
        <v>74</v>
      </c>
      <c r="O19">
        <v>0</v>
      </c>
      <c r="P19">
        <v>16</v>
      </c>
      <c r="Q19" t="s">
        <v>3989</v>
      </c>
      <c r="R19" t="s">
        <v>74</v>
      </c>
      <c r="S19" t="s">
        <v>74</v>
      </c>
      <c r="T19" t="s">
        <v>74</v>
      </c>
      <c r="X19" t="s">
        <v>106</v>
      </c>
    </row>
    <row r="20" spans="2:24" x14ac:dyDescent="0.25">
      <c r="B20" t="s">
        <v>107</v>
      </c>
      <c r="D20" t="s">
        <v>108</v>
      </c>
      <c r="E20">
        <v>0</v>
      </c>
      <c r="F20">
        <v>0</v>
      </c>
      <c r="G20">
        <v>0</v>
      </c>
      <c r="H20">
        <v>0</v>
      </c>
      <c r="I20" t="s">
        <v>74</v>
      </c>
      <c r="J20" t="s">
        <v>74</v>
      </c>
      <c r="K20" t="s">
        <v>74</v>
      </c>
      <c r="L20" t="s">
        <v>74</v>
      </c>
      <c r="M20" t="s">
        <v>74</v>
      </c>
      <c r="N20" t="s">
        <v>74</v>
      </c>
      <c r="O20">
        <v>0</v>
      </c>
      <c r="P20">
        <v>16</v>
      </c>
      <c r="Q20" t="s">
        <v>3989</v>
      </c>
      <c r="R20" t="s">
        <v>74</v>
      </c>
      <c r="S20" t="s">
        <v>74</v>
      </c>
      <c r="T20" t="s">
        <v>74</v>
      </c>
      <c r="X20" t="s">
        <v>109</v>
      </c>
    </row>
    <row r="21" spans="2:24" x14ac:dyDescent="0.25">
      <c r="B21" t="s">
        <v>110</v>
      </c>
      <c r="D21" t="s">
        <v>89</v>
      </c>
      <c r="E21">
        <v>0</v>
      </c>
      <c r="F21">
        <v>0</v>
      </c>
      <c r="G21">
        <v>0</v>
      </c>
      <c r="H21">
        <v>0</v>
      </c>
      <c r="I21" t="s">
        <v>74</v>
      </c>
      <c r="J21" t="s">
        <v>74</v>
      </c>
      <c r="K21" t="s">
        <v>74</v>
      </c>
      <c r="L21" t="s">
        <v>74</v>
      </c>
      <c r="M21" t="s">
        <v>74</v>
      </c>
      <c r="N21" t="s">
        <v>74</v>
      </c>
      <c r="O21">
        <v>0</v>
      </c>
      <c r="P21">
        <v>16</v>
      </c>
      <c r="Q21" t="s">
        <v>3989</v>
      </c>
      <c r="R21" t="s">
        <v>74</v>
      </c>
      <c r="S21" t="s">
        <v>74</v>
      </c>
      <c r="T21" t="s">
        <v>74</v>
      </c>
      <c r="X21" t="s">
        <v>111</v>
      </c>
    </row>
    <row r="22" spans="2:24" x14ac:dyDescent="0.25">
      <c r="B22" t="s">
        <v>112</v>
      </c>
      <c r="C22" t="s">
        <v>113</v>
      </c>
      <c r="D22" t="s">
        <v>89</v>
      </c>
      <c r="E22">
        <v>0</v>
      </c>
      <c r="F22">
        <v>0</v>
      </c>
      <c r="G22">
        <v>0</v>
      </c>
      <c r="H22">
        <v>0</v>
      </c>
      <c r="I22" t="s">
        <v>74</v>
      </c>
      <c r="J22" t="s">
        <v>74</v>
      </c>
      <c r="K22" t="s">
        <v>74</v>
      </c>
      <c r="L22" t="s">
        <v>74</v>
      </c>
      <c r="M22" t="s">
        <v>74</v>
      </c>
      <c r="N22" t="s">
        <v>74</v>
      </c>
      <c r="O22">
        <v>0</v>
      </c>
      <c r="P22">
        <v>16</v>
      </c>
      <c r="Q22" t="s">
        <v>3989</v>
      </c>
      <c r="R22" t="s">
        <v>74</v>
      </c>
      <c r="S22" t="s">
        <v>74</v>
      </c>
      <c r="T22" t="s">
        <v>74</v>
      </c>
      <c r="X22" t="s">
        <v>114</v>
      </c>
    </row>
    <row r="23" spans="2:24" x14ac:dyDescent="0.25">
      <c r="B23" t="s">
        <v>115</v>
      </c>
      <c r="D23" t="s">
        <v>116</v>
      </c>
      <c r="E23">
        <v>0</v>
      </c>
      <c r="F23">
        <v>0</v>
      </c>
      <c r="G23">
        <v>0</v>
      </c>
      <c r="H23">
        <v>0</v>
      </c>
      <c r="I23" t="s">
        <v>74</v>
      </c>
      <c r="J23" t="s">
        <v>74</v>
      </c>
      <c r="K23" t="s">
        <v>74</v>
      </c>
      <c r="L23" t="s">
        <v>74</v>
      </c>
      <c r="M23" t="s">
        <v>74</v>
      </c>
      <c r="N23" t="s">
        <v>74</v>
      </c>
      <c r="O23">
        <v>0</v>
      </c>
      <c r="P23">
        <v>16</v>
      </c>
      <c r="Q23" t="s">
        <v>3989</v>
      </c>
      <c r="R23" t="s">
        <v>74</v>
      </c>
      <c r="S23" t="s">
        <v>74</v>
      </c>
      <c r="T23" t="s">
        <v>74</v>
      </c>
      <c r="X23" t="s">
        <v>117</v>
      </c>
    </row>
    <row r="24" spans="2:24" x14ac:dyDescent="0.25">
      <c r="B24" t="s">
        <v>118</v>
      </c>
      <c r="D24" t="s">
        <v>89</v>
      </c>
      <c r="E24">
        <v>0</v>
      </c>
      <c r="F24">
        <v>0</v>
      </c>
      <c r="G24">
        <v>0</v>
      </c>
      <c r="H24">
        <v>0</v>
      </c>
      <c r="I24" t="s">
        <v>74</v>
      </c>
      <c r="J24" t="s">
        <v>74</v>
      </c>
      <c r="K24" t="s">
        <v>74</v>
      </c>
      <c r="L24" t="s">
        <v>74</v>
      </c>
      <c r="M24" t="s">
        <v>74</v>
      </c>
      <c r="N24" t="s">
        <v>74</v>
      </c>
      <c r="O24">
        <v>0</v>
      </c>
      <c r="P24">
        <v>16</v>
      </c>
      <c r="Q24" t="s">
        <v>3989</v>
      </c>
      <c r="R24" t="s">
        <v>74</v>
      </c>
      <c r="S24" t="s">
        <v>74</v>
      </c>
      <c r="T24" t="s">
        <v>74</v>
      </c>
      <c r="X24" t="s">
        <v>119</v>
      </c>
    </row>
    <row r="25" spans="2:24" x14ac:dyDescent="0.25">
      <c r="B25" t="s">
        <v>120</v>
      </c>
      <c r="C25" t="s">
        <v>113</v>
      </c>
      <c r="D25" t="s">
        <v>105</v>
      </c>
      <c r="E25">
        <v>0</v>
      </c>
      <c r="F25">
        <v>0</v>
      </c>
      <c r="G25">
        <v>0</v>
      </c>
      <c r="H25">
        <v>0</v>
      </c>
      <c r="I25" t="s">
        <v>74</v>
      </c>
      <c r="J25" t="s">
        <v>74</v>
      </c>
      <c r="K25" t="s">
        <v>74</v>
      </c>
      <c r="L25" t="s">
        <v>74</v>
      </c>
      <c r="M25" t="s">
        <v>74</v>
      </c>
      <c r="N25" t="s">
        <v>74</v>
      </c>
      <c r="O25">
        <v>10</v>
      </c>
      <c r="P25">
        <v>16</v>
      </c>
      <c r="Q25" t="s">
        <v>3989</v>
      </c>
      <c r="R25" t="s">
        <v>74</v>
      </c>
      <c r="S25" t="s">
        <v>74</v>
      </c>
      <c r="T25" t="s">
        <v>74</v>
      </c>
      <c r="X25" t="s">
        <v>121</v>
      </c>
    </row>
    <row r="26" spans="2:24" x14ac:dyDescent="0.25">
      <c r="B26" t="s">
        <v>122</v>
      </c>
      <c r="D26" t="s">
        <v>123</v>
      </c>
      <c r="E26">
        <v>0</v>
      </c>
      <c r="F26">
        <v>0</v>
      </c>
      <c r="G26">
        <v>0</v>
      </c>
      <c r="H26">
        <v>0</v>
      </c>
      <c r="I26" t="s">
        <v>74</v>
      </c>
      <c r="J26" t="s">
        <v>74</v>
      </c>
      <c r="K26" t="s">
        <v>74</v>
      </c>
      <c r="L26" t="s">
        <v>74</v>
      </c>
      <c r="M26" t="s">
        <v>74</v>
      </c>
      <c r="N26" t="s">
        <v>74</v>
      </c>
      <c r="O26">
        <v>0</v>
      </c>
      <c r="P26">
        <v>16</v>
      </c>
      <c r="Q26" t="s">
        <v>3989</v>
      </c>
      <c r="R26" t="s">
        <v>74</v>
      </c>
      <c r="S26" t="s">
        <v>74</v>
      </c>
      <c r="T26" t="s">
        <v>74</v>
      </c>
      <c r="X26" t="s">
        <v>124</v>
      </c>
    </row>
    <row r="27" spans="2:24" x14ac:dyDescent="0.25">
      <c r="B27" t="s">
        <v>125</v>
      </c>
      <c r="C27" t="s">
        <v>126</v>
      </c>
      <c r="D27" t="s">
        <v>127</v>
      </c>
      <c r="E27">
        <v>10</v>
      </c>
      <c r="F27">
        <v>4</v>
      </c>
      <c r="G27">
        <v>58</v>
      </c>
      <c r="H27">
        <v>66</v>
      </c>
      <c r="I27" t="s">
        <v>71</v>
      </c>
      <c r="J27" t="s">
        <v>128</v>
      </c>
      <c r="K27">
        <v>130</v>
      </c>
      <c r="L27" t="s">
        <v>83</v>
      </c>
      <c r="M27" t="s">
        <v>73</v>
      </c>
      <c r="N27" t="s">
        <v>74</v>
      </c>
      <c r="O27">
        <v>8478</v>
      </c>
      <c r="P27">
        <v>16</v>
      </c>
      <c r="Q27" t="s">
        <v>3989</v>
      </c>
      <c r="R27">
        <v>320</v>
      </c>
      <c r="S27" t="s">
        <v>74</v>
      </c>
      <c r="T27" t="s">
        <v>74</v>
      </c>
      <c r="X27" t="s">
        <v>129</v>
      </c>
    </row>
    <row r="28" spans="2:24" x14ac:dyDescent="0.25">
      <c r="B28" t="s">
        <v>125</v>
      </c>
      <c r="C28" t="s">
        <v>126</v>
      </c>
      <c r="D28" t="s">
        <v>127</v>
      </c>
      <c r="E28">
        <v>10</v>
      </c>
      <c r="F28">
        <v>4</v>
      </c>
      <c r="G28">
        <v>58</v>
      </c>
      <c r="H28">
        <v>66</v>
      </c>
      <c r="I28" t="s">
        <v>77</v>
      </c>
      <c r="J28" t="s">
        <v>128</v>
      </c>
      <c r="K28">
        <v>130</v>
      </c>
      <c r="L28" t="s">
        <v>83</v>
      </c>
      <c r="M28" t="s">
        <v>73</v>
      </c>
      <c r="N28" t="s">
        <v>74</v>
      </c>
      <c r="O28">
        <v>8478</v>
      </c>
      <c r="P28">
        <v>16</v>
      </c>
      <c r="Q28" t="s">
        <v>3989</v>
      </c>
      <c r="R28" t="s">
        <v>74</v>
      </c>
      <c r="S28" t="s">
        <v>74</v>
      </c>
      <c r="T28" t="s">
        <v>74</v>
      </c>
      <c r="X28" t="s">
        <v>129</v>
      </c>
    </row>
    <row r="29" spans="2:24" x14ac:dyDescent="0.25">
      <c r="B29" t="s">
        <v>130</v>
      </c>
      <c r="C29" t="s">
        <v>126</v>
      </c>
      <c r="D29" t="s">
        <v>131</v>
      </c>
      <c r="E29">
        <v>10</v>
      </c>
      <c r="F29">
        <v>4</v>
      </c>
      <c r="G29">
        <v>58</v>
      </c>
      <c r="H29">
        <v>66</v>
      </c>
      <c r="I29" t="s">
        <v>71</v>
      </c>
      <c r="J29" t="s">
        <v>132</v>
      </c>
      <c r="K29">
        <v>135</v>
      </c>
      <c r="L29" t="s">
        <v>83</v>
      </c>
      <c r="M29" t="s">
        <v>73</v>
      </c>
      <c r="N29" t="s">
        <v>74</v>
      </c>
      <c r="O29">
        <v>8478</v>
      </c>
      <c r="P29">
        <v>16</v>
      </c>
      <c r="Q29" t="s">
        <v>3989</v>
      </c>
      <c r="R29">
        <v>320</v>
      </c>
      <c r="S29" t="s">
        <v>74</v>
      </c>
      <c r="T29" t="s">
        <v>74</v>
      </c>
      <c r="X29" t="s">
        <v>134</v>
      </c>
    </row>
    <row r="30" spans="2:24" x14ac:dyDescent="0.25">
      <c r="B30" t="s">
        <v>130</v>
      </c>
      <c r="C30" t="s">
        <v>126</v>
      </c>
      <c r="D30" t="s">
        <v>131</v>
      </c>
      <c r="E30">
        <v>10</v>
      </c>
      <c r="F30">
        <v>4</v>
      </c>
      <c r="G30">
        <v>58</v>
      </c>
      <c r="H30">
        <v>66</v>
      </c>
      <c r="I30" t="s">
        <v>77</v>
      </c>
      <c r="J30" t="s">
        <v>132</v>
      </c>
      <c r="K30">
        <v>135</v>
      </c>
      <c r="L30" t="s">
        <v>83</v>
      </c>
      <c r="M30" t="s">
        <v>73</v>
      </c>
      <c r="N30">
        <v>0</v>
      </c>
      <c r="O30">
        <v>8478</v>
      </c>
      <c r="P30">
        <v>16</v>
      </c>
      <c r="Q30" t="s">
        <v>48</v>
      </c>
      <c r="R30" t="s">
        <v>74</v>
      </c>
      <c r="S30">
        <v>7</v>
      </c>
      <c r="T30">
        <v>1211.1428571428501</v>
      </c>
      <c r="X30" t="s">
        <v>134</v>
      </c>
    </row>
    <row r="31" spans="2:24" x14ac:dyDescent="0.25">
      <c r="B31" t="s">
        <v>135</v>
      </c>
      <c r="C31" t="s">
        <v>136</v>
      </c>
      <c r="D31" t="s">
        <v>137</v>
      </c>
      <c r="E31">
        <v>1</v>
      </c>
      <c r="F31">
        <v>5</v>
      </c>
      <c r="G31">
        <v>70</v>
      </c>
      <c r="H31">
        <v>65</v>
      </c>
      <c r="I31" t="s">
        <v>71</v>
      </c>
      <c r="J31" t="s">
        <v>140</v>
      </c>
      <c r="K31">
        <v>190</v>
      </c>
      <c r="L31" t="s">
        <v>73</v>
      </c>
      <c r="M31" t="s">
        <v>74</v>
      </c>
      <c r="N31">
        <v>1200</v>
      </c>
      <c r="O31">
        <v>9455</v>
      </c>
      <c r="P31">
        <v>16</v>
      </c>
      <c r="Q31" t="s">
        <v>3990</v>
      </c>
      <c r="R31" t="s">
        <v>74</v>
      </c>
      <c r="S31">
        <v>10</v>
      </c>
      <c r="T31">
        <v>945.5</v>
      </c>
      <c r="X31" t="s">
        <v>3753</v>
      </c>
    </row>
    <row r="32" spans="2:24" x14ac:dyDescent="0.25">
      <c r="B32" t="s">
        <v>135</v>
      </c>
      <c r="C32" t="s">
        <v>136</v>
      </c>
      <c r="D32" t="s">
        <v>137</v>
      </c>
      <c r="E32">
        <v>1</v>
      </c>
      <c r="F32">
        <v>5</v>
      </c>
      <c r="G32">
        <v>70</v>
      </c>
      <c r="H32">
        <v>65</v>
      </c>
      <c r="I32" t="s">
        <v>77</v>
      </c>
      <c r="J32" t="s">
        <v>144</v>
      </c>
      <c r="K32">
        <v>150</v>
      </c>
      <c r="L32" t="s">
        <v>73</v>
      </c>
      <c r="M32" t="s">
        <v>74</v>
      </c>
      <c r="N32">
        <v>1500</v>
      </c>
      <c r="O32">
        <v>9455</v>
      </c>
      <c r="P32">
        <v>16</v>
      </c>
      <c r="Q32" t="s">
        <v>3990</v>
      </c>
      <c r="R32" t="s">
        <v>74</v>
      </c>
      <c r="S32">
        <v>10</v>
      </c>
      <c r="T32">
        <v>945.5</v>
      </c>
      <c r="X32" t="s">
        <v>3753</v>
      </c>
    </row>
    <row r="33" spans="2:24" x14ac:dyDescent="0.25">
      <c r="B33" t="s">
        <v>143</v>
      </c>
      <c r="C33" t="s">
        <v>138</v>
      </c>
      <c r="D33" t="s">
        <v>139</v>
      </c>
      <c r="E33">
        <v>1</v>
      </c>
      <c r="F33">
        <v>5</v>
      </c>
      <c r="G33">
        <v>70</v>
      </c>
      <c r="H33">
        <v>66</v>
      </c>
      <c r="I33" t="s">
        <v>71</v>
      </c>
      <c r="J33" t="s">
        <v>140</v>
      </c>
      <c r="K33">
        <v>190</v>
      </c>
      <c r="L33" t="s">
        <v>73</v>
      </c>
      <c r="M33" t="s">
        <v>74</v>
      </c>
      <c r="N33">
        <v>1200</v>
      </c>
      <c r="O33">
        <v>9600</v>
      </c>
      <c r="P33">
        <v>16</v>
      </c>
      <c r="Q33" t="s">
        <v>3990</v>
      </c>
      <c r="R33" t="s">
        <v>74</v>
      </c>
      <c r="S33">
        <v>10</v>
      </c>
      <c r="T33">
        <v>960</v>
      </c>
      <c r="X33" t="s">
        <v>142</v>
      </c>
    </row>
    <row r="34" spans="2:24" x14ac:dyDescent="0.25">
      <c r="B34" t="s">
        <v>143</v>
      </c>
      <c r="C34" t="s">
        <v>138</v>
      </c>
      <c r="D34" t="s">
        <v>139</v>
      </c>
      <c r="E34">
        <v>1</v>
      </c>
      <c r="F34">
        <v>5</v>
      </c>
      <c r="G34">
        <v>70</v>
      </c>
      <c r="H34">
        <v>66</v>
      </c>
      <c r="I34" t="s">
        <v>77</v>
      </c>
      <c r="J34" t="s">
        <v>144</v>
      </c>
      <c r="K34">
        <v>150</v>
      </c>
      <c r="L34" t="s">
        <v>73</v>
      </c>
      <c r="M34" t="s">
        <v>74</v>
      </c>
      <c r="N34">
        <v>1500</v>
      </c>
      <c r="O34">
        <v>9600</v>
      </c>
      <c r="P34">
        <v>16</v>
      </c>
      <c r="Q34" t="s">
        <v>3990</v>
      </c>
      <c r="R34" t="s">
        <v>74</v>
      </c>
      <c r="S34">
        <v>10</v>
      </c>
      <c r="T34">
        <v>960</v>
      </c>
      <c r="X34" t="s">
        <v>142</v>
      </c>
    </row>
    <row r="35" spans="2:24" x14ac:dyDescent="0.25">
      <c r="B35" t="s">
        <v>145</v>
      </c>
      <c r="D35" t="s">
        <v>86</v>
      </c>
      <c r="E35">
        <v>0</v>
      </c>
      <c r="F35">
        <v>0</v>
      </c>
      <c r="G35">
        <v>0</v>
      </c>
      <c r="H35">
        <v>0</v>
      </c>
      <c r="I35" t="s">
        <v>74</v>
      </c>
      <c r="J35" t="s">
        <v>74</v>
      </c>
      <c r="K35" t="s">
        <v>74</v>
      </c>
      <c r="L35" t="s">
        <v>74</v>
      </c>
      <c r="M35" t="s">
        <v>74</v>
      </c>
      <c r="N35" t="s">
        <v>74</v>
      </c>
      <c r="O35">
        <v>0</v>
      </c>
      <c r="P35">
        <v>16</v>
      </c>
      <c r="Q35" t="s">
        <v>3989</v>
      </c>
      <c r="R35" t="s">
        <v>74</v>
      </c>
      <c r="S35" t="s">
        <v>74</v>
      </c>
      <c r="T35" t="s">
        <v>74</v>
      </c>
      <c r="X35" t="s">
        <v>146</v>
      </c>
    </row>
    <row r="36" spans="2:24" x14ac:dyDescent="0.25">
      <c r="B36" t="s">
        <v>147</v>
      </c>
      <c r="D36" t="s">
        <v>148</v>
      </c>
      <c r="E36">
        <v>0</v>
      </c>
      <c r="F36">
        <v>0</v>
      </c>
      <c r="G36">
        <v>0</v>
      </c>
      <c r="H36">
        <v>0</v>
      </c>
      <c r="I36" t="s">
        <v>74</v>
      </c>
      <c r="J36" t="s">
        <v>74</v>
      </c>
      <c r="K36" t="s">
        <v>74</v>
      </c>
      <c r="L36" t="s">
        <v>74</v>
      </c>
      <c r="M36" t="s">
        <v>74</v>
      </c>
      <c r="N36" t="s">
        <v>74</v>
      </c>
      <c r="O36">
        <v>0</v>
      </c>
      <c r="P36">
        <v>16</v>
      </c>
      <c r="Q36" t="s">
        <v>3989</v>
      </c>
      <c r="R36" t="s">
        <v>74</v>
      </c>
      <c r="S36" t="s">
        <v>74</v>
      </c>
      <c r="T36" t="s">
        <v>74</v>
      </c>
      <c r="X36" t="s">
        <v>149</v>
      </c>
    </row>
    <row r="37" spans="2:24" x14ac:dyDescent="0.25">
      <c r="B37" t="s">
        <v>150</v>
      </c>
      <c r="D37" t="s">
        <v>116</v>
      </c>
      <c r="E37">
        <v>0</v>
      </c>
      <c r="F37">
        <v>0</v>
      </c>
      <c r="G37">
        <v>0</v>
      </c>
      <c r="H37">
        <v>0</v>
      </c>
      <c r="I37" t="s">
        <v>74</v>
      </c>
      <c r="J37" t="s">
        <v>74</v>
      </c>
      <c r="K37" t="s">
        <v>74</v>
      </c>
      <c r="L37" t="s">
        <v>74</v>
      </c>
      <c r="M37" t="s">
        <v>74</v>
      </c>
      <c r="N37" t="s">
        <v>74</v>
      </c>
      <c r="O37">
        <v>0</v>
      </c>
      <c r="P37">
        <v>16</v>
      </c>
      <c r="Q37" t="s">
        <v>3989</v>
      </c>
      <c r="R37" t="s">
        <v>74</v>
      </c>
      <c r="S37" t="s">
        <v>74</v>
      </c>
      <c r="T37" t="s">
        <v>74</v>
      </c>
      <c r="X37" t="s">
        <v>151</v>
      </c>
    </row>
    <row r="38" spans="2:24" x14ac:dyDescent="0.25">
      <c r="B38" t="s">
        <v>152</v>
      </c>
      <c r="D38" t="s">
        <v>153</v>
      </c>
      <c r="E38">
        <v>0</v>
      </c>
      <c r="F38">
        <v>0</v>
      </c>
      <c r="G38">
        <v>0</v>
      </c>
      <c r="H38">
        <v>0</v>
      </c>
      <c r="I38" t="s">
        <v>74</v>
      </c>
      <c r="J38" t="s">
        <v>74</v>
      </c>
      <c r="K38" t="s">
        <v>74</v>
      </c>
      <c r="L38" t="s">
        <v>74</v>
      </c>
      <c r="M38" t="s">
        <v>74</v>
      </c>
      <c r="N38" t="s">
        <v>74</v>
      </c>
      <c r="O38">
        <v>0</v>
      </c>
      <c r="P38">
        <v>16</v>
      </c>
      <c r="Q38" t="s">
        <v>3989</v>
      </c>
      <c r="R38" t="s">
        <v>74</v>
      </c>
      <c r="S38" t="s">
        <v>74</v>
      </c>
      <c r="T38" t="s">
        <v>74</v>
      </c>
      <c r="X38" t="s">
        <v>154</v>
      </c>
    </row>
    <row r="39" spans="2:24" x14ac:dyDescent="0.25">
      <c r="B39" t="s">
        <v>155</v>
      </c>
      <c r="C39" t="s">
        <v>156</v>
      </c>
      <c r="D39" t="s">
        <v>157</v>
      </c>
      <c r="E39">
        <v>161</v>
      </c>
      <c r="F39">
        <v>4</v>
      </c>
      <c r="G39">
        <v>45</v>
      </c>
      <c r="H39">
        <v>63</v>
      </c>
      <c r="I39" t="s">
        <v>71</v>
      </c>
      <c r="J39" t="s">
        <v>158</v>
      </c>
      <c r="K39">
        <v>135</v>
      </c>
      <c r="L39" t="s">
        <v>73</v>
      </c>
      <c r="M39" t="s">
        <v>83</v>
      </c>
      <c r="N39">
        <v>0</v>
      </c>
      <c r="O39">
        <v>8820</v>
      </c>
      <c r="P39">
        <v>16</v>
      </c>
      <c r="Q39" t="s">
        <v>48</v>
      </c>
      <c r="R39">
        <v>450</v>
      </c>
      <c r="S39">
        <v>8</v>
      </c>
      <c r="T39">
        <v>1102.5</v>
      </c>
      <c r="X39" t="s">
        <v>159</v>
      </c>
    </row>
    <row r="40" spans="2:24" x14ac:dyDescent="0.25">
      <c r="B40" t="s">
        <v>155</v>
      </c>
      <c r="C40" t="s">
        <v>156</v>
      </c>
      <c r="D40" t="s">
        <v>157</v>
      </c>
      <c r="E40">
        <v>161</v>
      </c>
      <c r="F40">
        <v>4</v>
      </c>
      <c r="G40">
        <v>45</v>
      </c>
      <c r="H40">
        <v>63</v>
      </c>
      <c r="I40" t="s">
        <v>77</v>
      </c>
      <c r="J40" t="s">
        <v>160</v>
      </c>
      <c r="K40">
        <v>10</v>
      </c>
      <c r="L40" t="s">
        <v>83</v>
      </c>
      <c r="M40" t="s">
        <v>83</v>
      </c>
      <c r="N40">
        <v>0</v>
      </c>
      <c r="O40">
        <v>8820</v>
      </c>
      <c r="P40">
        <v>16</v>
      </c>
      <c r="Q40" t="s">
        <v>48</v>
      </c>
      <c r="R40" t="s">
        <v>74</v>
      </c>
      <c r="S40">
        <v>8</v>
      </c>
      <c r="T40">
        <v>1102.5</v>
      </c>
      <c r="X40" t="s">
        <v>159</v>
      </c>
    </row>
    <row r="41" spans="2:24" x14ac:dyDescent="0.25">
      <c r="B41" t="s">
        <v>161</v>
      </c>
      <c r="C41" t="s">
        <v>162</v>
      </c>
      <c r="D41" t="s">
        <v>163</v>
      </c>
      <c r="E41" t="s">
        <v>74</v>
      </c>
      <c r="F41">
        <v>2</v>
      </c>
      <c r="G41">
        <v>63</v>
      </c>
      <c r="H41">
        <v>66</v>
      </c>
      <c r="I41" t="s">
        <v>71</v>
      </c>
      <c r="J41" t="s">
        <v>164</v>
      </c>
      <c r="K41">
        <v>600</v>
      </c>
      <c r="L41" t="s">
        <v>83</v>
      </c>
      <c r="M41" t="s">
        <v>83</v>
      </c>
      <c r="N41">
        <v>0</v>
      </c>
      <c r="O41">
        <v>4224</v>
      </c>
      <c r="P41">
        <v>16</v>
      </c>
      <c r="Q41" t="s">
        <v>48</v>
      </c>
      <c r="R41">
        <v>450</v>
      </c>
      <c r="S41">
        <v>4</v>
      </c>
      <c r="T41">
        <v>1056</v>
      </c>
      <c r="X41" t="s">
        <v>165</v>
      </c>
    </row>
    <row r="42" spans="2:24" x14ac:dyDescent="0.25">
      <c r="B42" t="s">
        <v>161</v>
      </c>
      <c r="C42" t="s">
        <v>162</v>
      </c>
      <c r="D42" t="s">
        <v>163</v>
      </c>
      <c r="E42" t="s">
        <v>74</v>
      </c>
      <c r="F42">
        <v>2</v>
      </c>
      <c r="G42">
        <v>63</v>
      </c>
      <c r="H42">
        <v>66</v>
      </c>
      <c r="I42" t="s">
        <v>77</v>
      </c>
      <c r="J42" t="s">
        <v>164</v>
      </c>
      <c r="K42">
        <v>600</v>
      </c>
      <c r="L42" t="s">
        <v>83</v>
      </c>
      <c r="M42" t="s">
        <v>83</v>
      </c>
      <c r="N42">
        <v>0</v>
      </c>
      <c r="O42">
        <v>4224</v>
      </c>
      <c r="P42">
        <v>16</v>
      </c>
      <c r="Q42" t="s">
        <v>48</v>
      </c>
      <c r="R42" t="s">
        <v>74</v>
      </c>
      <c r="S42">
        <v>4</v>
      </c>
      <c r="T42">
        <v>1056</v>
      </c>
      <c r="X42" t="s">
        <v>165</v>
      </c>
    </row>
    <row r="43" spans="2:24" x14ac:dyDescent="0.25">
      <c r="B43" t="s">
        <v>166</v>
      </c>
      <c r="C43" t="s">
        <v>167</v>
      </c>
      <c r="D43" t="s">
        <v>168</v>
      </c>
      <c r="E43">
        <v>103</v>
      </c>
      <c r="F43">
        <v>4</v>
      </c>
      <c r="G43">
        <v>52</v>
      </c>
      <c r="H43">
        <v>70</v>
      </c>
      <c r="I43" t="s">
        <v>71</v>
      </c>
      <c r="J43" t="s">
        <v>158</v>
      </c>
      <c r="K43">
        <v>135</v>
      </c>
      <c r="L43" t="s">
        <v>73</v>
      </c>
      <c r="M43" t="s">
        <v>83</v>
      </c>
      <c r="N43">
        <v>0</v>
      </c>
      <c r="O43">
        <v>8990</v>
      </c>
      <c r="P43">
        <v>16</v>
      </c>
      <c r="Q43" t="s">
        <v>48</v>
      </c>
      <c r="R43">
        <v>450</v>
      </c>
      <c r="S43">
        <v>8</v>
      </c>
      <c r="T43">
        <v>1123.75</v>
      </c>
      <c r="X43" t="s">
        <v>169</v>
      </c>
    </row>
    <row r="44" spans="2:24" x14ac:dyDescent="0.25">
      <c r="B44" t="s">
        <v>166</v>
      </c>
      <c r="C44" t="s">
        <v>167</v>
      </c>
      <c r="D44" t="s">
        <v>168</v>
      </c>
      <c r="E44">
        <v>103</v>
      </c>
      <c r="F44">
        <v>4</v>
      </c>
      <c r="G44">
        <v>52</v>
      </c>
      <c r="H44">
        <v>70</v>
      </c>
      <c r="I44" t="s">
        <v>77</v>
      </c>
      <c r="J44" t="s">
        <v>170</v>
      </c>
      <c r="K44">
        <v>300</v>
      </c>
      <c r="L44" t="s">
        <v>83</v>
      </c>
      <c r="M44" t="s">
        <v>73</v>
      </c>
      <c r="N44">
        <v>0</v>
      </c>
      <c r="O44">
        <v>8990</v>
      </c>
      <c r="P44">
        <v>16</v>
      </c>
      <c r="Q44" t="s">
        <v>48</v>
      </c>
      <c r="R44" t="s">
        <v>74</v>
      </c>
      <c r="S44">
        <v>8</v>
      </c>
      <c r="T44">
        <v>1123.75</v>
      </c>
      <c r="X44" t="s">
        <v>169</v>
      </c>
    </row>
    <row r="45" spans="2:24" x14ac:dyDescent="0.25">
      <c r="B45" t="s">
        <v>172</v>
      </c>
      <c r="C45" t="s">
        <v>173</v>
      </c>
      <c r="D45" t="s">
        <v>174</v>
      </c>
      <c r="E45">
        <v>0</v>
      </c>
      <c r="F45">
        <v>2</v>
      </c>
      <c r="G45">
        <v>54</v>
      </c>
      <c r="H45">
        <v>70</v>
      </c>
      <c r="I45" t="s">
        <v>71</v>
      </c>
      <c r="J45" t="s">
        <v>175</v>
      </c>
      <c r="K45">
        <v>150</v>
      </c>
      <c r="L45" t="s">
        <v>83</v>
      </c>
      <c r="M45" t="s">
        <v>83</v>
      </c>
      <c r="N45">
        <v>0</v>
      </c>
      <c r="O45">
        <v>5490</v>
      </c>
      <c r="P45">
        <v>16</v>
      </c>
      <c r="Q45" t="s">
        <v>48</v>
      </c>
      <c r="R45">
        <v>450</v>
      </c>
      <c r="S45">
        <v>5</v>
      </c>
      <c r="T45">
        <v>1098</v>
      </c>
      <c r="X45" s="7" t="s">
        <v>176</v>
      </c>
    </row>
    <row r="46" spans="2:24" x14ac:dyDescent="0.25">
      <c r="B46" t="s">
        <v>172</v>
      </c>
      <c r="C46" t="s">
        <v>173</v>
      </c>
      <c r="D46" t="s">
        <v>174</v>
      </c>
      <c r="E46">
        <v>0</v>
      </c>
      <c r="F46">
        <v>2</v>
      </c>
      <c r="G46">
        <v>54</v>
      </c>
      <c r="H46">
        <v>70</v>
      </c>
      <c r="I46" t="s">
        <v>77</v>
      </c>
      <c r="J46" t="s">
        <v>175</v>
      </c>
      <c r="K46">
        <v>150</v>
      </c>
      <c r="L46" t="s">
        <v>83</v>
      </c>
      <c r="M46" t="s">
        <v>83</v>
      </c>
      <c r="N46">
        <v>0</v>
      </c>
      <c r="O46">
        <v>5490</v>
      </c>
      <c r="P46">
        <v>16</v>
      </c>
      <c r="Q46" t="s">
        <v>48</v>
      </c>
      <c r="R46" t="s">
        <v>74</v>
      </c>
      <c r="S46">
        <v>5</v>
      </c>
      <c r="T46">
        <v>1098</v>
      </c>
      <c r="X46" s="7" t="s">
        <v>176</v>
      </c>
    </row>
    <row r="47" spans="2:24" x14ac:dyDescent="0.25">
      <c r="B47" t="s">
        <v>177</v>
      </c>
      <c r="C47" t="s">
        <v>173</v>
      </c>
      <c r="D47" t="s">
        <v>178</v>
      </c>
      <c r="E47">
        <v>173</v>
      </c>
      <c r="F47">
        <v>2</v>
      </c>
      <c r="G47">
        <v>54</v>
      </c>
      <c r="H47">
        <v>70</v>
      </c>
      <c r="I47" t="s">
        <v>71</v>
      </c>
      <c r="J47" t="s">
        <v>175</v>
      </c>
      <c r="K47">
        <v>150</v>
      </c>
      <c r="L47" t="s">
        <v>83</v>
      </c>
      <c r="M47" t="s">
        <v>83</v>
      </c>
      <c r="N47">
        <v>0</v>
      </c>
      <c r="O47">
        <v>5490</v>
      </c>
      <c r="P47">
        <v>16</v>
      </c>
      <c r="Q47" t="s">
        <v>48</v>
      </c>
      <c r="R47">
        <v>450</v>
      </c>
      <c r="S47">
        <v>5</v>
      </c>
      <c r="T47">
        <v>1098</v>
      </c>
      <c r="X47" t="s">
        <v>179</v>
      </c>
    </row>
    <row r="48" spans="2:24" x14ac:dyDescent="0.25">
      <c r="B48" t="s">
        <v>177</v>
      </c>
      <c r="C48" t="s">
        <v>173</v>
      </c>
      <c r="D48" t="s">
        <v>178</v>
      </c>
      <c r="E48">
        <v>173</v>
      </c>
      <c r="F48">
        <v>2</v>
      </c>
      <c r="G48">
        <v>54</v>
      </c>
      <c r="H48">
        <v>70</v>
      </c>
      <c r="I48" t="s">
        <v>77</v>
      </c>
      <c r="J48" t="s">
        <v>144</v>
      </c>
      <c r="K48">
        <v>150</v>
      </c>
      <c r="L48" t="s">
        <v>83</v>
      </c>
      <c r="M48" t="s">
        <v>83</v>
      </c>
      <c r="N48">
        <v>0</v>
      </c>
      <c r="O48">
        <v>5490</v>
      </c>
      <c r="P48">
        <v>16</v>
      </c>
      <c r="Q48" t="s">
        <v>48</v>
      </c>
      <c r="R48" t="s">
        <v>74</v>
      </c>
      <c r="S48">
        <v>5</v>
      </c>
      <c r="T48">
        <v>1098</v>
      </c>
      <c r="X48" t="s">
        <v>179</v>
      </c>
    </row>
    <row r="49" spans="2:24" x14ac:dyDescent="0.25">
      <c r="B49" t="s">
        <v>180</v>
      </c>
      <c r="C49" t="s">
        <v>173</v>
      </c>
      <c r="D49" t="s">
        <v>181</v>
      </c>
      <c r="E49">
        <v>173</v>
      </c>
      <c r="F49">
        <v>2</v>
      </c>
      <c r="G49">
        <v>60</v>
      </c>
      <c r="H49">
        <v>70</v>
      </c>
      <c r="I49" t="s">
        <v>71</v>
      </c>
      <c r="J49" t="s">
        <v>175</v>
      </c>
      <c r="K49">
        <v>150</v>
      </c>
      <c r="L49" t="s">
        <v>83</v>
      </c>
      <c r="M49" t="s">
        <v>83</v>
      </c>
      <c r="N49">
        <v>0</v>
      </c>
      <c r="O49">
        <v>5490</v>
      </c>
      <c r="P49">
        <v>16</v>
      </c>
      <c r="Q49" t="s">
        <v>48</v>
      </c>
      <c r="R49">
        <v>450</v>
      </c>
      <c r="S49">
        <v>5</v>
      </c>
      <c r="T49">
        <v>1098</v>
      </c>
      <c r="X49" t="s">
        <v>182</v>
      </c>
    </row>
    <row r="50" spans="2:24" x14ac:dyDescent="0.25">
      <c r="B50" t="s">
        <v>180</v>
      </c>
      <c r="C50" t="s">
        <v>173</v>
      </c>
      <c r="D50" t="s">
        <v>181</v>
      </c>
      <c r="E50">
        <v>173</v>
      </c>
      <c r="F50">
        <v>2</v>
      </c>
      <c r="G50">
        <v>60</v>
      </c>
      <c r="H50">
        <v>70</v>
      </c>
      <c r="I50" t="s">
        <v>77</v>
      </c>
      <c r="J50" t="s">
        <v>144</v>
      </c>
      <c r="K50">
        <v>150</v>
      </c>
      <c r="L50" t="s">
        <v>83</v>
      </c>
      <c r="M50" t="s">
        <v>83</v>
      </c>
      <c r="N50">
        <v>0</v>
      </c>
      <c r="O50">
        <v>5490</v>
      </c>
      <c r="P50">
        <v>16</v>
      </c>
      <c r="Q50" t="s">
        <v>48</v>
      </c>
      <c r="R50" t="s">
        <v>74</v>
      </c>
      <c r="S50">
        <v>5</v>
      </c>
      <c r="T50">
        <v>1098</v>
      </c>
      <c r="X50" t="s">
        <v>182</v>
      </c>
    </row>
    <row r="51" spans="2:24" x14ac:dyDescent="0.25">
      <c r="B51" t="s">
        <v>183</v>
      </c>
      <c r="C51" t="s">
        <v>184</v>
      </c>
      <c r="D51" t="s">
        <v>185</v>
      </c>
      <c r="E51" t="s">
        <v>74</v>
      </c>
      <c r="F51">
        <v>4</v>
      </c>
      <c r="G51">
        <v>70</v>
      </c>
      <c r="H51">
        <v>66</v>
      </c>
      <c r="I51" t="s">
        <v>71</v>
      </c>
      <c r="J51" t="s">
        <v>186</v>
      </c>
      <c r="K51">
        <v>75</v>
      </c>
      <c r="L51" t="s">
        <v>73</v>
      </c>
      <c r="M51" t="s">
        <v>83</v>
      </c>
      <c r="N51">
        <v>0</v>
      </c>
      <c r="O51">
        <v>7920</v>
      </c>
      <c r="P51">
        <v>16</v>
      </c>
      <c r="Q51" t="s">
        <v>48</v>
      </c>
      <c r="R51">
        <v>450</v>
      </c>
      <c r="S51">
        <v>7</v>
      </c>
      <c r="T51">
        <v>1131.42857142857</v>
      </c>
      <c r="X51" t="s">
        <v>188</v>
      </c>
    </row>
    <row r="52" spans="2:24" x14ac:dyDescent="0.25">
      <c r="B52" t="s">
        <v>183</v>
      </c>
      <c r="C52" t="s">
        <v>184</v>
      </c>
      <c r="D52" t="s">
        <v>185</v>
      </c>
      <c r="E52" t="s">
        <v>74</v>
      </c>
      <c r="F52">
        <v>4</v>
      </c>
      <c r="G52">
        <v>70</v>
      </c>
      <c r="H52">
        <v>66</v>
      </c>
      <c r="I52" t="s">
        <v>77</v>
      </c>
      <c r="J52" t="s">
        <v>189</v>
      </c>
      <c r="K52">
        <v>150</v>
      </c>
      <c r="L52" t="s">
        <v>83</v>
      </c>
      <c r="M52" t="s">
        <v>83</v>
      </c>
      <c r="N52">
        <v>0</v>
      </c>
      <c r="O52">
        <v>7920</v>
      </c>
      <c r="P52">
        <v>16</v>
      </c>
      <c r="Q52" t="s">
        <v>48</v>
      </c>
      <c r="R52" t="s">
        <v>74</v>
      </c>
      <c r="S52">
        <v>7</v>
      </c>
      <c r="T52">
        <v>1131.42857142857</v>
      </c>
      <c r="X52" t="s">
        <v>188</v>
      </c>
    </row>
    <row r="53" spans="2:24" x14ac:dyDescent="0.25">
      <c r="B53" t="s">
        <v>190</v>
      </c>
      <c r="C53" t="s">
        <v>191</v>
      </c>
      <c r="D53" t="s">
        <v>192</v>
      </c>
      <c r="E53">
        <v>102</v>
      </c>
      <c r="F53">
        <v>3</v>
      </c>
      <c r="G53">
        <v>64</v>
      </c>
      <c r="H53">
        <v>65.599999999999994</v>
      </c>
      <c r="I53" t="s">
        <v>71</v>
      </c>
      <c r="J53" t="s">
        <v>193</v>
      </c>
      <c r="K53">
        <v>150</v>
      </c>
      <c r="L53" t="s">
        <v>83</v>
      </c>
      <c r="M53" t="s">
        <v>83</v>
      </c>
      <c r="N53">
        <v>0</v>
      </c>
      <c r="O53">
        <v>8307</v>
      </c>
      <c r="P53">
        <v>16</v>
      </c>
      <c r="Q53" t="s">
        <v>48</v>
      </c>
      <c r="R53">
        <v>450</v>
      </c>
      <c r="S53">
        <v>7</v>
      </c>
      <c r="T53">
        <v>1186.7142857142801</v>
      </c>
      <c r="X53" t="s">
        <v>194</v>
      </c>
    </row>
    <row r="54" spans="2:24" x14ac:dyDescent="0.25">
      <c r="B54" t="s">
        <v>190</v>
      </c>
      <c r="C54" t="s">
        <v>191</v>
      </c>
      <c r="D54" t="s">
        <v>192</v>
      </c>
      <c r="E54">
        <v>102</v>
      </c>
      <c r="F54">
        <v>3</v>
      </c>
      <c r="G54">
        <v>64</v>
      </c>
      <c r="H54">
        <v>65.599999999999994</v>
      </c>
      <c r="I54" t="s">
        <v>77</v>
      </c>
      <c r="J54" t="s">
        <v>195</v>
      </c>
      <c r="K54">
        <v>300</v>
      </c>
      <c r="L54" t="s">
        <v>83</v>
      </c>
      <c r="M54" t="s">
        <v>83</v>
      </c>
      <c r="N54">
        <v>0</v>
      </c>
      <c r="O54">
        <v>8307</v>
      </c>
      <c r="P54">
        <v>16</v>
      </c>
      <c r="Q54" t="s">
        <v>48</v>
      </c>
      <c r="R54" t="s">
        <v>74</v>
      </c>
      <c r="S54">
        <v>7</v>
      </c>
      <c r="T54">
        <v>1186.7142857142801</v>
      </c>
      <c r="X54" t="s">
        <v>194</v>
      </c>
    </row>
    <row r="55" spans="2:24" x14ac:dyDescent="0.25">
      <c r="B55" t="s">
        <v>196</v>
      </c>
      <c r="C55" t="s">
        <v>197</v>
      </c>
      <c r="D55" t="s">
        <v>198</v>
      </c>
      <c r="E55">
        <v>180</v>
      </c>
      <c r="F55">
        <v>4</v>
      </c>
      <c r="G55">
        <v>74</v>
      </c>
      <c r="H55">
        <v>65.5</v>
      </c>
      <c r="I55" t="s">
        <v>71</v>
      </c>
      <c r="J55" t="s">
        <v>199</v>
      </c>
      <c r="K55">
        <v>75</v>
      </c>
      <c r="L55" t="s">
        <v>73</v>
      </c>
      <c r="M55" t="s">
        <v>83</v>
      </c>
      <c r="N55">
        <v>0</v>
      </c>
      <c r="O55">
        <v>11558</v>
      </c>
      <c r="P55">
        <v>16</v>
      </c>
      <c r="Q55" t="s">
        <v>48</v>
      </c>
      <c r="R55">
        <v>450</v>
      </c>
      <c r="S55">
        <v>10</v>
      </c>
      <c r="T55">
        <v>1155.8</v>
      </c>
      <c r="X55" t="s">
        <v>200</v>
      </c>
    </row>
    <row r="56" spans="2:24" x14ac:dyDescent="0.25">
      <c r="B56" t="s">
        <v>196</v>
      </c>
      <c r="C56" t="s">
        <v>197</v>
      </c>
      <c r="D56" t="s">
        <v>198</v>
      </c>
      <c r="E56">
        <v>180</v>
      </c>
      <c r="F56">
        <v>4</v>
      </c>
      <c r="G56">
        <v>74</v>
      </c>
      <c r="H56">
        <v>65.5</v>
      </c>
      <c r="I56" t="s">
        <v>77</v>
      </c>
      <c r="J56" t="s">
        <v>201</v>
      </c>
      <c r="K56">
        <v>150</v>
      </c>
      <c r="L56" t="s">
        <v>83</v>
      </c>
      <c r="M56" t="s">
        <v>73</v>
      </c>
      <c r="N56">
        <v>1600</v>
      </c>
      <c r="O56">
        <v>11558</v>
      </c>
      <c r="P56">
        <v>16</v>
      </c>
      <c r="Q56" t="s">
        <v>3990</v>
      </c>
      <c r="R56" t="s">
        <v>74</v>
      </c>
      <c r="S56">
        <v>12</v>
      </c>
      <c r="T56">
        <v>963.16666666666595</v>
      </c>
      <c r="X56" t="s">
        <v>200</v>
      </c>
    </row>
    <row r="57" spans="2:24" x14ac:dyDescent="0.25">
      <c r="B57" t="s">
        <v>202</v>
      </c>
      <c r="C57" t="s">
        <v>203</v>
      </c>
      <c r="D57" t="s">
        <v>204</v>
      </c>
      <c r="E57" t="s">
        <v>74</v>
      </c>
      <c r="F57">
        <v>4</v>
      </c>
      <c r="G57">
        <v>47</v>
      </c>
      <c r="H57">
        <v>63</v>
      </c>
      <c r="I57" t="s">
        <v>71</v>
      </c>
      <c r="J57" t="s">
        <v>175</v>
      </c>
      <c r="K57">
        <v>150</v>
      </c>
      <c r="L57" t="s">
        <v>83</v>
      </c>
      <c r="M57" t="s">
        <v>83</v>
      </c>
      <c r="N57">
        <v>0</v>
      </c>
      <c r="O57">
        <v>7830</v>
      </c>
      <c r="P57">
        <v>16</v>
      </c>
      <c r="Q57" t="s">
        <v>48</v>
      </c>
      <c r="R57">
        <v>450</v>
      </c>
      <c r="S57">
        <v>7</v>
      </c>
      <c r="T57">
        <v>1118.57142857142</v>
      </c>
      <c r="X57" t="s">
        <v>205</v>
      </c>
    </row>
    <row r="58" spans="2:24" x14ac:dyDescent="0.25">
      <c r="B58" t="s">
        <v>202</v>
      </c>
      <c r="C58" t="s">
        <v>203</v>
      </c>
      <c r="D58" t="s">
        <v>204</v>
      </c>
      <c r="E58" t="s">
        <v>74</v>
      </c>
      <c r="F58">
        <v>4</v>
      </c>
      <c r="G58">
        <v>47</v>
      </c>
      <c r="H58">
        <v>63</v>
      </c>
      <c r="I58" t="s">
        <v>77</v>
      </c>
      <c r="J58" t="s">
        <v>160</v>
      </c>
      <c r="K58">
        <v>10</v>
      </c>
      <c r="L58" t="s">
        <v>83</v>
      </c>
      <c r="M58" t="s">
        <v>83</v>
      </c>
      <c r="N58">
        <v>0</v>
      </c>
      <c r="O58">
        <v>7830</v>
      </c>
      <c r="P58">
        <v>16</v>
      </c>
      <c r="Q58" t="s">
        <v>48</v>
      </c>
      <c r="R58" t="s">
        <v>74</v>
      </c>
      <c r="S58">
        <v>7</v>
      </c>
      <c r="T58">
        <v>1118.57142857142</v>
      </c>
      <c r="X58" t="s">
        <v>205</v>
      </c>
    </row>
    <row r="59" spans="2:24" x14ac:dyDescent="0.25">
      <c r="B59" t="s">
        <v>206</v>
      </c>
      <c r="C59" t="s">
        <v>207</v>
      </c>
      <c r="D59" t="s">
        <v>208</v>
      </c>
      <c r="E59" t="s">
        <v>74</v>
      </c>
      <c r="F59">
        <v>3</v>
      </c>
      <c r="G59">
        <v>80</v>
      </c>
      <c r="H59">
        <v>70</v>
      </c>
      <c r="I59" t="s">
        <v>71</v>
      </c>
      <c r="J59" t="s">
        <v>209</v>
      </c>
      <c r="K59">
        <v>150</v>
      </c>
      <c r="L59" t="s">
        <v>83</v>
      </c>
      <c r="M59" t="s">
        <v>83</v>
      </c>
      <c r="N59">
        <v>0</v>
      </c>
      <c r="O59">
        <v>7380</v>
      </c>
      <c r="P59">
        <v>16</v>
      </c>
      <c r="Q59" t="s">
        <v>48</v>
      </c>
      <c r="R59">
        <v>450</v>
      </c>
      <c r="S59">
        <v>6</v>
      </c>
      <c r="T59">
        <v>1230</v>
      </c>
      <c r="X59" t="s">
        <v>210</v>
      </c>
    </row>
    <row r="60" spans="2:24" x14ac:dyDescent="0.25">
      <c r="B60" t="s">
        <v>206</v>
      </c>
      <c r="C60" t="s">
        <v>207</v>
      </c>
      <c r="D60" t="s">
        <v>208</v>
      </c>
      <c r="E60" t="s">
        <v>74</v>
      </c>
      <c r="F60">
        <v>3</v>
      </c>
      <c r="G60">
        <v>80</v>
      </c>
      <c r="H60">
        <v>70</v>
      </c>
      <c r="I60" t="s">
        <v>77</v>
      </c>
      <c r="J60" t="s">
        <v>211</v>
      </c>
      <c r="K60">
        <v>150</v>
      </c>
      <c r="L60" t="s">
        <v>73</v>
      </c>
      <c r="M60" t="s">
        <v>83</v>
      </c>
      <c r="N60" t="s">
        <v>74</v>
      </c>
      <c r="O60">
        <v>7380</v>
      </c>
      <c r="P60">
        <v>16</v>
      </c>
      <c r="Q60" t="s">
        <v>3989</v>
      </c>
      <c r="R60" t="s">
        <v>74</v>
      </c>
      <c r="S60" t="s">
        <v>74</v>
      </c>
      <c r="T60" t="s">
        <v>74</v>
      </c>
      <c r="X60" t="s">
        <v>210</v>
      </c>
    </row>
    <row r="61" spans="2:24" x14ac:dyDescent="0.25">
      <c r="B61" t="s">
        <v>212</v>
      </c>
      <c r="C61" t="s">
        <v>213</v>
      </c>
      <c r="D61" t="s">
        <v>214</v>
      </c>
      <c r="E61" t="s">
        <v>74</v>
      </c>
      <c r="F61">
        <v>5</v>
      </c>
      <c r="G61">
        <v>75</v>
      </c>
      <c r="H61">
        <v>50</v>
      </c>
      <c r="I61" t="s">
        <v>71</v>
      </c>
      <c r="J61" t="s">
        <v>199</v>
      </c>
      <c r="K61">
        <v>75</v>
      </c>
      <c r="L61" t="s">
        <v>73</v>
      </c>
      <c r="M61" t="s">
        <v>83</v>
      </c>
      <c r="N61">
        <v>0</v>
      </c>
      <c r="O61">
        <v>9030</v>
      </c>
      <c r="P61">
        <v>16</v>
      </c>
      <c r="Q61" t="s">
        <v>48</v>
      </c>
      <c r="R61">
        <v>450</v>
      </c>
      <c r="S61">
        <v>8</v>
      </c>
      <c r="T61">
        <v>1128.75</v>
      </c>
      <c r="X61" t="s">
        <v>215</v>
      </c>
    </row>
    <row r="62" spans="2:24" x14ac:dyDescent="0.25">
      <c r="B62" t="s">
        <v>212</v>
      </c>
      <c r="C62" t="s">
        <v>213</v>
      </c>
      <c r="D62" t="s">
        <v>214</v>
      </c>
      <c r="E62" t="s">
        <v>74</v>
      </c>
      <c r="F62">
        <v>5</v>
      </c>
      <c r="G62">
        <v>75</v>
      </c>
      <c r="H62">
        <v>50</v>
      </c>
      <c r="I62" t="s">
        <v>77</v>
      </c>
      <c r="J62" t="s">
        <v>201</v>
      </c>
      <c r="K62">
        <v>150</v>
      </c>
      <c r="L62" t="s">
        <v>83</v>
      </c>
      <c r="M62" t="s">
        <v>73</v>
      </c>
      <c r="N62">
        <v>0</v>
      </c>
      <c r="O62">
        <v>9030</v>
      </c>
      <c r="P62">
        <v>16</v>
      </c>
      <c r="Q62" t="s">
        <v>48</v>
      </c>
      <c r="R62" t="s">
        <v>74</v>
      </c>
      <c r="S62">
        <v>8</v>
      </c>
      <c r="T62">
        <v>1128.75</v>
      </c>
      <c r="X62" t="s">
        <v>215</v>
      </c>
    </row>
    <row r="63" spans="2:24" x14ac:dyDescent="0.25">
      <c r="B63" t="s">
        <v>216</v>
      </c>
      <c r="C63" t="s">
        <v>217</v>
      </c>
      <c r="D63" t="s">
        <v>218</v>
      </c>
      <c r="E63">
        <v>184</v>
      </c>
      <c r="F63">
        <v>4</v>
      </c>
      <c r="G63">
        <v>55</v>
      </c>
      <c r="H63">
        <v>63</v>
      </c>
      <c r="I63" t="s">
        <v>71</v>
      </c>
      <c r="J63" t="s">
        <v>199</v>
      </c>
      <c r="K63">
        <v>75</v>
      </c>
      <c r="L63" t="s">
        <v>73</v>
      </c>
      <c r="M63" t="s">
        <v>83</v>
      </c>
      <c r="N63">
        <v>0</v>
      </c>
      <c r="O63">
        <v>8850</v>
      </c>
      <c r="P63">
        <v>16</v>
      </c>
      <c r="Q63" t="s">
        <v>48</v>
      </c>
      <c r="R63">
        <v>450</v>
      </c>
      <c r="S63">
        <v>8</v>
      </c>
      <c r="T63">
        <v>1106.25</v>
      </c>
      <c r="X63" t="s">
        <v>219</v>
      </c>
    </row>
    <row r="64" spans="2:24" x14ac:dyDescent="0.25">
      <c r="B64" t="s">
        <v>216</v>
      </c>
      <c r="C64" t="s">
        <v>217</v>
      </c>
      <c r="D64" t="s">
        <v>218</v>
      </c>
      <c r="E64">
        <v>184</v>
      </c>
      <c r="F64">
        <v>4</v>
      </c>
      <c r="G64">
        <v>55</v>
      </c>
      <c r="H64">
        <v>63</v>
      </c>
      <c r="I64" t="s">
        <v>77</v>
      </c>
      <c r="J64" t="s">
        <v>221</v>
      </c>
      <c r="K64">
        <v>30</v>
      </c>
      <c r="L64" t="s">
        <v>83</v>
      </c>
      <c r="M64" t="s">
        <v>83</v>
      </c>
      <c r="N64">
        <v>0</v>
      </c>
      <c r="O64">
        <v>8850</v>
      </c>
      <c r="P64">
        <v>16</v>
      </c>
      <c r="Q64" t="s">
        <v>48</v>
      </c>
      <c r="R64" t="s">
        <v>74</v>
      </c>
      <c r="S64">
        <v>8</v>
      </c>
      <c r="T64">
        <v>1106.25</v>
      </c>
      <c r="X64" t="s">
        <v>219</v>
      </c>
    </row>
    <row r="65" spans="2:24" x14ac:dyDescent="0.25">
      <c r="B65" t="s">
        <v>216</v>
      </c>
      <c r="C65" t="s">
        <v>217</v>
      </c>
      <c r="D65" t="s">
        <v>218</v>
      </c>
      <c r="E65">
        <v>184</v>
      </c>
      <c r="F65">
        <v>4</v>
      </c>
      <c r="G65">
        <v>55</v>
      </c>
      <c r="H65">
        <v>63</v>
      </c>
      <c r="I65" t="s">
        <v>77</v>
      </c>
      <c r="J65" t="s">
        <v>220</v>
      </c>
      <c r="K65">
        <v>2</v>
      </c>
      <c r="L65" t="s">
        <v>83</v>
      </c>
      <c r="M65" t="s">
        <v>83</v>
      </c>
      <c r="N65">
        <v>0</v>
      </c>
      <c r="O65">
        <v>8850</v>
      </c>
      <c r="P65">
        <v>16</v>
      </c>
      <c r="Q65" t="s">
        <v>48</v>
      </c>
      <c r="R65" t="s">
        <v>74</v>
      </c>
      <c r="S65">
        <v>8</v>
      </c>
      <c r="T65">
        <v>1106.25</v>
      </c>
      <c r="X65" t="s">
        <v>219</v>
      </c>
    </row>
    <row r="66" spans="2:24" x14ac:dyDescent="0.25">
      <c r="B66" t="s">
        <v>222</v>
      </c>
      <c r="C66" t="s">
        <v>223</v>
      </c>
      <c r="D66" t="s">
        <v>224</v>
      </c>
      <c r="E66" t="s">
        <v>74</v>
      </c>
      <c r="F66">
        <v>3</v>
      </c>
      <c r="G66">
        <v>55</v>
      </c>
      <c r="H66">
        <v>48</v>
      </c>
      <c r="I66" t="s">
        <v>71</v>
      </c>
      <c r="J66" t="s">
        <v>225</v>
      </c>
      <c r="K66">
        <v>75</v>
      </c>
      <c r="L66" t="s">
        <v>73</v>
      </c>
      <c r="M66" t="s">
        <v>83</v>
      </c>
      <c r="N66" t="s">
        <v>74</v>
      </c>
      <c r="O66">
        <v>6048</v>
      </c>
      <c r="P66">
        <v>16</v>
      </c>
      <c r="Q66" t="s">
        <v>3989</v>
      </c>
      <c r="R66">
        <v>450</v>
      </c>
      <c r="S66" t="s">
        <v>74</v>
      </c>
      <c r="T66" t="s">
        <v>74</v>
      </c>
      <c r="X66" t="s">
        <v>226</v>
      </c>
    </row>
    <row r="67" spans="2:24" x14ac:dyDescent="0.25">
      <c r="B67" t="s">
        <v>222</v>
      </c>
      <c r="C67" t="s">
        <v>223</v>
      </c>
      <c r="D67" t="s">
        <v>224</v>
      </c>
      <c r="E67" t="s">
        <v>74</v>
      </c>
      <c r="F67">
        <v>3</v>
      </c>
      <c r="G67">
        <v>55</v>
      </c>
      <c r="H67">
        <v>48</v>
      </c>
      <c r="I67" t="s">
        <v>77</v>
      </c>
      <c r="J67" t="s">
        <v>158</v>
      </c>
      <c r="K67">
        <v>135</v>
      </c>
      <c r="L67" t="s">
        <v>83</v>
      </c>
      <c r="M67" t="s">
        <v>73</v>
      </c>
      <c r="N67">
        <v>0</v>
      </c>
      <c r="O67">
        <v>6048</v>
      </c>
      <c r="P67">
        <v>16</v>
      </c>
      <c r="Q67" t="s">
        <v>48</v>
      </c>
      <c r="R67" t="s">
        <v>74</v>
      </c>
      <c r="S67">
        <v>5</v>
      </c>
      <c r="T67">
        <v>1209.5999999999999</v>
      </c>
      <c r="X67" t="s">
        <v>226</v>
      </c>
    </row>
    <row r="68" spans="2:24" x14ac:dyDescent="0.25">
      <c r="B68" t="s">
        <v>227</v>
      </c>
      <c r="C68" t="s">
        <v>228</v>
      </c>
      <c r="D68" t="s">
        <v>229</v>
      </c>
      <c r="E68">
        <v>192</v>
      </c>
      <c r="F68">
        <v>5</v>
      </c>
      <c r="G68">
        <v>80</v>
      </c>
      <c r="H68">
        <v>66</v>
      </c>
      <c r="I68" t="s">
        <v>71</v>
      </c>
      <c r="J68" t="s">
        <v>199</v>
      </c>
      <c r="K68">
        <v>75</v>
      </c>
      <c r="L68" t="s">
        <v>73</v>
      </c>
      <c r="M68" t="s">
        <v>83</v>
      </c>
      <c r="N68">
        <v>0</v>
      </c>
      <c r="O68">
        <v>12570</v>
      </c>
      <c r="P68">
        <v>16</v>
      </c>
      <c r="Q68" t="s">
        <v>48</v>
      </c>
      <c r="R68">
        <v>450</v>
      </c>
      <c r="S68">
        <v>11</v>
      </c>
      <c r="T68">
        <v>1142.72727272727</v>
      </c>
      <c r="X68" t="s">
        <v>230</v>
      </c>
    </row>
    <row r="69" spans="2:24" x14ac:dyDescent="0.25">
      <c r="B69" t="s">
        <v>227</v>
      </c>
      <c r="C69" t="s">
        <v>228</v>
      </c>
      <c r="D69" t="s">
        <v>229</v>
      </c>
      <c r="E69">
        <v>192</v>
      </c>
      <c r="F69">
        <v>5</v>
      </c>
      <c r="G69">
        <v>80</v>
      </c>
      <c r="H69">
        <v>66</v>
      </c>
      <c r="I69" t="s">
        <v>77</v>
      </c>
      <c r="J69" t="s">
        <v>144</v>
      </c>
      <c r="K69">
        <v>150</v>
      </c>
      <c r="L69" t="s">
        <v>83</v>
      </c>
      <c r="M69" t="s">
        <v>73</v>
      </c>
      <c r="N69">
        <v>1500</v>
      </c>
      <c r="O69">
        <v>12570</v>
      </c>
      <c r="P69">
        <v>16</v>
      </c>
      <c r="Q69" t="s">
        <v>3990</v>
      </c>
      <c r="R69" t="s">
        <v>74</v>
      </c>
      <c r="S69">
        <v>13</v>
      </c>
      <c r="T69">
        <v>966.923076923076</v>
      </c>
      <c r="X69" t="s">
        <v>230</v>
      </c>
    </row>
    <row r="70" spans="2:24" x14ac:dyDescent="0.25">
      <c r="B70" t="s">
        <v>231</v>
      </c>
      <c r="C70" t="s">
        <v>228</v>
      </c>
      <c r="D70" t="s">
        <v>232</v>
      </c>
      <c r="E70">
        <v>197</v>
      </c>
      <c r="F70">
        <v>5</v>
      </c>
      <c r="G70">
        <v>80</v>
      </c>
      <c r="H70">
        <v>66</v>
      </c>
      <c r="I70" t="s">
        <v>71</v>
      </c>
      <c r="J70" t="s">
        <v>233</v>
      </c>
      <c r="K70">
        <v>75</v>
      </c>
      <c r="L70" t="s">
        <v>73</v>
      </c>
      <c r="M70" t="s">
        <v>83</v>
      </c>
      <c r="N70">
        <v>0</v>
      </c>
      <c r="O70">
        <v>12570</v>
      </c>
      <c r="P70">
        <v>16</v>
      </c>
      <c r="Q70" t="s">
        <v>48</v>
      </c>
      <c r="R70">
        <v>450</v>
      </c>
      <c r="S70">
        <v>11</v>
      </c>
      <c r="T70">
        <v>1142.72727272727</v>
      </c>
      <c r="X70" t="s">
        <v>234</v>
      </c>
    </row>
    <row r="71" spans="2:24" x14ac:dyDescent="0.25">
      <c r="B71" t="s">
        <v>231</v>
      </c>
      <c r="C71" t="s">
        <v>228</v>
      </c>
      <c r="D71" t="s">
        <v>232</v>
      </c>
      <c r="E71">
        <v>197</v>
      </c>
      <c r="F71">
        <v>5</v>
      </c>
      <c r="G71">
        <v>80</v>
      </c>
      <c r="H71">
        <v>66</v>
      </c>
      <c r="I71" t="s">
        <v>77</v>
      </c>
      <c r="J71" t="s">
        <v>144</v>
      </c>
      <c r="K71">
        <v>150</v>
      </c>
      <c r="L71" t="s">
        <v>83</v>
      </c>
      <c r="M71" t="s">
        <v>73</v>
      </c>
      <c r="N71">
        <v>1500</v>
      </c>
      <c r="O71">
        <v>12570</v>
      </c>
      <c r="P71">
        <v>16</v>
      </c>
      <c r="Q71" t="s">
        <v>3990</v>
      </c>
      <c r="R71" t="s">
        <v>74</v>
      </c>
      <c r="S71">
        <v>13</v>
      </c>
      <c r="T71">
        <v>966.923076923076</v>
      </c>
      <c r="X71" t="s">
        <v>234</v>
      </c>
    </row>
    <row r="72" spans="2:24" x14ac:dyDescent="0.25">
      <c r="B72" t="s">
        <v>235</v>
      </c>
      <c r="C72" t="s">
        <v>236</v>
      </c>
      <c r="D72" t="s">
        <v>237</v>
      </c>
      <c r="E72">
        <v>0</v>
      </c>
      <c r="F72">
        <v>3</v>
      </c>
      <c r="G72">
        <v>60</v>
      </c>
      <c r="H72">
        <v>70</v>
      </c>
      <c r="I72" t="s">
        <v>71</v>
      </c>
      <c r="J72" t="s">
        <v>238</v>
      </c>
      <c r="K72">
        <v>150</v>
      </c>
      <c r="L72" t="s">
        <v>239</v>
      </c>
      <c r="M72" t="s">
        <v>74</v>
      </c>
      <c r="N72">
        <v>500</v>
      </c>
      <c r="O72">
        <v>5910</v>
      </c>
      <c r="P72">
        <v>16</v>
      </c>
      <c r="Q72" t="s">
        <v>3990</v>
      </c>
      <c r="R72" t="s">
        <v>74</v>
      </c>
      <c r="S72">
        <v>6</v>
      </c>
      <c r="T72">
        <v>985</v>
      </c>
      <c r="X72" t="s">
        <v>240</v>
      </c>
    </row>
    <row r="73" spans="2:24" x14ac:dyDescent="0.25">
      <c r="B73" t="s">
        <v>235</v>
      </c>
      <c r="C73" t="s">
        <v>236</v>
      </c>
      <c r="D73" t="s">
        <v>237</v>
      </c>
      <c r="E73">
        <v>0</v>
      </c>
      <c r="F73">
        <v>3</v>
      </c>
      <c r="G73">
        <v>60</v>
      </c>
      <c r="H73">
        <v>70</v>
      </c>
      <c r="I73" t="s">
        <v>77</v>
      </c>
      <c r="J73" t="s">
        <v>238</v>
      </c>
      <c r="K73">
        <v>150</v>
      </c>
      <c r="L73" t="s">
        <v>239</v>
      </c>
      <c r="M73" t="s">
        <v>74</v>
      </c>
      <c r="N73">
        <v>500</v>
      </c>
      <c r="O73">
        <v>5910</v>
      </c>
      <c r="P73">
        <v>16</v>
      </c>
      <c r="Q73" t="s">
        <v>3990</v>
      </c>
      <c r="R73" t="s">
        <v>74</v>
      </c>
      <c r="S73">
        <v>6</v>
      </c>
      <c r="T73">
        <v>985</v>
      </c>
      <c r="X73" t="s">
        <v>240</v>
      </c>
    </row>
    <row r="74" spans="2:24" x14ac:dyDescent="0.25">
      <c r="B74" t="s">
        <v>241</v>
      </c>
      <c r="C74" t="s">
        <v>242</v>
      </c>
      <c r="D74" t="s">
        <v>243</v>
      </c>
      <c r="E74" t="s">
        <v>74</v>
      </c>
      <c r="F74">
        <v>4</v>
      </c>
      <c r="G74">
        <v>66</v>
      </c>
      <c r="H74">
        <v>50</v>
      </c>
      <c r="I74" t="s">
        <v>71</v>
      </c>
      <c r="J74" t="s">
        <v>193</v>
      </c>
      <c r="K74">
        <v>150</v>
      </c>
      <c r="L74" t="s">
        <v>83</v>
      </c>
      <c r="M74" t="s">
        <v>83</v>
      </c>
      <c r="N74">
        <v>0</v>
      </c>
      <c r="O74">
        <v>7800</v>
      </c>
      <c r="P74">
        <v>16</v>
      </c>
      <c r="Q74" t="s">
        <v>48</v>
      </c>
      <c r="R74">
        <v>450</v>
      </c>
      <c r="S74">
        <v>7</v>
      </c>
      <c r="T74">
        <v>1114.2857142857099</v>
      </c>
      <c r="X74" t="s">
        <v>244</v>
      </c>
    </row>
    <row r="75" spans="2:24" x14ac:dyDescent="0.25">
      <c r="B75" t="s">
        <v>241</v>
      </c>
      <c r="C75" t="s">
        <v>242</v>
      </c>
      <c r="D75" t="s">
        <v>243</v>
      </c>
      <c r="E75" t="s">
        <v>74</v>
      </c>
      <c r="F75">
        <v>4</v>
      </c>
      <c r="G75">
        <v>66</v>
      </c>
      <c r="H75">
        <v>50</v>
      </c>
      <c r="I75" t="s">
        <v>77</v>
      </c>
      <c r="J75" t="s">
        <v>144</v>
      </c>
      <c r="K75">
        <v>150</v>
      </c>
      <c r="L75" t="s">
        <v>83</v>
      </c>
      <c r="M75" t="s">
        <v>73</v>
      </c>
      <c r="N75">
        <v>0</v>
      </c>
      <c r="O75">
        <v>7800</v>
      </c>
      <c r="P75">
        <v>16</v>
      </c>
      <c r="Q75" t="s">
        <v>48</v>
      </c>
      <c r="R75" t="s">
        <v>74</v>
      </c>
      <c r="S75">
        <v>7</v>
      </c>
      <c r="T75">
        <v>1114.2857142857099</v>
      </c>
      <c r="X75" t="s">
        <v>244</v>
      </c>
    </row>
    <row r="76" spans="2:24" x14ac:dyDescent="0.25">
      <c r="B76" t="s">
        <v>245</v>
      </c>
      <c r="C76" t="s">
        <v>246</v>
      </c>
      <c r="D76" t="s">
        <v>247</v>
      </c>
      <c r="E76" t="s">
        <v>74</v>
      </c>
      <c r="F76">
        <v>4</v>
      </c>
      <c r="G76">
        <v>66</v>
      </c>
      <c r="H76">
        <v>66</v>
      </c>
      <c r="I76" t="s">
        <v>71</v>
      </c>
      <c r="J76" t="s">
        <v>158</v>
      </c>
      <c r="K76">
        <v>135</v>
      </c>
      <c r="L76" t="s">
        <v>73</v>
      </c>
      <c r="M76" t="s">
        <v>83</v>
      </c>
      <c r="N76" t="s">
        <v>74</v>
      </c>
      <c r="O76">
        <v>8478</v>
      </c>
      <c r="P76">
        <v>16</v>
      </c>
      <c r="Q76" t="s">
        <v>3989</v>
      </c>
      <c r="R76">
        <v>450</v>
      </c>
      <c r="S76" t="s">
        <v>74</v>
      </c>
      <c r="T76" t="s">
        <v>74</v>
      </c>
      <c r="X76" t="s">
        <v>248</v>
      </c>
    </row>
    <row r="77" spans="2:24" x14ac:dyDescent="0.25">
      <c r="B77" t="s">
        <v>245</v>
      </c>
      <c r="C77" t="s">
        <v>246</v>
      </c>
      <c r="D77" t="s">
        <v>247</v>
      </c>
      <c r="E77" t="s">
        <v>74</v>
      </c>
      <c r="F77">
        <v>4</v>
      </c>
      <c r="G77">
        <v>66</v>
      </c>
      <c r="H77">
        <v>66</v>
      </c>
      <c r="I77" t="s">
        <v>77</v>
      </c>
      <c r="J77" t="s">
        <v>144</v>
      </c>
      <c r="K77">
        <v>150</v>
      </c>
      <c r="L77" t="s">
        <v>83</v>
      </c>
      <c r="M77" t="s">
        <v>73</v>
      </c>
      <c r="N77">
        <v>0</v>
      </c>
      <c r="O77">
        <v>8478</v>
      </c>
      <c r="P77">
        <v>16</v>
      </c>
      <c r="Q77" t="s">
        <v>48</v>
      </c>
      <c r="R77" t="s">
        <v>74</v>
      </c>
      <c r="S77">
        <v>7</v>
      </c>
      <c r="T77">
        <v>1211.1428571428501</v>
      </c>
      <c r="X77" t="s">
        <v>248</v>
      </c>
    </row>
    <row r="78" spans="2:24" x14ac:dyDescent="0.25">
      <c r="B78" t="s">
        <v>249</v>
      </c>
      <c r="C78" t="s">
        <v>250</v>
      </c>
      <c r="D78" t="s">
        <v>251</v>
      </c>
      <c r="E78">
        <v>128</v>
      </c>
      <c r="F78">
        <v>4</v>
      </c>
      <c r="G78">
        <v>70</v>
      </c>
      <c r="H78">
        <v>65</v>
      </c>
      <c r="I78" t="s">
        <v>71</v>
      </c>
      <c r="J78" t="s">
        <v>158</v>
      </c>
      <c r="K78">
        <v>135</v>
      </c>
      <c r="L78" t="s">
        <v>73</v>
      </c>
      <c r="M78" t="s">
        <v>83</v>
      </c>
      <c r="N78">
        <v>0</v>
      </c>
      <c r="O78">
        <v>8350</v>
      </c>
      <c r="P78">
        <v>16</v>
      </c>
      <c r="Q78" t="s">
        <v>48</v>
      </c>
      <c r="R78">
        <v>450</v>
      </c>
      <c r="S78">
        <v>7</v>
      </c>
      <c r="T78">
        <v>1192.8571428571399</v>
      </c>
      <c r="X78" t="s">
        <v>252</v>
      </c>
    </row>
    <row r="79" spans="2:24" x14ac:dyDescent="0.25">
      <c r="B79" t="s">
        <v>249</v>
      </c>
      <c r="C79" t="s">
        <v>250</v>
      </c>
      <c r="D79" t="s">
        <v>251</v>
      </c>
      <c r="E79">
        <v>128</v>
      </c>
      <c r="F79">
        <v>4</v>
      </c>
      <c r="G79">
        <v>70</v>
      </c>
      <c r="H79">
        <v>65</v>
      </c>
      <c r="I79" t="s">
        <v>77</v>
      </c>
      <c r="J79" t="s">
        <v>158</v>
      </c>
      <c r="K79">
        <v>135</v>
      </c>
      <c r="L79" t="s">
        <v>83</v>
      </c>
      <c r="M79" t="s">
        <v>73</v>
      </c>
      <c r="N79">
        <v>1500</v>
      </c>
      <c r="O79">
        <v>8350</v>
      </c>
      <c r="P79">
        <v>16</v>
      </c>
      <c r="Q79" t="s">
        <v>3990</v>
      </c>
      <c r="R79" t="s">
        <v>74</v>
      </c>
      <c r="S79">
        <v>9</v>
      </c>
      <c r="T79">
        <v>927.77777777777703</v>
      </c>
      <c r="X79" t="s">
        <v>252</v>
      </c>
    </row>
    <row r="80" spans="2:24" x14ac:dyDescent="0.25">
      <c r="B80" t="s">
        <v>253</v>
      </c>
      <c r="C80" t="s">
        <v>254</v>
      </c>
      <c r="D80" t="s">
        <v>255</v>
      </c>
      <c r="E80">
        <v>0</v>
      </c>
      <c r="F80">
        <v>4</v>
      </c>
      <c r="G80">
        <v>64</v>
      </c>
      <c r="H80">
        <v>66</v>
      </c>
      <c r="I80" t="s">
        <v>71</v>
      </c>
      <c r="J80" t="s">
        <v>256</v>
      </c>
      <c r="K80">
        <v>150</v>
      </c>
      <c r="L80" t="s">
        <v>83</v>
      </c>
      <c r="M80" t="s">
        <v>83</v>
      </c>
      <c r="N80">
        <v>0</v>
      </c>
      <c r="O80">
        <v>9270</v>
      </c>
      <c r="P80">
        <v>16</v>
      </c>
      <c r="Q80" t="s">
        <v>48</v>
      </c>
      <c r="R80">
        <v>450</v>
      </c>
      <c r="S80">
        <v>8</v>
      </c>
      <c r="T80">
        <v>1158.75</v>
      </c>
      <c r="X80" t="s">
        <v>257</v>
      </c>
    </row>
    <row r="81" spans="2:24" x14ac:dyDescent="0.25">
      <c r="B81" t="s">
        <v>253</v>
      </c>
      <c r="C81" t="s">
        <v>254</v>
      </c>
      <c r="D81" t="s">
        <v>255</v>
      </c>
      <c r="E81">
        <v>0</v>
      </c>
      <c r="F81">
        <v>4</v>
      </c>
      <c r="G81">
        <v>64</v>
      </c>
      <c r="H81">
        <v>66</v>
      </c>
      <c r="I81" t="s">
        <v>77</v>
      </c>
      <c r="J81" t="s">
        <v>144</v>
      </c>
      <c r="K81">
        <v>150</v>
      </c>
      <c r="L81" t="s">
        <v>83</v>
      </c>
      <c r="M81" t="s">
        <v>73</v>
      </c>
      <c r="N81">
        <v>1850</v>
      </c>
      <c r="O81">
        <v>9270</v>
      </c>
      <c r="P81">
        <v>16</v>
      </c>
      <c r="Q81" t="s">
        <v>3990</v>
      </c>
      <c r="R81" t="s">
        <v>74</v>
      </c>
      <c r="S81">
        <v>10</v>
      </c>
      <c r="T81">
        <v>927</v>
      </c>
      <c r="X81" t="s">
        <v>257</v>
      </c>
    </row>
    <row r="82" spans="2:24" x14ac:dyDescent="0.25">
      <c r="B82" t="s">
        <v>258</v>
      </c>
      <c r="C82" t="s">
        <v>259</v>
      </c>
      <c r="D82" t="s">
        <v>260</v>
      </c>
      <c r="E82" t="s">
        <v>74</v>
      </c>
      <c r="F82">
        <v>5</v>
      </c>
      <c r="G82">
        <v>80</v>
      </c>
      <c r="H82">
        <v>66</v>
      </c>
      <c r="I82" t="s">
        <v>71</v>
      </c>
      <c r="J82" t="s">
        <v>132</v>
      </c>
      <c r="K82">
        <v>135</v>
      </c>
      <c r="L82" t="s">
        <v>83</v>
      </c>
      <c r="M82" t="s">
        <v>73</v>
      </c>
      <c r="N82">
        <v>1200</v>
      </c>
      <c r="O82">
        <v>12430</v>
      </c>
      <c r="P82">
        <v>16</v>
      </c>
      <c r="Q82" t="s">
        <v>3990</v>
      </c>
      <c r="R82">
        <v>320</v>
      </c>
      <c r="S82">
        <v>13</v>
      </c>
      <c r="T82">
        <v>956.15384615384596</v>
      </c>
      <c r="X82" t="s">
        <v>261</v>
      </c>
    </row>
    <row r="83" spans="2:24" x14ac:dyDescent="0.25">
      <c r="B83" t="s">
        <v>258</v>
      </c>
      <c r="C83" t="s">
        <v>259</v>
      </c>
      <c r="D83" t="s">
        <v>260</v>
      </c>
      <c r="E83" t="s">
        <v>74</v>
      </c>
      <c r="F83">
        <v>5</v>
      </c>
      <c r="G83">
        <v>80</v>
      </c>
      <c r="H83">
        <v>66</v>
      </c>
      <c r="I83" t="s">
        <v>77</v>
      </c>
      <c r="J83" t="s">
        <v>144</v>
      </c>
      <c r="K83">
        <v>150</v>
      </c>
      <c r="L83" t="s">
        <v>239</v>
      </c>
      <c r="M83" t="s">
        <v>73</v>
      </c>
      <c r="N83">
        <v>0</v>
      </c>
      <c r="O83">
        <v>12430</v>
      </c>
      <c r="P83">
        <v>16</v>
      </c>
      <c r="Q83" t="s">
        <v>48</v>
      </c>
      <c r="R83" t="s">
        <v>74</v>
      </c>
      <c r="S83">
        <v>10</v>
      </c>
      <c r="T83">
        <v>1243</v>
      </c>
      <c r="X83" t="s">
        <v>261</v>
      </c>
    </row>
    <row r="84" spans="2:24" x14ac:dyDescent="0.25">
      <c r="B84" t="s">
        <v>262</v>
      </c>
      <c r="D84" t="s">
        <v>86</v>
      </c>
      <c r="E84">
        <v>0</v>
      </c>
      <c r="F84">
        <v>1</v>
      </c>
      <c r="G84">
        <v>2</v>
      </c>
      <c r="H84">
        <v>0</v>
      </c>
      <c r="I84" t="s">
        <v>74</v>
      </c>
      <c r="J84" t="s">
        <v>74</v>
      </c>
      <c r="K84" t="s">
        <v>74</v>
      </c>
      <c r="L84" t="s">
        <v>74</v>
      </c>
      <c r="M84" t="s">
        <v>74</v>
      </c>
      <c r="N84" t="s">
        <v>74</v>
      </c>
      <c r="O84">
        <v>0</v>
      </c>
      <c r="P84">
        <v>16</v>
      </c>
      <c r="Q84" t="s">
        <v>3989</v>
      </c>
      <c r="R84" t="s">
        <v>74</v>
      </c>
      <c r="S84" t="s">
        <v>74</v>
      </c>
      <c r="T84" t="s">
        <v>74</v>
      </c>
      <c r="X84" t="s">
        <v>263</v>
      </c>
    </row>
    <row r="85" spans="2:24" x14ac:dyDescent="0.25">
      <c r="B85" t="s">
        <v>264</v>
      </c>
      <c r="C85" t="s">
        <v>228</v>
      </c>
      <c r="D85" t="s">
        <v>265</v>
      </c>
      <c r="E85">
        <v>326</v>
      </c>
      <c r="F85">
        <v>5</v>
      </c>
      <c r="G85">
        <v>80</v>
      </c>
      <c r="H85">
        <v>66</v>
      </c>
      <c r="I85" t="s">
        <v>71</v>
      </c>
      <c r="J85" t="s">
        <v>132</v>
      </c>
      <c r="K85">
        <v>135</v>
      </c>
      <c r="L85" t="s">
        <v>83</v>
      </c>
      <c r="M85" t="s">
        <v>73</v>
      </c>
      <c r="N85" t="s">
        <v>74</v>
      </c>
      <c r="O85">
        <v>12570</v>
      </c>
      <c r="P85">
        <v>16</v>
      </c>
      <c r="Q85" t="s">
        <v>3989</v>
      </c>
      <c r="R85">
        <v>320</v>
      </c>
      <c r="S85" t="s">
        <v>74</v>
      </c>
      <c r="T85" t="s">
        <v>74</v>
      </c>
      <c r="X85" t="s">
        <v>266</v>
      </c>
    </row>
    <row r="86" spans="2:24" x14ac:dyDescent="0.25">
      <c r="B86" t="s">
        <v>264</v>
      </c>
      <c r="C86" t="s">
        <v>228</v>
      </c>
      <c r="D86" t="s">
        <v>265</v>
      </c>
      <c r="E86">
        <v>326</v>
      </c>
      <c r="F86">
        <v>5</v>
      </c>
      <c r="G86">
        <v>80</v>
      </c>
      <c r="H86">
        <v>66</v>
      </c>
      <c r="I86" t="s">
        <v>77</v>
      </c>
      <c r="J86" t="s">
        <v>144</v>
      </c>
      <c r="K86">
        <v>150</v>
      </c>
      <c r="L86" t="s">
        <v>83</v>
      </c>
      <c r="M86" t="s">
        <v>73</v>
      </c>
      <c r="N86" t="s">
        <v>74</v>
      </c>
      <c r="O86">
        <v>12570</v>
      </c>
      <c r="P86">
        <v>16</v>
      </c>
      <c r="Q86" t="s">
        <v>3989</v>
      </c>
      <c r="R86" t="s">
        <v>74</v>
      </c>
      <c r="S86" t="s">
        <v>74</v>
      </c>
      <c r="T86" t="s">
        <v>74</v>
      </c>
      <c r="X86" t="s">
        <v>266</v>
      </c>
    </row>
    <row r="87" spans="2:24" x14ac:dyDescent="0.25">
      <c r="B87" t="s">
        <v>267</v>
      </c>
      <c r="C87" t="s">
        <v>268</v>
      </c>
      <c r="D87" t="s">
        <v>269</v>
      </c>
      <c r="E87">
        <v>10</v>
      </c>
      <c r="F87">
        <v>10</v>
      </c>
      <c r="G87">
        <v>10</v>
      </c>
      <c r="H87">
        <v>10</v>
      </c>
      <c r="I87" t="s">
        <v>71</v>
      </c>
      <c r="J87" t="s">
        <v>270</v>
      </c>
      <c r="K87">
        <v>1</v>
      </c>
      <c r="L87" t="s">
        <v>271</v>
      </c>
      <c r="M87" t="s">
        <v>74</v>
      </c>
      <c r="N87">
        <v>10</v>
      </c>
      <c r="O87">
        <v>10</v>
      </c>
      <c r="P87">
        <v>16</v>
      </c>
      <c r="Q87" t="s">
        <v>3990</v>
      </c>
      <c r="R87" t="s">
        <v>74</v>
      </c>
      <c r="S87">
        <v>1</v>
      </c>
      <c r="T87">
        <v>10</v>
      </c>
      <c r="X87" t="s">
        <v>272</v>
      </c>
    </row>
    <row r="88" spans="2:24" x14ac:dyDescent="0.25">
      <c r="B88" t="s">
        <v>267</v>
      </c>
      <c r="C88" t="s">
        <v>268</v>
      </c>
      <c r="D88" t="s">
        <v>269</v>
      </c>
      <c r="E88">
        <v>10</v>
      </c>
      <c r="F88">
        <v>10</v>
      </c>
      <c r="G88">
        <v>10</v>
      </c>
      <c r="H88">
        <v>10</v>
      </c>
      <c r="I88" t="s">
        <v>77</v>
      </c>
      <c r="J88" t="s">
        <v>270</v>
      </c>
      <c r="K88">
        <v>1</v>
      </c>
      <c r="L88" t="s">
        <v>239</v>
      </c>
      <c r="M88" t="s">
        <v>74</v>
      </c>
      <c r="N88">
        <v>10</v>
      </c>
      <c r="O88">
        <v>10</v>
      </c>
      <c r="P88">
        <v>16</v>
      </c>
      <c r="Q88" t="s">
        <v>3990</v>
      </c>
      <c r="R88" t="s">
        <v>74</v>
      </c>
      <c r="S88">
        <v>1</v>
      </c>
      <c r="T88">
        <v>10</v>
      </c>
      <c r="X88" t="s">
        <v>272</v>
      </c>
    </row>
    <row r="89" spans="2:24" x14ac:dyDescent="0.25">
      <c r="B89" t="s">
        <v>273</v>
      </c>
      <c r="C89" t="s">
        <v>274</v>
      </c>
      <c r="D89" t="s">
        <v>275</v>
      </c>
      <c r="E89">
        <v>0</v>
      </c>
      <c r="F89">
        <v>4</v>
      </c>
      <c r="G89">
        <v>72</v>
      </c>
      <c r="H89">
        <v>66</v>
      </c>
      <c r="I89" t="s">
        <v>71</v>
      </c>
      <c r="J89" t="s">
        <v>199</v>
      </c>
      <c r="K89">
        <v>75</v>
      </c>
      <c r="L89" t="s">
        <v>73</v>
      </c>
      <c r="M89" t="s">
        <v>74</v>
      </c>
      <c r="N89">
        <v>0</v>
      </c>
      <c r="O89">
        <v>9270</v>
      </c>
      <c r="P89">
        <v>16</v>
      </c>
      <c r="Q89" t="s">
        <v>48</v>
      </c>
      <c r="R89" t="s">
        <v>74</v>
      </c>
      <c r="S89">
        <v>8</v>
      </c>
      <c r="T89">
        <v>1158.75</v>
      </c>
      <c r="X89" t="s">
        <v>276</v>
      </c>
    </row>
    <row r="90" spans="2:24" x14ac:dyDescent="0.25">
      <c r="B90" t="s">
        <v>273</v>
      </c>
      <c r="C90" t="s">
        <v>274</v>
      </c>
      <c r="D90" t="s">
        <v>275</v>
      </c>
      <c r="E90">
        <v>0</v>
      </c>
      <c r="F90">
        <v>4</v>
      </c>
      <c r="G90">
        <v>72</v>
      </c>
      <c r="H90">
        <v>66</v>
      </c>
      <c r="I90" t="s">
        <v>77</v>
      </c>
      <c r="J90" t="s">
        <v>144</v>
      </c>
      <c r="K90">
        <v>150</v>
      </c>
      <c r="L90" t="s">
        <v>73</v>
      </c>
      <c r="M90" t="s">
        <v>74</v>
      </c>
      <c r="N90">
        <v>0</v>
      </c>
      <c r="O90">
        <v>9270</v>
      </c>
      <c r="P90">
        <v>16</v>
      </c>
      <c r="Q90" t="s">
        <v>48</v>
      </c>
      <c r="R90" t="s">
        <v>74</v>
      </c>
      <c r="S90">
        <v>8</v>
      </c>
      <c r="T90">
        <v>1158.75</v>
      </c>
      <c r="X90" t="s">
        <v>276</v>
      </c>
    </row>
    <row r="91" spans="2:24" x14ac:dyDescent="0.25">
      <c r="B91" t="s">
        <v>277</v>
      </c>
      <c r="D91" t="s">
        <v>278</v>
      </c>
      <c r="E91">
        <v>0</v>
      </c>
      <c r="F91">
        <v>0</v>
      </c>
      <c r="G91">
        <v>0</v>
      </c>
      <c r="H91">
        <v>0</v>
      </c>
      <c r="I91" t="s">
        <v>74</v>
      </c>
      <c r="J91" t="s">
        <v>74</v>
      </c>
      <c r="K91" t="s">
        <v>74</v>
      </c>
      <c r="L91" t="s">
        <v>74</v>
      </c>
      <c r="M91" t="s">
        <v>74</v>
      </c>
      <c r="N91" t="s">
        <v>74</v>
      </c>
      <c r="O91">
        <v>0</v>
      </c>
      <c r="P91">
        <v>16</v>
      </c>
      <c r="Q91" t="s">
        <v>3989</v>
      </c>
      <c r="R91" t="s">
        <v>74</v>
      </c>
      <c r="S91" t="s">
        <v>74</v>
      </c>
      <c r="T91" t="s">
        <v>74</v>
      </c>
      <c r="X91" t="s">
        <v>279</v>
      </c>
    </row>
    <row r="92" spans="2:24" x14ac:dyDescent="0.25">
      <c r="B92" t="s">
        <v>280</v>
      </c>
      <c r="D92" t="s">
        <v>281</v>
      </c>
      <c r="E92">
        <v>0</v>
      </c>
      <c r="F92">
        <v>0</v>
      </c>
      <c r="G92">
        <v>0</v>
      </c>
      <c r="H92">
        <v>0</v>
      </c>
      <c r="I92" t="s">
        <v>74</v>
      </c>
      <c r="J92" t="s">
        <v>74</v>
      </c>
      <c r="K92" t="s">
        <v>74</v>
      </c>
      <c r="L92" t="s">
        <v>74</v>
      </c>
      <c r="M92" t="s">
        <v>74</v>
      </c>
      <c r="N92" t="s">
        <v>74</v>
      </c>
      <c r="O92">
        <v>0</v>
      </c>
      <c r="P92">
        <v>16</v>
      </c>
      <c r="Q92" t="s">
        <v>3989</v>
      </c>
      <c r="R92" t="s">
        <v>74</v>
      </c>
      <c r="S92" t="s">
        <v>74</v>
      </c>
      <c r="T92" t="s">
        <v>74</v>
      </c>
      <c r="X92" t="s">
        <v>282</v>
      </c>
    </row>
    <row r="93" spans="2:24" x14ac:dyDescent="0.25">
      <c r="B93" t="s">
        <v>283</v>
      </c>
      <c r="D93" t="s">
        <v>100</v>
      </c>
      <c r="E93">
        <v>0</v>
      </c>
      <c r="F93">
        <v>0</v>
      </c>
      <c r="G93">
        <v>0</v>
      </c>
      <c r="H93">
        <v>0</v>
      </c>
      <c r="I93" t="s">
        <v>74</v>
      </c>
      <c r="J93" t="s">
        <v>74</v>
      </c>
      <c r="K93" t="s">
        <v>74</v>
      </c>
      <c r="L93" t="s">
        <v>74</v>
      </c>
      <c r="M93" t="s">
        <v>74</v>
      </c>
      <c r="N93" t="s">
        <v>74</v>
      </c>
      <c r="O93">
        <v>0</v>
      </c>
      <c r="P93">
        <v>16</v>
      </c>
      <c r="Q93" t="s">
        <v>3989</v>
      </c>
      <c r="R93" t="s">
        <v>74</v>
      </c>
      <c r="S93" t="s">
        <v>74</v>
      </c>
      <c r="T93" t="s">
        <v>74</v>
      </c>
      <c r="X93" t="s">
        <v>284</v>
      </c>
    </row>
    <row r="94" spans="2:24" x14ac:dyDescent="0.25">
      <c r="B94" t="s">
        <v>285</v>
      </c>
      <c r="D94" t="s">
        <v>100</v>
      </c>
      <c r="E94">
        <v>0</v>
      </c>
      <c r="F94">
        <v>0</v>
      </c>
      <c r="G94">
        <v>0</v>
      </c>
      <c r="H94">
        <v>0</v>
      </c>
      <c r="I94" t="s">
        <v>74</v>
      </c>
      <c r="J94" t="s">
        <v>74</v>
      </c>
      <c r="K94" t="s">
        <v>74</v>
      </c>
      <c r="L94" t="s">
        <v>74</v>
      </c>
      <c r="M94" t="s">
        <v>74</v>
      </c>
      <c r="N94" t="s">
        <v>74</v>
      </c>
      <c r="O94">
        <v>0</v>
      </c>
      <c r="P94">
        <v>16</v>
      </c>
      <c r="Q94" t="s">
        <v>3989</v>
      </c>
      <c r="R94" t="s">
        <v>74</v>
      </c>
      <c r="S94" t="s">
        <v>74</v>
      </c>
      <c r="T94" t="s">
        <v>74</v>
      </c>
      <c r="X94" t="s">
        <v>286</v>
      </c>
    </row>
    <row r="95" spans="2:24" x14ac:dyDescent="0.25">
      <c r="B95" t="s">
        <v>287</v>
      </c>
      <c r="D95" t="s">
        <v>100</v>
      </c>
      <c r="E95">
        <v>0</v>
      </c>
      <c r="F95">
        <v>0</v>
      </c>
      <c r="G95">
        <v>0</v>
      </c>
      <c r="H95">
        <v>0</v>
      </c>
      <c r="I95" t="s">
        <v>74</v>
      </c>
      <c r="J95" t="s">
        <v>74</v>
      </c>
      <c r="K95" t="s">
        <v>74</v>
      </c>
      <c r="L95" t="s">
        <v>74</v>
      </c>
      <c r="M95" t="s">
        <v>74</v>
      </c>
      <c r="N95" t="s">
        <v>74</v>
      </c>
      <c r="O95">
        <v>0</v>
      </c>
      <c r="P95">
        <v>16</v>
      </c>
      <c r="Q95" t="s">
        <v>3989</v>
      </c>
      <c r="R95" t="s">
        <v>74</v>
      </c>
      <c r="S95" t="s">
        <v>74</v>
      </c>
      <c r="T95" t="s">
        <v>74</v>
      </c>
      <c r="X95" t="s">
        <v>288</v>
      </c>
    </row>
    <row r="96" spans="2:24" x14ac:dyDescent="0.25">
      <c r="B96" t="s">
        <v>289</v>
      </c>
      <c r="D96" t="s">
        <v>100</v>
      </c>
      <c r="E96">
        <v>0</v>
      </c>
      <c r="F96">
        <v>0</v>
      </c>
      <c r="G96">
        <v>0</v>
      </c>
      <c r="H96">
        <v>0</v>
      </c>
      <c r="I96" t="s">
        <v>74</v>
      </c>
      <c r="J96" t="s">
        <v>74</v>
      </c>
      <c r="K96" t="s">
        <v>74</v>
      </c>
      <c r="L96" t="s">
        <v>74</v>
      </c>
      <c r="M96" t="s">
        <v>74</v>
      </c>
      <c r="N96" t="s">
        <v>74</v>
      </c>
      <c r="O96">
        <v>0</v>
      </c>
      <c r="P96">
        <v>16</v>
      </c>
      <c r="Q96" t="s">
        <v>3989</v>
      </c>
      <c r="R96" t="s">
        <v>74</v>
      </c>
      <c r="S96" t="s">
        <v>74</v>
      </c>
      <c r="T96" t="s">
        <v>74</v>
      </c>
      <c r="X96" t="s">
        <v>290</v>
      </c>
    </row>
    <row r="97" spans="2:24" x14ac:dyDescent="0.25">
      <c r="B97" t="s">
        <v>291</v>
      </c>
      <c r="D97" t="s">
        <v>292</v>
      </c>
      <c r="E97">
        <v>0</v>
      </c>
      <c r="F97">
        <v>10</v>
      </c>
      <c r="G97">
        <v>20</v>
      </c>
      <c r="H97">
        <v>0</v>
      </c>
      <c r="I97" t="s">
        <v>74</v>
      </c>
      <c r="J97" t="s">
        <v>74</v>
      </c>
      <c r="K97" t="s">
        <v>74</v>
      </c>
      <c r="L97" t="s">
        <v>74</v>
      </c>
      <c r="M97" t="s">
        <v>74</v>
      </c>
      <c r="N97" t="s">
        <v>74</v>
      </c>
      <c r="O97">
        <v>0</v>
      </c>
      <c r="P97">
        <v>16</v>
      </c>
      <c r="Q97" t="s">
        <v>3989</v>
      </c>
      <c r="R97" t="s">
        <v>74</v>
      </c>
      <c r="S97" t="s">
        <v>74</v>
      </c>
      <c r="T97" t="s">
        <v>74</v>
      </c>
      <c r="X97" t="s">
        <v>293</v>
      </c>
    </row>
    <row r="98" spans="2:24" x14ac:dyDescent="0.25">
      <c r="B98" t="s">
        <v>294</v>
      </c>
      <c r="D98" t="s">
        <v>292</v>
      </c>
      <c r="E98">
        <v>0</v>
      </c>
      <c r="F98">
        <v>0</v>
      </c>
      <c r="G98">
        <v>0</v>
      </c>
      <c r="H98">
        <v>0</v>
      </c>
      <c r="I98" t="s">
        <v>74</v>
      </c>
      <c r="J98" t="s">
        <v>74</v>
      </c>
      <c r="K98" t="s">
        <v>74</v>
      </c>
      <c r="L98" t="s">
        <v>74</v>
      </c>
      <c r="M98" t="s">
        <v>74</v>
      </c>
      <c r="N98" t="s">
        <v>74</v>
      </c>
      <c r="O98">
        <v>0</v>
      </c>
      <c r="P98">
        <v>16</v>
      </c>
      <c r="Q98" t="s">
        <v>3989</v>
      </c>
      <c r="R98" t="s">
        <v>74</v>
      </c>
      <c r="S98" t="s">
        <v>74</v>
      </c>
      <c r="T98" t="s">
        <v>74</v>
      </c>
      <c r="X98" t="s">
        <v>295</v>
      </c>
    </row>
    <row r="99" spans="2:24" x14ac:dyDescent="0.25">
      <c r="B99" t="s">
        <v>296</v>
      </c>
      <c r="C99" t="s">
        <v>297</v>
      </c>
      <c r="D99" t="s">
        <v>298</v>
      </c>
      <c r="E99">
        <v>0</v>
      </c>
      <c r="F99">
        <v>2</v>
      </c>
      <c r="G99">
        <v>48</v>
      </c>
      <c r="H99">
        <v>67</v>
      </c>
      <c r="I99" t="s">
        <v>71</v>
      </c>
      <c r="J99" t="s">
        <v>238</v>
      </c>
      <c r="K99">
        <v>150</v>
      </c>
      <c r="L99" t="s">
        <v>239</v>
      </c>
      <c r="M99" t="s">
        <v>74</v>
      </c>
      <c r="N99">
        <v>500</v>
      </c>
      <c r="O99">
        <v>5758</v>
      </c>
      <c r="P99">
        <v>16</v>
      </c>
      <c r="Q99" t="s">
        <v>3990</v>
      </c>
      <c r="R99" t="s">
        <v>74</v>
      </c>
      <c r="S99">
        <v>6</v>
      </c>
      <c r="T99">
        <v>959.66666666666595</v>
      </c>
      <c r="X99" t="s">
        <v>3754</v>
      </c>
    </row>
    <row r="100" spans="2:24" x14ac:dyDescent="0.25">
      <c r="B100" t="s">
        <v>296</v>
      </c>
      <c r="C100" t="s">
        <v>297</v>
      </c>
      <c r="D100" t="s">
        <v>298</v>
      </c>
      <c r="E100">
        <v>0</v>
      </c>
      <c r="F100">
        <v>2</v>
      </c>
      <c r="G100">
        <v>48</v>
      </c>
      <c r="H100">
        <v>67</v>
      </c>
      <c r="I100" t="s">
        <v>77</v>
      </c>
      <c r="J100" t="s">
        <v>451</v>
      </c>
      <c r="K100">
        <v>300</v>
      </c>
      <c r="L100" t="s">
        <v>239</v>
      </c>
      <c r="M100" t="s">
        <v>74</v>
      </c>
      <c r="N100">
        <v>300</v>
      </c>
      <c r="O100">
        <v>5758</v>
      </c>
      <c r="P100">
        <v>16</v>
      </c>
      <c r="Q100" t="s">
        <v>3990</v>
      </c>
      <c r="R100" t="s">
        <v>74</v>
      </c>
      <c r="S100">
        <v>6</v>
      </c>
      <c r="T100">
        <v>959.66666666666595</v>
      </c>
      <c r="X100" t="s">
        <v>3754</v>
      </c>
    </row>
    <row r="101" spans="2:24" x14ac:dyDescent="0.25">
      <c r="B101" t="s">
        <v>302</v>
      </c>
      <c r="C101" t="s">
        <v>303</v>
      </c>
      <c r="D101" t="s">
        <v>299</v>
      </c>
      <c r="E101">
        <v>0</v>
      </c>
      <c r="F101">
        <v>1</v>
      </c>
      <c r="G101">
        <v>52</v>
      </c>
      <c r="H101">
        <v>70</v>
      </c>
      <c r="I101" t="s">
        <v>71</v>
      </c>
      <c r="J101" t="s">
        <v>300</v>
      </c>
      <c r="K101">
        <v>300</v>
      </c>
      <c r="L101" t="s">
        <v>73</v>
      </c>
      <c r="M101" t="s">
        <v>74</v>
      </c>
      <c r="N101">
        <v>0</v>
      </c>
      <c r="O101">
        <v>2970</v>
      </c>
      <c r="P101">
        <v>16</v>
      </c>
      <c r="Q101" t="s">
        <v>48</v>
      </c>
      <c r="R101" t="s">
        <v>74</v>
      </c>
      <c r="S101">
        <v>3</v>
      </c>
      <c r="T101">
        <v>990</v>
      </c>
      <c r="X101" t="s">
        <v>301</v>
      </c>
    </row>
    <row r="102" spans="2:24" x14ac:dyDescent="0.25">
      <c r="B102" t="s">
        <v>302</v>
      </c>
      <c r="C102" t="s">
        <v>303</v>
      </c>
      <c r="D102" t="s">
        <v>299</v>
      </c>
      <c r="E102">
        <v>0</v>
      </c>
      <c r="F102">
        <v>1</v>
      </c>
      <c r="G102">
        <v>52</v>
      </c>
      <c r="H102">
        <v>70</v>
      </c>
      <c r="I102" t="s">
        <v>77</v>
      </c>
      <c r="J102" t="s">
        <v>300</v>
      </c>
      <c r="K102">
        <v>300</v>
      </c>
      <c r="L102" t="s">
        <v>73</v>
      </c>
      <c r="M102" t="s">
        <v>74</v>
      </c>
      <c r="N102">
        <v>0</v>
      </c>
      <c r="O102">
        <v>2970</v>
      </c>
      <c r="P102">
        <v>16</v>
      </c>
      <c r="Q102" t="s">
        <v>48</v>
      </c>
      <c r="R102" t="s">
        <v>74</v>
      </c>
      <c r="S102">
        <v>3</v>
      </c>
      <c r="T102">
        <v>990</v>
      </c>
      <c r="X102" t="s">
        <v>301</v>
      </c>
    </row>
    <row r="103" spans="2:24" x14ac:dyDescent="0.25">
      <c r="B103" t="s">
        <v>304</v>
      </c>
      <c r="D103" t="s">
        <v>108</v>
      </c>
      <c r="E103">
        <v>0</v>
      </c>
      <c r="F103">
        <v>0</v>
      </c>
      <c r="G103">
        <v>0</v>
      </c>
      <c r="H103">
        <v>-1</v>
      </c>
      <c r="I103" t="s">
        <v>74</v>
      </c>
      <c r="J103" t="s">
        <v>74</v>
      </c>
      <c r="K103" t="s">
        <v>74</v>
      </c>
      <c r="L103" t="s">
        <v>74</v>
      </c>
      <c r="M103" t="s">
        <v>74</v>
      </c>
      <c r="N103" t="s">
        <v>74</v>
      </c>
      <c r="O103">
        <v>0</v>
      </c>
      <c r="P103">
        <v>16</v>
      </c>
      <c r="Q103" t="s">
        <v>3989</v>
      </c>
      <c r="R103" t="s">
        <v>74</v>
      </c>
      <c r="S103" t="s">
        <v>74</v>
      </c>
      <c r="T103" t="s">
        <v>74</v>
      </c>
      <c r="X103" t="s">
        <v>305</v>
      </c>
    </row>
    <row r="104" spans="2:24" x14ac:dyDescent="0.25">
      <c r="B104" t="s">
        <v>306</v>
      </c>
      <c r="D104" t="s">
        <v>307</v>
      </c>
      <c r="E104">
        <v>0</v>
      </c>
      <c r="F104">
        <v>0</v>
      </c>
      <c r="G104">
        <v>0</v>
      </c>
      <c r="H104">
        <v>0</v>
      </c>
      <c r="I104" t="s">
        <v>74</v>
      </c>
      <c r="J104" t="s">
        <v>74</v>
      </c>
      <c r="K104" t="s">
        <v>74</v>
      </c>
      <c r="L104" t="s">
        <v>74</v>
      </c>
      <c r="M104" t="s">
        <v>74</v>
      </c>
      <c r="N104" t="s">
        <v>74</v>
      </c>
      <c r="O104">
        <v>0</v>
      </c>
      <c r="P104">
        <v>16</v>
      </c>
      <c r="Q104" t="s">
        <v>3989</v>
      </c>
      <c r="R104" t="s">
        <v>74</v>
      </c>
      <c r="S104" t="s">
        <v>74</v>
      </c>
      <c r="T104" t="s">
        <v>74</v>
      </c>
      <c r="X104" t="s">
        <v>308</v>
      </c>
    </row>
    <row r="105" spans="2:24" x14ac:dyDescent="0.25">
      <c r="B105" t="s">
        <v>309</v>
      </c>
      <c r="C105">
        <v>0</v>
      </c>
      <c r="D105" t="s">
        <v>108</v>
      </c>
      <c r="E105">
        <v>0</v>
      </c>
      <c r="F105">
        <v>0</v>
      </c>
      <c r="G105">
        <v>0</v>
      </c>
      <c r="H105">
        <v>0</v>
      </c>
      <c r="I105" t="s">
        <v>74</v>
      </c>
      <c r="J105" t="s">
        <v>74</v>
      </c>
      <c r="K105" t="s">
        <v>74</v>
      </c>
      <c r="L105" t="s">
        <v>74</v>
      </c>
      <c r="M105" t="s">
        <v>74</v>
      </c>
      <c r="N105" t="s">
        <v>74</v>
      </c>
      <c r="O105">
        <v>0</v>
      </c>
      <c r="P105">
        <v>16</v>
      </c>
      <c r="Q105" t="s">
        <v>3989</v>
      </c>
      <c r="R105" t="s">
        <v>74</v>
      </c>
      <c r="S105" t="s">
        <v>74</v>
      </c>
      <c r="T105" t="s">
        <v>74</v>
      </c>
      <c r="X105" t="s">
        <v>310</v>
      </c>
    </row>
    <row r="106" spans="2:24" x14ac:dyDescent="0.25">
      <c r="B106" t="s">
        <v>311</v>
      </c>
      <c r="D106" t="s">
        <v>108</v>
      </c>
      <c r="E106">
        <v>0</v>
      </c>
      <c r="F106">
        <v>0</v>
      </c>
      <c r="G106">
        <v>0</v>
      </c>
      <c r="H106">
        <v>0</v>
      </c>
      <c r="I106" t="s">
        <v>74</v>
      </c>
      <c r="J106" t="s">
        <v>74</v>
      </c>
      <c r="K106" t="s">
        <v>74</v>
      </c>
      <c r="L106" t="s">
        <v>74</v>
      </c>
      <c r="M106" t="s">
        <v>74</v>
      </c>
      <c r="N106" t="s">
        <v>74</v>
      </c>
      <c r="O106">
        <v>0</v>
      </c>
      <c r="P106">
        <v>16</v>
      </c>
      <c r="Q106" t="s">
        <v>3989</v>
      </c>
      <c r="R106" t="s">
        <v>74</v>
      </c>
      <c r="S106" t="s">
        <v>74</v>
      </c>
      <c r="T106" t="s">
        <v>74</v>
      </c>
      <c r="X106" t="s">
        <v>312</v>
      </c>
    </row>
    <row r="107" spans="2:24" x14ac:dyDescent="0.25">
      <c r="B107" t="s">
        <v>313</v>
      </c>
      <c r="C107" t="s">
        <v>314</v>
      </c>
      <c r="D107" t="s">
        <v>315</v>
      </c>
      <c r="E107">
        <v>260</v>
      </c>
      <c r="F107">
        <v>7</v>
      </c>
      <c r="G107">
        <v>82</v>
      </c>
      <c r="H107">
        <v>66</v>
      </c>
      <c r="I107" t="s">
        <v>71</v>
      </c>
      <c r="J107" t="s">
        <v>316</v>
      </c>
      <c r="K107">
        <v>75</v>
      </c>
      <c r="L107" t="s">
        <v>73</v>
      </c>
      <c r="M107" t="s">
        <v>83</v>
      </c>
      <c r="N107">
        <v>0</v>
      </c>
      <c r="O107">
        <v>21180</v>
      </c>
      <c r="P107">
        <v>24</v>
      </c>
      <c r="Q107" t="s">
        <v>48</v>
      </c>
      <c r="R107">
        <v>450</v>
      </c>
      <c r="S107">
        <v>17</v>
      </c>
      <c r="T107">
        <v>1245.88235294117</v>
      </c>
      <c r="X107" t="s">
        <v>317</v>
      </c>
    </row>
    <row r="108" spans="2:24" x14ac:dyDescent="0.25">
      <c r="B108" t="s">
        <v>313</v>
      </c>
      <c r="C108" t="s">
        <v>314</v>
      </c>
      <c r="D108" t="s">
        <v>315</v>
      </c>
      <c r="E108">
        <v>260</v>
      </c>
      <c r="F108">
        <v>7</v>
      </c>
      <c r="G108">
        <v>82</v>
      </c>
      <c r="H108">
        <v>66</v>
      </c>
      <c r="I108" t="s">
        <v>77</v>
      </c>
      <c r="J108" t="s">
        <v>319</v>
      </c>
      <c r="K108">
        <v>300</v>
      </c>
      <c r="L108" t="s">
        <v>83</v>
      </c>
      <c r="M108" t="s">
        <v>83</v>
      </c>
      <c r="N108">
        <v>0</v>
      </c>
      <c r="O108">
        <v>21180</v>
      </c>
      <c r="P108">
        <v>24</v>
      </c>
      <c r="Q108" t="s">
        <v>48</v>
      </c>
      <c r="R108" t="s">
        <v>74</v>
      </c>
      <c r="S108">
        <v>17</v>
      </c>
      <c r="T108">
        <v>1245.88235294117</v>
      </c>
      <c r="X108" t="s">
        <v>317</v>
      </c>
    </row>
    <row r="109" spans="2:24" x14ac:dyDescent="0.25">
      <c r="B109" t="s">
        <v>313</v>
      </c>
      <c r="C109" t="s">
        <v>314</v>
      </c>
      <c r="D109" t="s">
        <v>315</v>
      </c>
      <c r="E109">
        <v>260</v>
      </c>
      <c r="F109">
        <v>7</v>
      </c>
      <c r="G109">
        <v>82</v>
      </c>
      <c r="H109">
        <v>66</v>
      </c>
      <c r="I109" t="s">
        <v>77</v>
      </c>
      <c r="J109" t="s">
        <v>318</v>
      </c>
      <c r="K109">
        <v>300</v>
      </c>
      <c r="L109" t="s">
        <v>83</v>
      </c>
      <c r="M109" t="s">
        <v>83</v>
      </c>
      <c r="N109">
        <v>0</v>
      </c>
      <c r="O109">
        <v>21180</v>
      </c>
      <c r="P109">
        <v>24</v>
      </c>
      <c r="Q109" t="s">
        <v>48</v>
      </c>
      <c r="R109" t="s">
        <v>74</v>
      </c>
      <c r="S109">
        <v>17</v>
      </c>
      <c r="T109">
        <v>1245.88235294117</v>
      </c>
      <c r="X109" t="s">
        <v>317</v>
      </c>
    </row>
    <row r="110" spans="2:24" x14ac:dyDescent="0.25">
      <c r="B110" t="s">
        <v>320</v>
      </c>
      <c r="C110" t="s">
        <v>314</v>
      </c>
      <c r="D110" t="s">
        <v>3882</v>
      </c>
      <c r="E110">
        <v>260</v>
      </c>
      <c r="F110">
        <v>7</v>
      </c>
      <c r="G110">
        <v>82</v>
      </c>
      <c r="H110">
        <v>66</v>
      </c>
      <c r="I110" t="s">
        <v>71</v>
      </c>
      <c r="J110" t="s">
        <v>316</v>
      </c>
      <c r="K110">
        <v>75</v>
      </c>
      <c r="L110" t="s">
        <v>73</v>
      </c>
      <c r="M110" t="s">
        <v>83</v>
      </c>
      <c r="N110">
        <v>0</v>
      </c>
      <c r="O110">
        <v>21180</v>
      </c>
      <c r="P110">
        <v>24</v>
      </c>
      <c r="Q110" t="s">
        <v>48</v>
      </c>
      <c r="R110">
        <v>450</v>
      </c>
      <c r="S110">
        <v>17</v>
      </c>
      <c r="T110">
        <v>1245.88235294117</v>
      </c>
      <c r="X110" t="s">
        <v>321</v>
      </c>
    </row>
    <row r="111" spans="2:24" x14ac:dyDescent="0.25">
      <c r="B111" t="s">
        <v>320</v>
      </c>
      <c r="C111" t="s">
        <v>314</v>
      </c>
      <c r="D111" t="s">
        <v>3882</v>
      </c>
      <c r="E111">
        <v>260</v>
      </c>
      <c r="F111">
        <v>7</v>
      </c>
      <c r="G111">
        <v>82</v>
      </c>
      <c r="H111">
        <v>66</v>
      </c>
      <c r="I111" t="s">
        <v>77</v>
      </c>
      <c r="J111" t="s">
        <v>322</v>
      </c>
      <c r="K111">
        <v>300</v>
      </c>
      <c r="L111" t="s">
        <v>83</v>
      </c>
      <c r="M111" t="s">
        <v>83</v>
      </c>
      <c r="N111">
        <v>0</v>
      </c>
      <c r="O111">
        <v>21180</v>
      </c>
      <c r="P111">
        <v>24</v>
      </c>
      <c r="Q111" t="s">
        <v>48</v>
      </c>
      <c r="R111" t="s">
        <v>74</v>
      </c>
      <c r="S111">
        <v>17</v>
      </c>
      <c r="T111">
        <v>1245.88235294117</v>
      </c>
      <c r="X111" t="s">
        <v>321</v>
      </c>
    </row>
    <row r="112" spans="2:24" x14ac:dyDescent="0.25">
      <c r="B112" t="s">
        <v>320</v>
      </c>
      <c r="C112" t="s">
        <v>314</v>
      </c>
      <c r="D112" t="s">
        <v>3882</v>
      </c>
      <c r="E112">
        <v>260</v>
      </c>
      <c r="F112">
        <v>7</v>
      </c>
      <c r="G112">
        <v>82</v>
      </c>
      <c r="H112">
        <v>66</v>
      </c>
      <c r="I112" t="s">
        <v>77</v>
      </c>
      <c r="J112" t="s">
        <v>318</v>
      </c>
      <c r="K112">
        <v>300</v>
      </c>
      <c r="L112" t="s">
        <v>83</v>
      </c>
      <c r="M112" t="s">
        <v>83</v>
      </c>
      <c r="N112">
        <v>0</v>
      </c>
      <c r="O112">
        <v>21180</v>
      </c>
      <c r="P112">
        <v>24</v>
      </c>
      <c r="Q112" t="s">
        <v>48</v>
      </c>
      <c r="R112" t="s">
        <v>74</v>
      </c>
      <c r="S112">
        <v>17</v>
      </c>
      <c r="T112">
        <v>1245.88235294117</v>
      </c>
      <c r="X112" t="s">
        <v>321</v>
      </c>
    </row>
    <row r="113" spans="2:24" x14ac:dyDescent="0.25">
      <c r="B113" t="s">
        <v>324</v>
      </c>
      <c r="C113" t="s">
        <v>314</v>
      </c>
      <c r="D113" t="s">
        <v>325</v>
      </c>
      <c r="E113">
        <v>260</v>
      </c>
      <c r="F113">
        <v>7</v>
      </c>
      <c r="G113">
        <v>82</v>
      </c>
      <c r="H113">
        <v>66</v>
      </c>
      <c r="I113" t="s">
        <v>71</v>
      </c>
      <c r="J113" t="s">
        <v>316</v>
      </c>
      <c r="K113">
        <v>75</v>
      </c>
      <c r="L113" t="s">
        <v>73</v>
      </c>
      <c r="M113" t="s">
        <v>83</v>
      </c>
      <c r="N113">
        <v>0</v>
      </c>
      <c r="O113">
        <v>21180</v>
      </c>
      <c r="P113">
        <v>24</v>
      </c>
      <c r="Q113" t="s">
        <v>48</v>
      </c>
      <c r="R113">
        <v>450</v>
      </c>
      <c r="S113">
        <v>17</v>
      </c>
      <c r="T113">
        <v>1245.88235294117</v>
      </c>
      <c r="X113" t="s">
        <v>326</v>
      </c>
    </row>
    <row r="114" spans="2:24" x14ac:dyDescent="0.25">
      <c r="B114" t="s">
        <v>324</v>
      </c>
      <c r="C114" t="s">
        <v>314</v>
      </c>
      <c r="D114" t="s">
        <v>325</v>
      </c>
      <c r="E114">
        <v>260</v>
      </c>
      <c r="F114">
        <v>7</v>
      </c>
      <c r="G114">
        <v>82</v>
      </c>
      <c r="H114">
        <v>66</v>
      </c>
      <c r="I114" t="s">
        <v>77</v>
      </c>
      <c r="J114" t="s">
        <v>318</v>
      </c>
      <c r="K114">
        <v>300</v>
      </c>
      <c r="L114" t="s">
        <v>83</v>
      </c>
      <c r="M114" t="s">
        <v>83</v>
      </c>
      <c r="N114">
        <v>0</v>
      </c>
      <c r="O114">
        <v>21180</v>
      </c>
      <c r="P114">
        <v>24</v>
      </c>
      <c r="Q114" t="s">
        <v>48</v>
      </c>
      <c r="R114" t="s">
        <v>74</v>
      </c>
      <c r="S114">
        <v>17</v>
      </c>
      <c r="T114">
        <v>1245.88235294117</v>
      </c>
      <c r="X114" t="s">
        <v>326</v>
      </c>
    </row>
    <row r="115" spans="2:24" x14ac:dyDescent="0.25">
      <c r="B115" t="s">
        <v>324</v>
      </c>
      <c r="C115" t="s">
        <v>314</v>
      </c>
      <c r="D115" t="s">
        <v>325</v>
      </c>
      <c r="E115">
        <v>260</v>
      </c>
      <c r="F115">
        <v>7</v>
      </c>
      <c r="G115">
        <v>82</v>
      </c>
      <c r="H115">
        <v>66</v>
      </c>
      <c r="I115" t="s">
        <v>77</v>
      </c>
      <c r="J115" t="s">
        <v>327</v>
      </c>
      <c r="K115">
        <v>300</v>
      </c>
      <c r="L115" t="s">
        <v>83</v>
      </c>
      <c r="M115" t="s">
        <v>83</v>
      </c>
      <c r="N115">
        <v>0</v>
      </c>
      <c r="O115">
        <v>21180</v>
      </c>
      <c r="P115">
        <v>24</v>
      </c>
      <c r="Q115" t="s">
        <v>48</v>
      </c>
      <c r="R115" t="s">
        <v>74</v>
      </c>
      <c r="S115">
        <v>17</v>
      </c>
      <c r="T115">
        <v>1245.88235294117</v>
      </c>
      <c r="X115" t="s">
        <v>326</v>
      </c>
    </row>
    <row r="116" spans="2:24" x14ac:dyDescent="0.25">
      <c r="B116" t="s">
        <v>328</v>
      </c>
      <c r="D116" t="s">
        <v>108</v>
      </c>
      <c r="E116">
        <v>0</v>
      </c>
      <c r="F116">
        <v>0</v>
      </c>
      <c r="G116">
        <v>0</v>
      </c>
      <c r="H116">
        <v>0</v>
      </c>
      <c r="I116" t="s">
        <v>74</v>
      </c>
      <c r="J116" t="s">
        <v>74</v>
      </c>
      <c r="K116" t="s">
        <v>74</v>
      </c>
      <c r="L116" t="s">
        <v>74</v>
      </c>
      <c r="M116" t="s">
        <v>74</v>
      </c>
      <c r="N116" t="s">
        <v>74</v>
      </c>
      <c r="O116">
        <v>0</v>
      </c>
      <c r="P116">
        <v>16</v>
      </c>
      <c r="Q116" t="s">
        <v>3989</v>
      </c>
      <c r="R116" t="s">
        <v>74</v>
      </c>
      <c r="S116" t="s">
        <v>74</v>
      </c>
      <c r="T116" t="s">
        <v>74</v>
      </c>
      <c r="X116" t="s">
        <v>329</v>
      </c>
    </row>
    <row r="117" spans="2:24" x14ac:dyDescent="0.25">
      <c r="B117" t="s">
        <v>330</v>
      </c>
      <c r="C117" t="s">
        <v>331</v>
      </c>
      <c r="D117" t="s">
        <v>332</v>
      </c>
      <c r="E117">
        <v>248</v>
      </c>
      <c r="F117">
        <v>7</v>
      </c>
      <c r="G117">
        <v>68</v>
      </c>
      <c r="H117">
        <v>70</v>
      </c>
      <c r="I117" t="s">
        <v>71</v>
      </c>
      <c r="J117" t="s">
        <v>199</v>
      </c>
      <c r="K117">
        <v>75</v>
      </c>
      <c r="L117" t="s">
        <v>73</v>
      </c>
      <c r="M117" t="s">
        <v>83</v>
      </c>
      <c r="N117">
        <v>0</v>
      </c>
      <c r="O117">
        <v>22272</v>
      </c>
      <c r="P117">
        <v>24</v>
      </c>
      <c r="Q117" t="s">
        <v>48</v>
      </c>
      <c r="R117">
        <v>450</v>
      </c>
      <c r="S117">
        <v>18</v>
      </c>
      <c r="T117">
        <v>1237.3333333333301</v>
      </c>
      <c r="X117" s="7" t="s">
        <v>333</v>
      </c>
    </row>
    <row r="118" spans="2:24" x14ac:dyDescent="0.25">
      <c r="B118" t="s">
        <v>330</v>
      </c>
      <c r="C118" t="s">
        <v>331</v>
      </c>
      <c r="D118" t="s">
        <v>332</v>
      </c>
      <c r="E118">
        <v>248</v>
      </c>
      <c r="F118">
        <v>7</v>
      </c>
      <c r="G118">
        <v>68</v>
      </c>
      <c r="H118">
        <v>70</v>
      </c>
      <c r="I118" t="s">
        <v>77</v>
      </c>
      <c r="J118" t="s">
        <v>318</v>
      </c>
      <c r="K118">
        <v>300</v>
      </c>
      <c r="L118" t="s">
        <v>83</v>
      </c>
      <c r="M118" t="s">
        <v>83</v>
      </c>
      <c r="N118">
        <v>0</v>
      </c>
      <c r="O118">
        <v>22272</v>
      </c>
      <c r="P118">
        <v>24</v>
      </c>
      <c r="Q118" t="s">
        <v>48</v>
      </c>
      <c r="R118" t="s">
        <v>74</v>
      </c>
      <c r="S118">
        <v>18</v>
      </c>
      <c r="T118">
        <v>1237.3333333333301</v>
      </c>
      <c r="X118" s="7" t="s">
        <v>333</v>
      </c>
    </row>
    <row r="119" spans="2:24" x14ac:dyDescent="0.25">
      <c r="B119" t="s">
        <v>334</v>
      </c>
      <c r="C119" t="s">
        <v>335</v>
      </c>
      <c r="D119" t="s">
        <v>336</v>
      </c>
      <c r="E119">
        <v>0</v>
      </c>
      <c r="F119">
        <v>7</v>
      </c>
      <c r="G119">
        <v>109</v>
      </c>
      <c r="H119">
        <v>66.83</v>
      </c>
      <c r="I119" t="s">
        <v>71</v>
      </c>
      <c r="J119" t="s">
        <v>316</v>
      </c>
      <c r="K119">
        <v>75</v>
      </c>
      <c r="L119" t="s">
        <v>73</v>
      </c>
      <c r="M119" t="s">
        <v>83</v>
      </c>
      <c r="N119">
        <v>0</v>
      </c>
      <c r="O119">
        <v>20000</v>
      </c>
      <c r="P119">
        <v>24</v>
      </c>
      <c r="Q119" t="s">
        <v>48</v>
      </c>
      <c r="R119">
        <v>450</v>
      </c>
      <c r="S119">
        <v>16</v>
      </c>
      <c r="T119">
        <v>1250</v>
      </c>
      <c r="X119" t="s">
        <v>337</v>
      </c>
    </row>
    <row r="120" spans="2:24" x14ac:dyDescent="0.25">
      <c r="B120" t="s">
        <v>334</v>
      </c>
      <c r="C120" t="s">
        <v>335</v>
      </c>
      <c r="D120" t="s">
        <v>336</v>
      </c>
      <c r="E120">
        <v>0</v>
      </c>
      <c r="F120">
        <v>7</v>
      </c>
      <c r="G120">
        <v>109</v>
      </c>
      <c r="H120">
        <v>66.83</v>
      </c>
      <c r="I120" t="s">
        <v>77</v>
      </c>
      <c r="J120" t="s">
        <v>338</v>
      </c>
      <c r="K120">
        <v>300</v>
      </c>
      <c r="L120" t="s">
        <v>83</v>
      </c>
      <c r="M120" t="s">
        <v>83</v>
      </c>
      <c r="N120">
        <v>0</v>
      </c>
      <c r="O120">
        <v>20000</v>
      </c>
      <c r="P120">
        <v>24</v>
      </c>
      <c r="Q120" t="s">
        <v>48</v>
      </c>
      <c r="R120" t="s">
        <v>74</v>
      </c>
      <c r="S120">
        <v>16</v>
      </c>
      <c r="T120">
        <v>1250</v>
      </c>
      <c r="X120" t="s">
        <v>337</v>
      </c>
    </row>
    <row r="121" spans="2:24" x14ac:dyDescent="0.25">
      <c r="B121" t="s">
        <v>334</v>
      </c>
      <c r="C121" t="s">
        <v>335</v>
      </c>
      <c r="D121" t="s">
        <v>336</v>
      </c>
      <c r="E121">
        <v>0</v>
      </c>
      <c r="F121">
        <v>7</v>
      </c>
      <c r="G121">
        <v>109</v>
      </c>
      <c r="H121">
        <v>66.83</v>
      </c>
      <c r="I121" t="s">
        <v>77</v>
      </c>
      <c r="J121" t="s">
        <v>319</v>
      </c>
      <c r="K121">
        <v>300</v>
      </c>
      <c r="L121" t="s">
        <v>83</v>
      </c>
      <c r="M121" t="s">
        <v>83</v>
      </c>
      <c r="N121">
        <v>0</v>
      </c>
      <c r="O121">
        <v>20000</v>
      </c>
      <c r="P121">
        <v>24</v>
      </c>
      <c r="Q121" t="s">
        <v>48</v>
      </c>
      <c r="R121" t="s">
        <v>74</v>
      </c>
      <c r="S121">
        <v>16</v>
      </c>
      <c r="T121">
        <v>1250</v>
      </c>
      <c r="X121" t="s">
        <v>337</v>
      </c>
    </row>
    <row r="122" spans="2:24" x14ac:dyDescent="0.25">
      <c r="B122" t="s">
        <v>339</v>
      </c>
      <c r="C122" t="s">
        <v>340</v>
      </c>
      <c r="D122" t="s">
        <v>341</v>
      </c>
      <c r="E122" t="s">
        <v>74</v>
      </c>
      <c r="F122">
        <v>10</v>
      </c>
      <c r="G122">
        <v>102</v>
      </c>
      <c r="H122">
        <v>67.819999999999993</v>
      </c>
      <c r="I122" t="s">
        <v>71</v>
      </c>
      <c r="J122" t="s">
        <v>316</v>
      </c>
      <c r="K122">
        <v>75</v>
      </c>
      <c r="L122" t="s">
        <v>73</v>
      </c>
      <c r="M122" t="s">
        <v>83</v>
      </c>
      <c r="N122">
        <v>0</v>
      </c>
      <c r="O122">
        <v>20000</v>
      </c>
      <c r="P122">
        <v>24</v>
      </c>
      <c r="Q122" t="s">
        <v>48</v>
      </c>
      <c r="R122">
        <v>450</v>
      </c>
      <c r="S122">
        <v>16</v>
      </c>
      <c r="T122">
        <v>1250</v>
      </c>
      <c r="X122" t="s">
        <v>342</v>
      </c>
    </row>
    <row r="123" spans="2:24" x14ac:dyDescent="0.25">
      <c r="B123" t="s">
        <v>339</v>
      </c>
      <c r="C123" t="s">
        <v>340</v>
      </c>
      <c r="D123" t="s">
        <v>341</v>
      </c>
      <c r="E123" t="s">
        <v>74</v>
      </c>
      <c r="F123">
        <v>10</v>
      </c>
      <c r="G123">
        <v>102</v>
      </c>
      <c r="H123">
        <v>67.819999999999993</v>
      </c>
      <c r="I123" t="s">
        <v>77</v>
      </c>
      <c r="J123" t="s">
        <v>318</v>
      </c>
      <c r="K123">
        <v>300</v>
      </c>
      <c r="L123" t="s">
        <v>83</v>
      </c>
      <c r="M123" t="s">
        <v>83</v>
      </c>
      <c r="N123">
        <v>0</v>
      </c>
      <c r="O123">
        <v>20000</v>
      </c>
      <c r="P123">
        <v>24</v>
      </c>
      <c r="Q123" t="s">
        <v>48</v>
      </c>
      <c r="R123" t="s">
        <v>74</v>
      </c>
      <c r="S123">
        <v>16</v>
      </c>
      <c r="T123">
        <v>1250</v>
      </c>
      <c r="X123" t="s">
        <v>342</v>
      </c>
    </row>
    <row r="124" spans="2:24" x14ac:dyDescent="0.25">
      <c r="B124" t="s">
        <v>339</v>
      </c>
      <c r="C124" t="s">
        <v>340</v>
      </c>
      <c r="D124" t="s">
        <v>341</v>
      </c>
      <c r="E124" t="s">
        <v>74</v>
      </c>
      <c r="F124">
        <v>10</v>
      </c>
      <c r="G124">
        <v>102</v>
      </c>
      <c r="H124">
        <v>67.819999999999993</v>
      </c>
      <c r="I124" t="s">
        <v>77</v>
      </c>
      <c r="J124" t="s">
        <v>319</v>
      </c>
      <c r="K124">
        <v>300</v>
      </c>
      <c r="L124" t="s">
        <v>83</v>
      </c>
      <c r="M124" t="s">
        <v>83</v>
      </c>
      <c r="N124">
        <v>0</v>
      </c>
      <c r="O124">
        <v>20000</v>
      </c>
      <c r="P124">
        <v>24</v>
      </c>
      <c r="Q124" t="s">
        <v>48</v>
      </c>
      <c r="R124" t="s">
        <v>74</v>
      </c>
      <c r="S124">
        <v>16</v>
      </c>
      <c r="T124">
        <v>1250</v>
      </c>
      <c r="X124" t="s">
        <v>342</v>
      </c>
    </row>
    <row r="125" spans="2:24" x14ac:dyDescent="0.25">
      <c r="B125" t="s">
        <v>343</v>
      </c>
      <c r="C125" t="s">
        <v>340</v>
      </c>
      <c r="D125" t="s">
        <v>344</v>
      </c>
      <c r="E125">
        <v>0</v>
      </c>
      <c r="F125">
        <v>10</v>
      </c>
      <c r="G125">
        <v>102</v>
      </c>
      <c r="H125">
        <v>67.819999999999993</v>
      </c>
      <c r="I125" t="s">
        <v>71</v>
      </c>
      <c r="J125" t="s">
        <v>316</v>
      </c>
      <c r="K125">
        <v>75</v>
      </c>
      <c r="L125" t="s">
        <v>73</v>
      </c>
      <c r="M125" t="s">
        <v>83</v>
      </c>
      <c r="N125">
        <v>0</v>
      </c>
      <c r="O125">
        <v>20000</v>
      </c>
      <c r="P125">
        <v>24</v>
      </c>
      <c r="Q125" t="s">
        <v>48</v>
      </c>
      <c r="R125">
        <v>450</v>
      </c>
      <c r="S125">
        <v>16</v>
      </c>
      <c r="T125">
        <v>1250</v>
      </c>
      <c r="X125" t="s">
        <v>345</v>
      </c>
    </row>
    <row r="126" spans="2:24" x14ac:dyDescent="0.25">
      <c r="B126" t="s">
        <v>343</v>
      </c>
      <c r="C126" t="s">
        <v>340</v>
      </c>
      <c r="D126" t="s">
        <v>344</v>
      </c>
      <c r="E126">
        <v>0</v>
      </c>
      <c r="F126">
        <v>10</v>
      </c>
      <c r="G126">
        <v>102</v>
      </c>
      <c r="H126">
        <v>67.819999999999993</v>
      </c>
      <c r="I126" t="s">
        <v>77</v>
      </c>
      <c r="J126" t="s">
        <v>338</v>
      </c>
      <c r="K126">
        <v>300</v>
      </c>
      <c r="L126" t="s">
        <v>83</v>
      </c>
      <c r="M126" t="s">
        <v>83</v>
      </c>
      <c r="N126">
        <v>0</v>
      </c>
      <c r="O126">
        <v>20000</v>
      </c>
      <c r="P126">
        <v>24</v>
      </c>
      <c r="Q126" t="s">
        <v>48</v>
      </c>
      <c r="R126" t="s">
        <v>74</v>
      </c>
      <c r="S126">
        <v>16</v>
      </c>
      <c r="T126">
        <v>1250</v>
      </c>
      <c r="X126" t="s">
        <v>345</v>
      </c>
    </row>
    <row r="127" spans="2:24" x14ac:dyDescent="0.25">
      <c r="B127" t="s">
        <v>343</v>
      </c>
      <c r="C127" t="s">
        <v>340</v>
      </c>
      <c r="D127" t="s">
        <v>344</v>
      </c>
      <c r="E127">
        <v>0</v>
      </c>
      <c r="F127">
        <v>10</v>
      </c>
      <c r="G127">
        <v>102</v>
      </c>
      <c r="H127">
        <v>67.819999999999993</v>
      </c>
      <c r="I127" t="s">
        <v>77</v>
      </c>
      <c r="J127" t="s">
        <v>319</v>
      </c>
      <c r="K127">
        <v>300</v>
      </c>
      <c r="L127" t="s">
        <v>83</v>
      </c>
      <c r="M127" t="s">
        <v>83</v>
      </c>
      <c r="N127">
        <v>0</v>
      </c>
      <c r="O127">
        <v>20000</v>
      </c>
      <c r="P127">
        <v>24</v>
      </c>
      <c r="Q127" t="s">
        <v>48</v>
      </c>
      <c r="R127" t="s">
        <v>74</v>
      </c>
      <c r="S127">
        <v>16</v>
      </c>
      <c r="T127">
        <v>1250</v>
      </c>
      <c r="X127" t="s">
        <v>345</v>
      </c>
    </row>
    <row r="128" spans="2:24" x14ac:dyDescent="0.25">
      <c r="B128" t="s">
        <v>346</v>
      </c>
      <c r="C128" t="s">
        <v>347</v>
      </c>
      <c r="D128" t="s">
        <v>348</v>
      </c>
      <c r="E128">
        <v>197</v>
      </c>
      <c r="F128">
        <v>8</v>
      </c>
      <c r="G128">
        <v>80</v>
      </c>
      <c r="H128">
        <v>70</v>
      </c>
      <c r="I128" t="s">
        <v>71</v>
      </c>
      <c r="J128" t="s">
        <v>316</v>
      </c>
      <c r="K128">
        <v>75</v>
      </c>
      <c r="L128" t="s">
        <v>73</v>
      </c>
      <c r="M128" t="s">
        <v>83</v>
      </c>
      <c r="N128">
        <v>0</v>
      </c>
      <c r="O128">
        <v>17920</v>
      </c>
      <c r="P128">
        <v>16</v>
      </c>
      <c r="Q128" t="s">
        <v>48</v>
      </c>
      <c r="R128">
        <v>450</v>
      </c>
      <c r="S128">
        <v>15</v>
      </c>
      <c r="T128">
        <v>1194.6666666666599</v>
      </c>
      <c r="X128" t="s">
        <v>349</v>
      </c>
    </row>
    <row r="129" spans="2:24" x14ac:dyDescent="0.25">
      <c r="B129" t="s">
        <v>346</v>
      </c>
      <c r="C129" t="s">
        <v>347</v>
      </c>
      <c r="D129" t="s">
        <v>348</v>
      </c>
      <c r="E129">
        <v>197</v>
      </c>
      <c r="F129">
        <v>8</v>
      </c>
      <c r="G129">
        <v>80</v>
      </c>
      <c r="H129">
        <v>70</v>
      </c>
      <c r="I129" t="s">
        <v>77</v>
      </c>
      <c r="J129" t="s">
        <v>338</v>
      </c>
      <c r="K129">
        <v>300</v>
      </c>
      <c r="L129" t="s">
        <v>83</v>
      </c>
      <c r="M129" t="s">
        <v>83</v>
      </c>
      <c r="N129">
        <v>0</v>
      </c>
      <c r="O129">
        <v>17920</v>
      </c>
      <c r="P129">
        <v>16</v>
      </c>
      <c r="Q129" t="s">
        <v>48</v>
      </c>
      <c r="R129" t="s">
        <v>74</v>
      </c>
      <c r="S129">
        <v>15</v>
      </c>
      <c r="T129">
        <v>1194.6666666666599</v>
      </c>
      <c r="X129" t="s">
        <v>349</v>
      </c>
    </row>
    <row r="130" spans="2:24" x14ac:dyDescent="0.25">
      <c r="B130" t="s">
        <v>346</v>
      </c>
      <c r="C130" t="s">
        <v>347</v>
      </c>
      <c r="D130" t="s">
        <v>348</v>
      </c>
      <c r="E130">
        <v>197</v>
      </c>
      <c r="F130">
        <v>8</v>
      </c>
      <c r="G130">
        <v>80</v>
      </c>
      <c r="H130">
        <v>70</v>
      </c>
      <c r="I130" t="s">
        <v>77</v>
      </c>
      <c r="J130" t="s">
        <v>327</v>
      </c>
      <c r="K130">
        <v>300</v>
      </c>
      <c r="L130" t="s">
        <v>83</v>
      </c>
      <c r="M130" t="s">
        <v>83</v>
      </c>
      <c r="N130">
        <v>0</v>
      </c>
      <c r="O130">
        <v>17920</v>
      </c>
      <c r="P130">
        <v>16</v>
      </c>
      <c r="Q130" t="s">
        <v>48</v>
      </c>
      <c r="R130" t="s">
        <v>74</v>
      </c>
      <c r="S130">
        <v>15</v>
      </c>
      <c r="T130">
        <v>1194.6666666666599</v>
      </c>
      <c r="X130" t="s">
        <v>349</v>
      </c>
    </row>
    <row r="131" spans="2:24" x14ac:dyDescent="0.25">
      <c r="B131" t="s">
        <v>350</v>
      </c>
      <c r="C131" t="s">
        <v>351</v>
      </c>
      <c r="D131" t="s">
        <v>352</v>
      </c>
      <c r="E131" t="s">
        <v>74</v>
      </c>
      <c r="F131">
        <v>8</v>
      </c>
      <c r="G131">
        <v>108</v>
      </c>
      <c r="H131">
        <v>70</v>
      </c>
      <c r="I131" t="s">
        <v>71</v>
      </c>
      <c r="J131" t="s">
        <v>316</v>
      </c>
      <c r="K131">
        <v>75</v>
      </c>
      <c r="L131" t="s">
        <v>73</v>
      </c>
      <c r="M131" t="s">
        <v>83</v>
      </c>
      <c r="N131">
        <v>0</v>
      </c>
      <c r="O131">
        <v>17920</v>
      </c>
      <c r="P131">
        <v>16</v>
      </c>
      <c r="Q131" t="s">
        <v>48</v>
      </c>
      <c r="R131">
        <v>450</v>
      </c>
      <c r="S131">
        <v>15</v>
      </c>
      <c r="T131">
        <v>1194.6666666666599</v>
      </c>
      <c r="X131" t="s">
        <v>353</v>
      </c>
    </row>
    <row r="132" spans="2:24" x14ac:dyDescent="0.25">
      <c r="B132" t="s">
        <v>350</v>
      </c>
      <c r="C132" t="s">
        <v>351</v>
      </c>
      <c r="D132" t="s">
        <v>352</v>
      </c>
      <c r="E132" t="s">
        <v>74</v>
      </c>
      <c r="F132">
        <v>8</v>
      </c>
      <c r="G132">
        <v>108</v>
      </c>
      <c r="H132">
        <v>70</v>
      </c>
      <c r="I132" t="s">
        <v>77</v>
      </c>
      <c r="J132" t="s">
        <v>354</v>
      </c>
      <c r="K132" t="s">
        <v>3991</v>
      </c>
      <c r="L132" t="s">
        <v>83</v>
      </c>
      <c r="M132" t="s">
        <v>83</v>
      </c>
      <c r="N132">
        <v>0</v>
      </c>
      <c r="O132">
        <v>17920</v>
      </c>
      <c r="P132">
        <v>16</v>
      </c>
      <c r="Q132" t="s">
        <v>48</v>
      </c>
      <c r="R132" t="s">
        <v>74</v>
      </c>
      <c r="S132">
        <v>15</v>
      </c>
      <c r="T132">
        <v>1194.6666666666599</v>
      </c>
      <c r="X132" t="s">
        <v>353</v>
      </c>
    </row>
    <row r="133" spans="2:24" x14ac:dyDescent="0.25">
      <c r="B133" t="s">
        <v>350</v>
      </c>
      <c r="C133" t="s">
        <v>351</v>
      </c>
      <c r="D133" t="s">
        <v>352</v>
      </c>
      <c r="E133" t="s">
        <v>74</v>
      </c>
      <c r="F133">
        <v>8</v>
      </c>
      <c r="G133">
        <v>108</v>
      </c>
      <c r="H133">
        <v>70</v>
      </c>
      <c r="I133" t="s">
        <v>77</v>
      </c>
      <c r="J133" t="s">
        <v>356</v>
      </c>
      <c r="K133">
        <v>150</v>
      </c>
      <c r="L133" t="s">
        <v>83</v>
      </c>
      <c r="M133" t="s">
        <v>83</v>
      </c>
      <c r="N133">
        <v>0</v>
      </c>
      <c r="O133">
        <v>17920</v>
      </c>
      <c r="P133">
        <v>16</v>
      </c>
      <c r="Q133" t="s">
        <v>48</v>
      </c>
      <c r="R133" t="s">
        <v>74</v>
      </c>
      <c r="S133">
        <v>15</v>
      </c>
      <c r="T133">
        <v>1194.6666666666599</v>
      </c>
      <c r="X133" t="s">
        <v>353</v>
      </c>
    </row>
    <row r="134" spans="2:24" x14ac:dyDescent="0.25">
      <c r="B134" t="s">
        <v>357</v>
      </c>
      <c r="C134" t="s">
        <v>358</v>
      </c>
      <c r="D134" t="s">
        <v>359</v>
      </c>
      <c r="E134">
        <v>247</v>
      </c>
      <c r="F134">
        <v>8</v>
      </c>
      <c r="G134">
        <v>112</v>
      </c>
      <c r="H134">
        <v>70</v>
      </c>
      <c r="I134" t="s">
        <v>71</v>
      </c>
      <c r="J134" t="s">
        <v>316</v>
      </c>
      <c r="K134">
        <v>75</v>
      </c>
      <c r="L134" t="s">
        <v>73</v>
      </c>
      <c r="M134" t="s">
        <v>83</v>
      </c>
      <c r="N134">
        <v>0</v>
      </c>
      <c r="O134">
        <v>17920</v>
      </c>
      <c r="P134">
        <v>16</v>
      </c>
      <c r="Q134" t="s">
        <v>48</v>
      </c>
      <c r="R134">
        <v>450</v>
      </c>
      <c r="S134">
        <v>15</v>
      </c>
      <c r="T134">
        <v>1194.6666666666599</v>
      </c>
      <c r="X134" t="s">
        <v>360</v>
      </c>
    </row>
    <row r="135" spans="2:24" x14ac:dyDescent="0.25">
      <c r="B135" t="s">
        <v>357</v>
      </c>
      <c r="C135" t="s">
        <v>358</v>
      </c>
      <c r="D135" t="s">
        <v>359</v>
      </c>
      <c r="E135">
        <v>247</v>
      </c>
      <c r="F135">
        <v>8</v>
      </c>
      <c r="G135">
        <v>112</v>
      </c>
      <c r="H135">
        <v>70</v>
      </c>
      <c r="I135" t="s">
        <v>77</v>
      </c>
      <c r="J135" t="s">
        <v>356</v>
      </c>
      <c r="K135">
        <v>150</v>
      </c>
      <c r="L135" t="s">
        <v>83</v>
      </c>
      <c r="M135" t="s">
        <v>83</v>
      </c>
      <c r="N135">
        <v>0</v>
      </c>
      <c r="O135">
        <v>17920</v>
      </c>
      <c r="P135">
        <v>16</v>
      </c>
      <c r="Q135" t="s">
        <v>48</v>
      </c>
      <c r="R135" t="s">
        <v>74</v>
      </c>
      <c r="S135">
        <v>15</v>
      </c>
      <c r="T135">
        <v>1194.6666666666599</v>
      </c>
      <c r="X135" t="s">
        <v>360</v>
      </c>
    </row>
    <row r="136" spans="2:24" x14ac:dyDescent="0.25">
      <c r="B136" t="s">
        <v>357</v>
      </c>
      <c r="C136" t="s">
        <v>358</v>
      </c>
      <c r="D136" t="s">
        <v>359</v>
      </c>
      <c r="E136">
        <v>247</v>
      </c>
      <c r="F136">
        <v>8</v>
      </c>
      <c r="G136">
        <v>112</v>
      </c>
      <c r="H136">
        <v>70</v>
      </c>
      <c r="I136" t="s">
        <v>77</v>
      </c>
      <c r="J136" t="s">
        <v>354</v>
      </c>
      <c r="K136" t="s">
        <v>3991</v>
      </c>
      <c r="L136" t="s">
        <v>83</v>
      </c>
      <c r="M136" t="s">
        <v>83</v>
      </c>
      <c r="N136">
        <v>0</v>
      </c>
      <c r="O136">
        <v>17920</v>
      </c>
      <c r="P136">
        <v>16</v>
      </c>
      <c r="Q136" t="s">
        <v>48</v>
      </c>
      <c r="R136" t="s">
        <v>74</v>
      </c>
      <c r="S136">
        <v>15</v>
      </c>
      <c r="T136">
        <v>1194.6666666666599</v>
      </c>
      <c r="X136" t="s">
        <v>360</v>
      </c>
    </row>
    <row r="137" spans="2:24" x14ac:dyDescent="0.25">
      <c r="B137" t="s">
        <v>361</v>
      </c>
      <c r="C137" t="s">
        <v>362</v>
      </c>
      <c r="D137" t="s">
        <v>363</v>
      </c>
      <c r="E137" t="s">
        <v>74</v>
      </c>
      <c r="F137">
        <v>8</v>
      </c>
      <c r="G137">
        <v>88</v>
      </c>
      <c r="H137">
        <v>70</v>
      </c>
      <c r="I137" t="s">
        <v>71</v>
      </c>
      <c r="J137" t="s">
        <v>365</v>
      </c>
      <c r="K137">
        <v>75</v>
      </c>
      <c r="L137" t="s">
        <v>73</v>
      </c>
      <c r="M137" t="s">
        <v>83</v>
      </c>
      <c r="N137">
        <v>0</v>
      </c>
      <c r="O137">
        <v>17920</v>
      </c>
      <c r="P137">
        <v>16</v>
      </c>
      <c r="Q137" t="s">
        <v>48</v>
      </c>
      <c r="R137">
        <v>450</v>
      </c>
      <c r="S137">
        <v>15</v>
      </c>
      <c r="T137">
        <v>1194.6666666666599</v>
      </c>
      <c r="X137" t="s">
        <v>364</v>
      </c>
    </row>
    <row r="138" spans="2:24" x14ac:dyDescent="0.25">
      <c r="B138" t="s">
        <v>361</v>
      </c>
      <c r="C138" t="s">
        <v>362</v>
      </c>
      <c r="D138" t="s">
        <v>363</v>
      </c>
      <c r="E138" t="s">
        <v>74</v>
      </c>
      <c r="F138">
        <v>8</v>
      </c>
      <c r="G138">
        <v>88</v>
      </c>
      <c r="H138">
        <v>70</v>
      </c>
      <c r="I138" t="s">
        <v>71</v>
      </c>
      <c r="J138" t="s">
        <v>199</v>
      </c>
      <c r="K138">
        <v>75</v>
      </c>
      <c r="L138" t="s">
        <v>73</v>
      </c>
      <c r="M138" t="s">
        <v>83</v>
      </c>
      <c r="N138">
        <v>0</v>
      </c>
      <c r="O138">
        <v>17920</v>
      </c>
      <c r="P138">
        <v>16</v>
      </c>
      <c r="Q138" t="s">
        <v>48</v>
      </c>
      <c r="R138">
        <v>450</v>
      </c>
      <c r="S138">
        <v>15</v>
      </c>
      <c r="T138">
        <v>1194.6666666666599</v>
      </c>
      <c r="X138" t="s">
        <v>364</v>
      </c>
    </row>
    <row r="139" spans="2:24" x14ac:dyDescent="0.25">
      <c r="B139" t="s">
        <v>361</v>
      </c>
      <c r="C139" t="s">
        <v>362</v>
      </c>
      <c r="D139" t="s">
        <v>363</v>
      </c>
      <c r="E139" t="s">
        <v>74</v>
      </c>
      <c r="F139">
        <v>8</v>
      </c>
      <c r="G139">
        <v>88</v>
      </c>
      <c r="H139">
        <v>70</v>
      </c>
      <c r="I139" t="s">
        <v>77</v>
      </c>
      <c r="J139" t="s">
        <v>366</v>
      </c>
      <c r="K139">
        <v>300</v>
      </c>
      <c r="L139" t="s">
        <v>83</v>
      </c>
      <c r="M139" t="s">
        <v>83</v>
      </c>
      <c r="N139">
        <v>0</v>
      </c>
      <c r="O139">
        <v>17920</v>
      </c>
      <c r="P139">
        <v>16</v>
      </c>
      <c r="Q139" t="s">
        <v>48</v>
      </c>
      <c r="R139" t="s">
        <v>74</v>
      </c>
      <c r="S139">
        <v>15</v>
      </c>
      <c r="T139">
        <v>1194.6666666666599</v>
      </c>
      <c r="X139" t="s">
        <v>364</v>
      </c>
    </row>
    <row r="140" spans="2:24" x14ac:dyDescent="0.25">
      <c r="B140" t="s">
        <v>361</v>
      </c>
      <c r="C140" t="s">
        <v>362</v>
      </c>
      <c r="D140" t="s">
        <v>363</v>
      </c>
      <c r="E140" t="s">
        <v>74</v>
      </c>
      <c r="F140">
        <v>8</v>
      </c>
      <c r="G140">
        <v>88</v>
      </c>
      <c r="H140">
        <v>70</v>
      </c>
      <c r="I140" t="s">
        <v>77</v>
      </c>
      <c r="J140" t="s">
        <v>338</v>
      </c>
      <c r="K140">
        <v>300</v>
      </c>
      <c r="L140" t="s">
        <v>83</v>
      </c>
      <c r="M140" t="s">
        <v>83</v>
      </c>
      <c r="N140">
        <v>0</v>
      </c>
      <c r="O140">
        <v>17920</v>
      </c>
      <c r="P140">
        <v>16</v>
      </c>
      <c r="Q140" t="s">
        <v>48</v>
      </c>
      <c r="R140" t="s">
        <v>74</v>
      </c>
      <c r="S140">
        <v>15</v>
      </c>
      <c r="T140">
        <v>1194.6666666666599</v>
      </c>
      <c r="X140" t="s">
        <v>364</v>
      </c>
    </row>
    <row r="141" spans="2:24" x14ac:dyDescent="0.25">
      <c r="B141" t="s">
        <v>367</v>
      </c>
      <c r="C141" t="s">
        <v>351</v>
      </c>
      <c r="D141" t="s">
        <v>368</v>
      </c>
      <c r="E141" t="s">
        <v>74</v>
      </c>
      <c r="F141">
        <v>8</v>
      </c>
      <c r="G141">
        <v>108</v>
      </c>
      <c r="H141">
        <v>70</v>
      </c>
      <c r="I141" t="s">
        <v>71</v>
      </c>
      <c r="J141" t="s">
        <v>199</v>
      </c>
      <c r="K141">
        <v>75</v>
      </c>
      <c r="L141" t="s">
        <v>73</v>
      </c>
      <c r="M141" t="s">
        <v>83</v>
      </c>
      <c r="N141">
        <v>0</v>
      </c>
      <c r="O141">
        <v>17920</v>
      </c>
      <c r="P141">
        <v>16</v>
      </c>
      <c r="Q141" t="s">
        <v>48</v>
      </c>
      <c r="R141">
        <v>450</v>
      </c>
      <c r="S141">
        <v>15</v>
      </c>
      <c r="T141">
        <v>1194.6666666666599</v>
      </c>
      <c r="X141" t="s">
        <v>369</v>
      </c>
    </row>
    <row r="142" spans="2:24" x14ac:dyDescent="0.25">
      <c r="B142" t="s">
        <v>367</v>
      </c>
      <c r="C142" t="s">
        <v>351</v>
      </c>
      <c r="D142" t="s">
        <v>368</v>
      </c>
      <c r="E142" t="s">
        <v>74</v>
      </c>
      <c r="F142">
        <v>8</v>
      </c>
      <c r="G142">
        <v>108</v>
      </c>
      <c r="H142">
        <v>70</v>
      </c>
      <c r="I142" t="s">
        <v>71</v>
      </c>
      <c r="J142" t="s">
        <v>365</v>
      </c>
      <c r="K142">
        <v>75</v>
      </c>
      <c r="L142" t="s">
        <v>73</v>
      </c>
      <c r="M142" t="s">
        <v>83</v>
      </c>
      <c r="N142">
        <v>0</v>
      </c>
      <c r="O142">
        <v>17920</v>
      </c>
      <c r="P142">
        <v>16</v>
      </c>
      <c r="Q142" t="s">
        <v>48</v>
      </c>
      <c r="R142">
        <v>450</v>
      </c>
      <c r="S142">
        <v>15</v>
      </c>
      <c r="T142">
        <v>1194.6666666666599</v>
      </c>
      <c r="X142" t="s">
        <v>369</v>
      </c>
    </row>
    <row r="143" spans="2:24" x14ac:dyDescent="0.25">
      <c r="B143" t="s">
        <v>367</v>
      </c>
      <c r="C143" t="s">
        <v>351</v>
      </c>
      <c r="D143" t="s">
        <v>368</v>
      </c>
      <c r="E143" t="s">
        <v>74</v>
      </c>
      <c r="F143">
        <v>8</v>
      </c>
      <c r="G143">
        <v>108</v>
      </c>
      <c r="H143">
        <v>70</v>
      </c>
      <c r="I143" t="s">
        <v>77</v>
      </c>
      <c r="J143" t="s">
        <v>195</v>
      </c>
      <c r="K143">
        <v>300</v>
      </c>
      <c r="L143" t="s">
        <v>83</v>
      </c>
      <c r="M143" t="s">
        <v>83</v>
      </c>
      <c r="N143">
        <v>0</v>
      </c>
      <c r="O143">
        <v>17920</v>
      </c>
      <c r="P143">
        <v>16</v>
      </c>
      <c r="Q143" t="s">
        <v>48</v>
      </c>
      <c r="R143" t="s">
        <v>74</v>
      </c>
      <c r="S143">
        <v>15</v>
      </c>
      <c r="T143">
        <v>1194.6666666666599</v>
      </c>
      <c r="X143" t="s">
        <v>369</v>
      </c>
    </row>
    <row r="144" spans="2:24" x14ac:dyDescent="0.25">
      <c r="B144" t="s">
        <v>367</v>
      </c>
      <c r="C144" t="s">
        <v>351</v>
      </c>
      <c r="D144" t="s">
        <v>368</v>
      </c>
      <c r="E144" t="s">
        <v>74</v>
      </c>
      <c r="F144">
        <v>8</v>
      </c>
      <c r="G144">
        <v>108</v>
      </c>
      <c r="H144">
        <v>70</v>
      </c>
      <c r="I144" t="s">
        <v>77</v>
      </c>
      <c r="J144" t="s">
        <v>338</v>
      </c>
      <c r="K144">
        <v>300</v>
      </c>
      <c r="L144" t="s">
        <v>83</v>
      </c>
      <c r="M144" t="s">
        <v>83</v>
      </c>
      <c r="N144">
        <v>0</v>
      </c>
      <c r="O144">
        <v>17920</v>
      </c>
      <c r="P144">
        <v>16</v>
      </c>
      <c r="Q144" t="s">
        <v>48</v>
      </c>
      <c r="R144" t="s">
        <v>74</v>
      </c>
      <c r="S144">
        <v>15</v>
      </c>
      <c r="T144">
        <v>1194.6666666666599</v>
      </c>
      <c r="X144" t="s">
        <v>369</v>
      </c>
    </row>
    <row r="145" spans="2:24" x14ac:dyDescent="0.25">
      <c r="B145" t="s">
        <v>370</v>
      </c>
      <c r="C145" t="s">
        <v>371</v>
      </c>
      <c r="D145" t="s">
        <v>372</v>
      </c>
      <c r="E145">
        <v>53</v>
      </c>
      <c r="F145">
        <v>7</v>
      </c>
      <c r="G145">
        <v>92</v>
      </c>
      <c r="H145">
        <v>70</v>
      </c>
      <c r="I145" t="s">
        <v>71</v>
      </c>
      <c r="J145" t="s">
        <v>316</v>
      </c>
      <c r="K145">
        <v>75</v>
      </c>
      <c r="L145" t="s">
        <v>73</v>
      </c>
      <c r="M145" t="s">
        <v>83</v>
      </c>
      <c r="N145">
        <v>0</v>
      </c>
      <c r="O145">
        <v>17920</v>
      </c>
      <c r="P145">
        <v>16</v>
      </c>
      <c r="Q145" t="s">
        <v>48</v>
      </c>
      <c r="R145">
        <v>450</v>
      </c>
      <c r="S145">
        <v>15</v>
      </c>
      <c r="T145">
        <v>1194.6666666666599</v>
      </c>
      <c r="X145" t="s">
        <v>373</v>
      </c>
    </row>
    <row r="146" spans="2:24" x14ac:dyDescent="0.25">
      <c r="B146" t="s">
        <v>370</v>
      </c>
      <c r="C146" t="s">
        <v>371</v>
      </c>
      <c r="D146" t="s">
        <v>372</v>
      </c>
      <c r="E146">
        <v>53</v>
      </c>
      <c r="F146">
        <v>7</v>
      </c>
      <c r="G146">
        <v>92</v>
      </c>
      <c r="H146">
        <v>70</v>
      </c>
      <c r="I146" t="s">
        <v>77</v>
      </c>
      <c r="J146" t="s">
        <v>338</v>
      </c>
      <c r="K146">
        <v>300</v>
      </c>
      <c r="L146" t="s">
        <v>83</v>
      </c>
      <c r="M146" t="s">
        <v>83</v>
      </c>
      <c r="N146">
        <v>0</v>
      </c>
      <c r="O146">
        <v>17920</v>
      </c>
      <c r="P146">
        <v>16</v>
      </c>
      <c r="Q146" t="s">
        <v>48</v>
      </c>
      <c r="R146" t="s">
        <v>74</v>
      </c>
      <c r="S146">
        <v>15</v>
      </c>
      <c r="T146">
        <v>1194.6666666666599</v>
      </c>
      <c r="X146" t="s">
        <v>373</v>
      </c>
    </row>
    <row r="147" spans="2:24" x14ac:dyDescent="0.25">
      <c r="B147" t="s">
        <v>370</v>
      </c>
      <c r="C147" t="s">
        <v>371</v>
      </c>
      <c r="D147" t="s">
        <v>372</v>
      </c>
      <c r="E147">
        <v>53</v>
      </c>
      <c r="F147">
        <v>7</v>
      </c>
      <c r="G147">
        <v>92</v>
      </c>
      <c r="H147">
        <v>70</v>
      </c>
      <c r="I147" t="s">
        <v>77</v>
      </c>
      <c r="J147" t="s">
        <v>374</v>
      </c>
      <c r="K147">
        <v>450</v>
      </c>
      <c r="L147" t="s">
        <v>83</v>
      </c>
      <c r="M147" t="s">
        <v>83</v>
      </c>
      <c r="N147">
        <v>0</v>
      </c>
      <c r="O147">
        <v>17920</v>
      </c>
      <c r="P147">
        <v>16</v>
      </c>
      <c r="Q147" t="s">
        <v>48</v>
      </c>
      <c r="R147" t="s">
        <v>74</v>
      </c>
      <c r="S147">
        <v>15</v>
      </c>
      <c r="T147">
        <v>1194.6666666666599</v>
      </c>
      <c r="X147" t="s">
        <v>373</v>
      </c>
    </row>
    <row r="148" spans="2:24" x14ac:dyDescent="0.25">
      <c r="B148" t="s">
        <v>375</v>
      </c>
      <c r="C148" t="s">
        <v>376</v>
      </c>
      <c r="D148" t="s">
        <v>377</v>
      </c>
      <c r="E148">
        <v>12</v>
      </c>
      <c r="F148">
        <v>8</v>
      </c>
      <c r="G148">
        <v>102</v>
      </c>
      <c r="H148">
        <v>68</v>
      </c>
      <c r="I148" t="s">
        <v>71</v>
      </c>
      <c r="J148" t="s">
        <v>316</v>
      </c>
      <c r="K148">
        <v>75</v>
      </c>
      <c r="L148" t="s">
        <v>73</v>
      </c>
      <c r="M148" t="s">
        <v>83</v>
      </c>
      <c r="N148">
        <v>0</v>
      </c>
      <c r="O148">
        <v>20128</v>
      </c>
      <c r="P148">
        <v>24</v>
      </c>
      <c r="Q148" t="s">
        <v>48</v>
      </c>
      <c r="R148">
        <v>450</v>
      </c>
      <c r="S148">
        <v>17</v>
      </c>
      <c r="T148">
        <v>1184</v>
      </c>
      <c r="X148" t="s">
        <v>378</v>
      </c>
    </row>
    <row r="149" spans="2:24" x14ac:dyDescent="0.25">
      <c r="B149" t="s">
        <v>375</v>
      </c>
      <c r="C149" t="s">
        <v>376</v>
      </c>
      <c r="D149" t="s">
        <v>377</v>
      </c>
      <c r="E149">
        <v>12</v>
      </c>
      <c r="F149">
        <v>8</v>
      </c>
      <c r="G149">
        <v>102</v>
      </c>
      <c r="H149">
        <v>68</v>
      </c>
      <c r="I149" t="s">
        <v>77</v>
      </c>
      <c r="J149" t="s">
        <v>318</v>
      </c>
      <c r="K149">
        <v>300</v>
      </c>
      <c r="L149" t="s">
        <v>83</v>
      </c>
      <c r="M149" t="s">
        <v>83</v>
      </c>
      <c r="N149">
        <v>0</v>
      </c>
      <c r="O149">
        <v>20128</v>
      </c>
      <c r="P149">
        <v>24</v>
      </c>
      <c r="Q149" t="s">
        <v>48</v>
      </c>
      <c r="R149" t="s">
        <v>74</v>
      </c>
      <c r="S149">
        <v>17</v>
      </c>
      <c r="T149">
        <v>1184</v>
      </c>
      <c r="X149" t="s">
        <v>378</v>
      </c>
    </row>
    <row r="150" spans="2:24" x14ac:dyDescent="0.25">
      <c r="B150" t="s">
        <v>375</v>
      </c>
      <c r="C150" t="s">
        <v>376</v>
      </c>
      <c r="D150" t="s">
        <v>377</v>
      </c>
      <c r="E150">
        <v>12</v>
      </c>
      <c r="F150">
        <v>8</v>
      </c>
      <c r="G150">
        <v>102</v>
      </c>
      <c r="H150">
        <v>68</v>
      </c>
      <c r="I150" t="s">
        <v>77</v>
      </c>
      <c r="J150" t="s">
        <v>319</v>
      </c>
      <c r="K150">
        <v>300</v>
      </c>
      <c r="L150" t="s">
        <v>83</v>
      </c>
      <c r="M150" t="s">
        <v>83</v>
      </c>
      <c r="N150">
        <v>0</v>
      </c>
      <c r="O150">
        <v>20128</v>
      </c>
      <c r="P150">
        <v>24</v>
      </c>
      <c r="Q150" t="s">
        <v>48</v>
      </c>
      <c r="R150" t="s">
        <v>74</v>
      </c>
      <c r="S150">
        <v>17</v>
      </c>
      <c r="T150">
        <v>1184</v>
      </c>
      <c r="X150" t="s">
        <v>378</v>
      </c>
    </row>
    <row r="151" spans="2:24" x14ac:dyDescent="0.25">
      <c r="B151" t="s">
        <v>379</v>
      </c>
      <c r="C151" t="s">
        <v>380</v>
      </c>
      <c r="D151" t="s">
        <v>381</v>
      </c>
      <c r="E151">
        <v>0</v>
      </c>
      <c r="F151">
        <v>7</v>
      </c>
      <c r="G151">
        <v>102</v>
      </c>
      <c r="H151">
        <v>66.83</v>
      </c>
      <c r="I151" t="s">
        <v>71</v>
      </c>
      <c r="J151" t="s">
        <v>316</v>
      </c>
      <c r="K151">
        <v>75</v>
      </c>
      <c r="L151" t="s">
        <v>73</v>
      </c>
      <c r="M151" t="s">
        <v>83</v>
      </c>
      <c r="N151">
        <v>0</v>
      </c>
      <c r="O151">
        <v>20000</v>
      </c>
      <c r="P151">
        <v>24</v>
      </c>
      <c r="Q151" t="s">
        <v>48</v>
      </c>
      <c r="R151">
        <v>450</v>
      </c>
      <c r="S151">
        <v>16</v>
      </c>
      <c r="T151">
        <v>1250</v>
      </c>
      <c r="X151" t="s">
        <v>382</v>
      </c>
    </row>
    <row r="152" spans="2:24" x14ac:dyDescent="0.25">
      <c r="B152" t="s">
        <v>379</v>
      </c>
      <c r="C152" t="s">
        <v>380</v>
      </c>
      <c r="D152" t="s">
        <v>381</v>
      </c>
      <c r="E152">
        <v>0</v>
      </c>
      <c r="F152">
        <v>7</v>
      </c>
      <c r="G152">
        <v>102</v>
      </c>
      <c r="H152">
        <v>66.83</v>
      </c>
      <c r="I152" t="s">
        <v>77</v>
      </c>
      <c r="J152" t="s">
        <v>319</v>
      </c>
      <c r="K152">
        <v>300</v>
      </c>
      <c r="L152" t="s">
        <v>83</v>
      </c>
      <c r="M152" t="s">
        <v>83</v>
      </c>
      <c r="N152">
        <v>0</v>
      </c>
      <c r="O152">
        <v>20000</v>
      </c>
      <c r="P152">
        <v>24</v>
      </c>
      <c r="Q152" t="s">
        <v>48</v>
      </c>
      <c r="R152" t="s">
        <v>74</v>
      </c>
      <c r="S152">
        <v>16</v>
      </c>
      <c r="T152">
        <v>1250</v>
      </c>
      <c r="X152" t="s">
        <v>382</v>
      </c>
    </row>
    <row r="153" spans="2:24" x14ac:dyDescent="0.25">
      <c r="B153" t="s">
        <v>379</v>
      </c>
      <c r="C153" t="s">
        <v>380</v>
      </c>
      <c r="D153" t="s">
        <v>381</v>
      </c>
      <c r="E153">
        <v>0</v>
      </c>
      <c r="F153">
        <v>7</v>
      </c>
      <c r="G153">
        <v>102</v>
      </c>
      <c r="H153">
        <v>66.83</v>
      </c>
      <c r="I153" t="s">
        <v>77</v>
      </c>
      <c r="J153" t="s">
        <v>338</v>
      </c>
      <c r="K153">
        <v>300</v>
      </c>
      <c r="L153" t="s">
        <v>83</v>
      </c>
      <c r="M153" t="s">
        <v>83</v>
      </c>
      <c r="N153">
        <v>0</v>
      </c>
      <c r="O153">
        <v>20000</v>
      </c>
      <c r="P153">
        <v>24</v>
      </c>
      <c r="Q153" t="s">
        <v>48</v>
      </c>
      <c r="R153" t="s">
        <v>74</v>
      </c>
      <c r="S153">
        <v>16</v>
      </c>
      <c r="T153">
        <v>1250</v>
      </c>
      <c r="X153" t="s">
        <v>382</v>
      </c>
    </row>
    <row r="154" spans="2:24" x14ac:dyDescent="0.25">
      <c r="B154" t="s">
        <v>383</v>
      </c>
      <c r="C154" t="s">
        <v>384</v>
      </c>
      <c r="D154" t="s">
        <v>385</v>
      </c>
      <c r="E154">
        <v>257</v>
      </c>
      <c r="F154">
        <v>7</v>
      </c>
      <c r="G154">
        <v>88</v>
      </c>
      <c r="H154">
        <v>70</v>
      </c>
      <c r="I154" t="s">
        <v>71</v>
      </c>
      <c r="J154" t="s">
        <v>199</v>
      </c>
      <c r="K154">
        <v>75</v>
      </c>
      <c r="L154" t="s">
        <v>73</v>
      </c>
      <c r="M154" t="s">
        <v>83</v>
      </c>
      <c r="N154">
        <v>0</v>
      </c>
      <c r="O154">
        <v>17920</v>
      </c>
      <c r="P154">
        <v>16</v>
      </c>
      <c r="Q154" t="s">
        <v>48</v>
      </c>
      <c r="R154">
        <v>450</v>
      </c>
      <c r="S154">
        <v>15</v>
      </c>
      <c r="T154">
        <v>1194.6666666666599</v>
      </c>
      <c r="X154" t="s">
        <v>386</v>
      </c>
    </row>
    <row r="155" spans="2:24" x14ac:dyDescent="0.25">
      <c r="B155" t="s">
        <v>383</v>
      </c>
      <c r="C155" t="s">
        <v>384</v>
      </c>
      <c r="D155" t="s">
        <v>385</v>
      </c>
      <c r="E155">
        <v>257</v>
      </c>
      <c r="F155">
        <v>7</v>
      </c>
      <c r="G155">
        <v>88</v>
      </c>
      <c r="H155">
        <v>70</v>
      </c>
      <c r="I155" t="s">
        <v>71</v>
      </c>
      <c r="J155" t="s">
        <v>365</v>
      </c>
      <c r="K155">
        <v>75</v>
      </c>
      <c r="L155" t="s">
        <v>73</v>
      </c>
      <c r="M155" t="s">
        <v>83</v>
      </c>
      <c r="N155">
        <v>0</v>
      </c>
      <c r="O155">
        <v>17920</v>
      </c>
      <c r="P155">
        <v>16</v>
      </c>
      <c r="Q155" t="s">
        <v>48</v>
      </c>
      <c r="R155">
        <v>450</v>
      </c>
      <c r="S155">
        <v>15</v>
      </c>
      <c r="T155">
        <v>1194.6666666666599</v>
      </c>
      <c r="X155" t="s">
        <v>386</v>
      </c>
    </row>
    <row r="156" spans="2:24" x14ac:dyDescent="0.25">
      <c r="B156" t="s">
        <v>383</v>
      </c>
      <c r="C156" t="s">
        <v>384</v>
      </c>
      <c r="D156" t="s">
        <v>385</v>
      </c>
      <c r="E156">
        <v>257</v>
      </c>
      <c r="F156">
        <v>7</v>
      </c>
      <c r="G156">
        <v>88</v>
      </c>
      <c r="H156">
        <v>70</v>
      </c>
      <c r="I156" t="s">
        <v>77</v>
      </c>
      <c r="J156" t="s">
        <v>338</v>
      </c>
      <c r="K156">
        <v>300</v>
      </c>
      <c r="L156" t="s">
        <v>83</v>
      </c>
      <c r="M156" t="s">
        <v>83</v>
      </c>
      <c r="N156">
        <v>0</v>
      </c>
      <c r="O156">
        <v>17920</v>
      </c>
      <c r="P156">
        <v>16</v>
      </c>
      <c r="Q156" t="s">
        <v>48</v>
      </c>
      <c r="R156" t="s">
        <v>74</v>
      </c>
      <c r="S156">
        <v>15</v>
      </c>
      <c r="T156">
        <v>1194.6666666666599</v>
      </c>
      <c r="X156" t="s">
        <v>386</v>
      </c>
    </row>
    <row r="157" spans="2:24" x14ac:dyDescent="0.25">
      <c r="B157" t="s">
        <v>383</v>
      </c>
      <c r="C157" t="s">
        <v>384</v>
      </c>
      <c r="D157" t="s">
        <v>385</v>
      </c>
      <c r="E157">
        <v>257</v>
      </c>
      <c r="F157">
        <v>7</v>
      </c>
      <c r="G157">
        <v>88</v>
      </c>
      <c r="H157">
        <v>70</v>
      </c>
      <c r="I157" t="s">
        <v>77</v>
      </c>
      <c r="J157" t="s">
        <v>366</v>
      </c>
      <c r="K157">
        <v>300</v>
      </c>
      <c r="L157" t="s">
        <v>83</v>
      </c>
      <c r="M157" t="s">
        <v>83</v>
      </c>
      <c r="N157">
        <v>0</v>
      </c>
      <c r="O157">
        <v>17920</v>
      </c>
      <c r="P157">
        <v>16</v>
      </c>
      <c r="Q157" t="s">
        <v>48</v>
      </c>
      <c r="R157" t="s">
        <v>74</v>
      </c>
      <c r="S157">
        <v>15</v>
      </c>
      <c r="T157">
        <v>1194.6666666666599</v>
      </c>
      <c r="X157" t="s">
        <v>386</v>
      </c>
    </row>
    <row r="158" spans="2:24" x14ac:dyDescent="0.25">
      <c r="B158" t="s">
        <v>387</v>
      </c>
      <c r="C158" t="s">
        <v>388</v>
      </c>
      <c r="D158" t="s">
        <v>389</v>
      </c>
      <c r="E158">
        <v>220</v>
      </c>
      <c r="F158">
        <v>6</v>
      </c>
      <c r="G158">
        <v>88</v>
      </c>
      <c r="H158">
        <v>66</v>
      </c>
      <c r="I158" t="s">
        <v>71</v>
      </c>
      <c r="J158" t="s">
        <v>392</v>
      </c>
      <c r="K158">
        <v>300</v>
      </c>
      <c r="L158" t="s">
        <v>83</v>
      </c>
      <c r="M158" t="s">
        <v>73</v>
      </c>
      <c r="N158">
        <v>500</v>
      </c>
      <c r="O158">
        <v>13340</v>
      </c>
      <c r="P158">
        <v>16</v>
      </c>
      <c r="Q158" t="s">
        <v>3990</v>
      </c>
      <c r="R158">
        <v>320</v>
      </c>
      <c r="S158">
        <v>14</v>
      </c>
      <c r="T158">
        <v>952.85714285714198</v>
      </c>
      <c r="X158" t="s">
        <v>391</v>
      </c>
    </row>
    <row r="159" spans="2:24" x14ac:dyDescent="0.25">
      <c r="B159" t="s">
        <v>387</v>
      </c>
      <c r="C159" t="s">
        <v>388</v>
      </c>
      <c r="D159" t="s">
        <v>389</v>
      </c>
      <c r="E159">
        <v>220</v>
      </c>
      <c r="F159">
        <v>6</v>
      </c>
      <c r="G159">
        <v>88</v>
      </c>
      <c r="H159">
        <v>66</v>
      </c>
      <c r="I159" t="s">
        <v>71</v>
      </c>
      <c r="J159" t="s">
        <v>144</v>
      </c>
      <c r="K159">
        <v>150</v>
      </c>
      <c r="L159" t="s">
        <v>83</v>
      </c>
      <c r="M159" t="s">
        <v>83</v>
      </c>
      <c r="N159">
        <v>0</v>
      </c>
      <c r="O159">
        <v>13340</v>
      </c>
      <c r="P159">
        <v>16</v>
      </c>
      <c r="Q159" t="s">
        <v>48</v>
      </c>
      <c r="R159">
        <v>450</v>
      </c>
      <c r="S159">
        <v>11</v>
      </c>
      <c r="T159">
        <v>1212.72727272727</v>
      </c>
      <c r="X159" t="s">
        <v>391</v>
      </c>
    </row>
    <row r="160" spans="2:24" x14ac:dyDescent="0.25">
      <c r="B160" t="s">
        <v>387</v>
      </c>
      <c r="C160" t="s">
        <v>388</v>
      </c>
      <c r="D160" t="s">
        <v>389</v>
      </c>
      <c r="E160">
        <v>220</v>
      </c>
      <c r="F160">
        <v>6</v>
      </c>
      <c r="G160">
        <v>88</v>
      </c>
      <c r="H160">
        <v>66</v>
      </c>
      <c r="I160" t="s">
        <v>71</v>
      </c>
      <c r="J160" t="s">
        <v>390</v>
      </c>
      <c r="K160">
        <v>1800</v>
      </c>
      <c r="L160" t="s">
        <v>83</v>
      </c>
      <c r="M160" t="s">
        <v>83</v>
      </c>
      <c r="N160">
        <v>0</v>
      </c>
      <c r="O160">
        <v>13340</v>
      </c>
      <c r="P160">
        <v>16</v>
      </c>
      <c r="Q160" t="s">
        <v>48</v>
      </c>
      <c r="R160">
        <v>450</v>
      </c>
      <c r="S160">
        <v>11</v>
      </c>
      <c r="T160">
        <v>1212.72727272727</v>
      </c>
      <c r="X160" t="s">
        <v>391</v>
      </c>
    </row>
    <row r="161" spans="2:24" x14ac:dyDescent="0.25">
      <c r="B161" t="s">
        <v>387</v>
      </c>
      <c r="C161" t="s">
        <v>388</v>
      </c>
      <c r="D161" t="s">
        <v>389</v>
      </c>
      <c r="E161">
        <v>220</v>
      </c>
      <c r="F161">
        <v>6</v>
      </c>
      <c r="G161">
        <v>88</v>
      </c>
      <c r="H161">
        <v>66</v>
      </c>
      <c r="I161" t="s">
        <v>77</v>
      </c>
      <c r="J161" t="s">
        <v>319</v>
      </c>
      <c r="K161">
        <v>300</v>
      </c>
      <c r="L161" t="s">
        <v>83</v>
      </c>
      <c r="M161" t="s">
        <v>83</v>
      </c>
      <c r="N161">
        <v>0</v>
      </c>
      <c r="O161">
        <v>13340</v>
      </c>
      <c r="P161">
        <v>16</v>
      </c>
      <c r="Q161" t="s">
        <v>48</v>
      </c>
      <c r="R161" t="s">
        <v>74</v>
      </c>
      <c r="S161">
        <v>11</v>
      </c>
      <c r="T161">
        <v>1212.72727272727</v>
      </c>
      <c r="X161" t="s">
        <v>391</v>
      </c>
    </row>
    <row r="162" spans="2:24" x14ac:dyDescent="0.25">
      <c r="B162" t="s">
        <v>387</v>
      </c>
      <c r="C162" t="s">
        <v>388</v>
      </c>
      <c r="D162" t="s">
        <v>389</v>
      </c>
      <c r="E162">
        <v>220</v>
      </c>
      <c r="F162">
        <v>6</v>
      </c>
      <c r="G162">
        <v>88</v>
      </c>
      <c r="H162">
        <v>66</v>
      </c>
      <c r="I162" t="s">
        <v>77</v>
      </c>
      <c r="J162" t="s">
        <v>338</v>
      </c>
      <c r="K162">
        <v>300</v>
      </c>
      <c r="L162" t="s">
        <v>83</v>
      </c>
      <c r="M162" t="s">
        <v>83</v>
      </c>
      <c r="N162">
        <v>0</v>
      </c>
      <c r="O162">
        <v>13340</v>
      </c>
      <c r="P162">
        <v>16</v>
      </c>
      <c r="Q162" t="s">
        <v>48</v>
      </c>
      <c r="R162" t="s">
        <v>74</v>
      </c>
      <c r="S162">
        <v>11</v>
      </c>
      <c r="T162">
        <v>1212.72727272727</v>
      </c>
      <c r="X162" t="s">
        <v>391</v>
      </c>
    </row>
    <row r="163" spans="2:24" x14ac:dyDescent="0.25">
      <c r="B163" t="s">
        <v>393</v>
      </c>
      <c r="D163" t="s">
        <v>307</v>
      </c>
      <c r="E163">
        <v>0</v>
      </c>
      <c r="F163">
        <v>0</v>
      </c>
      <c r="G163">
        <v>0</v>
      </c>
      <c r="H163">
        <v>0</v>
      </c>
      <c r="I163" t="s">
        <v>74</v>
      </c>
      <c r="J163" t="s">
        <v>74</v>
      </c>
      <c r="K163" t="s">
        <v>74</v>
      </c>
      <c r="L163" t="s">
        <v>74</v>
      </c>
      <c r="M163" t="s">
        <v>74</v>
      </c>
      <c r="N163" t="s">
        <v>74</v>
      </c>
      <c r="O163">
        <v>0</v>
      </c>
      <c r="P163">
        <v>16</v>
      </c>
      <c r="Q163" t="s">
        <v>3989</v>
      </c>
      <c r="R163" t="s">
        <v>74</v>
      </c>
      <c r="S163" t="s">
        <v>74</v>
      </c>
      <c r="T163" t="s">
        <v>74</v>
      </c>
      <c r="X163" t="s">
        <v>394</v>
      </c>
    </row>
    <row r="164" spans="2:24" x14ac:dyDescent="0.25">
      <c r="B164" t="s">
        <v>395</v>
      </c>
      <c r="D164" t="s">
        <v>307</v>
      </c>
      <c r="E164">
        <v>0</v>
      </c>
      <c r="F164">
        <v>0</v>
      </c>
      <c r="G164">
        <v>0</v>
      </c>
      <c r="H164">
        <v>0</v>
      </c>
      <c r="I164" t="s">
        <v>74</v>
      </c>
      <c r="J164" t="s">
        <v>74</v>
      </c>
      <c r="K164" t="s">
        <v>74</v>
      </c>
      <c r="L164" t="s">
        <v>74</v>
      </c>
      <c r="M164" t="s">
        <v>74</v>
      </c>
      <c r="N164" t="s">
        <v>74</v>
      </c>
      <c r="O164">
        <v>0</v>
      </c>
      <c r="P164">
        <v>16</v>
      </c>
      <c r="Q164" t="s">
        <v>3989</v>
      </c>
      <c r="R164" t="s">
        <v>74</v>
      </c>
      <c r="S164" t="s">
        <v>74</v>
      </c>
      <c r="T164" t="s">
        <v>74</v>
      </c>
      <c r="X164" t="s">
        <v>396</v>
      </c>
    </row>
    <row r="165" spans="2:24" x14ac:dyDescent="0.25">
      <c r="B165" t="s">
        <v>397</v>
      </c>
      <c r="C165" t="s">
        <v>398</v>
      </c>
      <c r="D165" t="s">
        <v>399</v>
      </c>
      <c r="E165" t="s">
        <v>74</v>
      </c>
      <c r="F165">
        <v>0</v>
      </c>
      <c r="G165">
        <v>0</v>
      </c>
      <c r="H165">
        <v>0</v>
      </c>
      <c r="I165" t="s">
        <v>71</v>
      </c>
      <c r="J165" t="s">
        <v>400</v>
      </c>
      <c r="K165">
        <v>200</v>
      </c>
      <c r="L165" t="s">
        <v>73</v>
      </c>
      <c r="M165" t="s">
        <v>83</v>
      </c>
      <c r="N165">
        <v>0</v>
      </c>
      <c r="O165">
        <v>0</v>
      </c>
      <c r="P165">
        <v>16</v>
      </c>
      <c r="Q165" t="s">
        <v>48</v>
      </c>
      <c r="R165">
        <v>450</v>
      </c>
      <c r="S165" t="s">
        <v>74</v>
      </c>
      <c r="T165" t="s">
        <v>74</v>
      </c>
      <c r="X165" t="s">
        <v>401</v>
      </c>
    </row>
    <row r="166" spans="2:24" x14ac:dyDescent="0.25">
      <c r="B166" t="s">
        <v>397</v>
      </c>
      <c r="C166" t="s">
        <v>398</v>
      </c>
      <c r="D166" t="s">
        <v>399</v>
      </c>
      <c r="E166" t="s">
        <v>74</v>
      </c>
      <c r="F166">
        <v>0</v>
      </c>
      <c r="G166">
        <v>0</v>
      </c>
      <c r="H166">
        <v>0</v>
      </c>
      <c r="I166" t="s">
        <v>77</v>
      </c>
      <c r="J166" t="s">
        <v>270</v>
      </c>
      <c r="K166">
        <v>1</v>
      </c>
      <c r="L166" t="s">
        <v>73</v>
      </c>
      <c r="M166" t="s">
        <v>83</v>
      </c>
      <c r="N166">
        <v>0</v>
      </c>
      <c r="O166">
        <v>0</v>
      </c>
      <c r="P166">
        <v>16</v>
      </c>
      <c r="Q166" t="s">
        <v>48</v>
      </c>
      <c r="R166" t="s">
        <v>74</v>
      </c>
      <c r="S166" t="s">
        <v>74</v>
      </c>
      <c r="T166" t="s">
        <v>74</v>
      </c>
      <c r="X166" t="s">
        <v>401</v>
      </c>
    </row>
    <row r="167" spans="2:24" x14ac:dyDescent="0.25">
      <c r="B167" t="s">
        <v>402</v>
      </c>
      <c r="C167" t="s">
        <v>403</v>
      </c>
      <c r="D167" t="s">
        <v>404</v>
      </c>
      <c r="E167" t="s">
        <v>74</v>
      </c>
      <c r="F167">
        <v>3</v>
      </c>
      <c r="G167">
        <v>64</v>
      </c>
      <c r="H167">
        <v>50</v>
      </c>
      <c r="I167" t="s">
        <v>71</v>
      </c>
      <c r="J167" t="s">
        <v>158</v>
      </c>
      <c r="K167">
        <v>135</v>
      </c>
      <c r="L167" t="s">
        <v>73</v>
      </c>
      <c r="M167" t="s">
        <v>83</v>
      </c>
      <c r="N167" t="s">
        <v>74</v>
      </c>
      <c r="O167">
        <v>6040</v>
      </c>
      <c r="P167">
        <v>16</v>
      </c>
      <c r="Q167" t="s">
        <v>3989</v>
      </c>
      <c r="R167">
        <v>450</v>
      </c>
      <c r="S167" t="s">
        <v>74</v>
      </c>
      <c r="T167" t="s">
        <v>74</v>
      </c>
      <c r="X167" t="s">
        <v>405</v>
      </c>
    </row>
    <row r="168" spans="2:24" x14ac:dyDescent="0.25">
      <c r="B168" t="s">
        <v>402</v>
      </c>
      <c r="C168" t="s">
        <v>403</v>
      </c>
      <c r="D168" t="s">
        <v>404</v>
      </c>
      <c r="E168" t="s">
        <v>74</v>
      </c>
      <c r="F168">
        <v>3</v>
      </c>
      <c r="G168">
        <v>64</v>
      </c>
      <c r="H168">
        <v>50</v>
      </c>
      <c r="I168" t="s">
        <v>77</v>
      </c>
      <c r="J168" t="s">
        <v>144</v>
      </c>
      <c r="K168">
        <v>150</v>
      </c>
      <c r="L168" t="s">
        <v>83</v>
      </c>
      <c r="M168" t="s">
        <v>73</v>
      </c>
      <c r="N168" t="s">
        <v>74</v>
      </c>
      <c r="O168">
        <v>6040</v>
      </c>
      <c r="P168">
        <v>16</v>
      </c>
      <c r="Q168" t="s">
        <v>3989</v>
      </c>
      <c r="R168" t="s">
        <v>74</v>
      </c>
      <c r="S168" t="s">
        <v>74</v>
      </c>
      <c r="T168" t="s">
        <v>74</v>
      </c>
      <c r="X168" t="s">
        <v>405</v>
      </c>
    </row>
    <row r="169" spans="2:24" x14ac:dyDescent="0.25">
      <c r="B169" t="s">
        <v>406</v>
      </c>
      <c r="C169" t="s">
        <v>407</v>
      </c>
      <c r="D169" t="s">
        <v>408</v>
      </c>
      <c r="E169">
        <v>0</v>
      </c>
      <c r="F169">
        <v>3</v>
      </c>
      <c r="G169">
        <v>66</v>
      </c>
      <c r="H169">
        <v>50</v>
      </c>
      <c r="I169" t="s">
        <v>71</v>
      </c>
      <c r="J169" t="s">
        <v>132</v>
      </c>
      <c r="K169">
        <v>135</v>
      </c>
      <c r="L169" t="s">
        <v>73</v>
      </c>
      <c r="M169" t="s">
        <v>83</v>
      </c>
      <c r="N169">
        <v>0</v>
      </c>
      <c r="O169">
        <v>6040</v>
      </c>
      <c r="P169">
        <v>16</v>
      </c>
      <c r="Q169" t="s">
        <v>48</v>
      </c>
      <c r="R169">
        <v>450</v>
      </c>
      <c r="S169">
        <v>5</v>
      </c>
      <c r="T169">
        <v>1208</v>
      </c>
      <c r="X169" s="7" t="s">
        <v>409</v>
      </c>
    </row>
    <row r="170" spans="2:24" x14ac:dyDescent="0.25">
      <c r="B170" t="s">
        <v>406</v>
      </c>
      <c r="C170" t="s">
        <v>407</v>
      </c>
      <c r="D170" t="s">
        <v>408</v>
      </c>
      <c r="E170">
        <v>0</v>
      </c>
      <c r="F170">
        <v>3</v>
      </c>
      <c r="G170">
        <v>66</v>
      </c>
      <c r="H170">
        <v>50</v>
      </c>
      <c r="I170" t="s">
        <v>77</v>
      </c>
      <c r="J170" t="s">
        <v>144</v>
      </c>
      <c r="K170">
        <v>150</v>
      </c>
      <c r="L170" t="s">
        <v>83</v>
      </c>
      <c r="M170" t="s">
        <v>73</v>
      </c>
      <c r="N170">
        <v>1200</v>
      </c>
      <c r="O170">
        <v>6040</v>
      </c>
      <c r="P170">
        <v>16</v>
      </c>
      <c r="Q170" t="s">
        <v>3990</v>
      </c>
      <c r="R170" t="s">
        <v>74</v>
      </c>
      <c r="S170">
        <v>7</v>
      </c>
      <c r="T170">
        <v>862.85714285714198</v>
      </c>
      <c r="X170" s="7" t="s">
        <v>409</v>
      </c>
    </row>
    <row r="171" spans="2:24" x14ac:dyDescent="0.25">
      <c r="B171" t="s">
        <v>410</v>
      </c>
      <c r="D171" t="s">
        <v>116</v>
      </c>
      <c r="E171">
        <v>0</v>
      </c>
      <c r="F171">
        <v>0</v>
      </c>
      <c r="G171">
        <v>0</v>
      </c>
      <c r="H171">
        <v>0</v>
      </c>
      <c r="I171" t="s">
        <v>74</v>
      </c>
      <c r="J171" t="s">
        <v>74</v>
      </c>
      <c r="K171" t="s">
        <v>74</v>
      </c>
      <c r="L171" t="s">
        <v>74</v>
      </c>
      <c r="M171" t="s">
        <v>74</v>
      </c>
      <c r="N171" t="s">
        <v>74</v>
      </c>
      <c r="O171">
        <v>0</v>
      </c>
      <c r="P171">
        <v>16</v>
      </c>
      <c r="Q171" t="s">
        <v>3989</v>
      </c>
      <c r="R171" t="s">
        <v>74</v>
      </c>
      <c r="S171" t="s">
        <v>74</v>
      </c>
      <c r="T171" t="s">
        <v>74</v>
      </c>
      <c r="X171" t="s">
        <v>411</v>
      </c>
    </row>
    <row r="172" spans="2:24" x14ac:dyDescent="0.25">
      <c r="B172" t="s">
        <v>412</v>
      </c>
      <c r="C172" t="s">
        <v>413</v>
      </c>
      <c r="D172" t="s">
        <v>414</v>
      </c>
      <c r="E172" t="s">
        <v>74</v>
      </c>
      <c r="F172">
        <v>5</v>
      </c>
      <c r="G172">
        <v>74</v>
      </c>
      <c r="H172">
        <v>70</v>
      </c>
      <c r="I172" t="s">
        <v>71</v>
      </c>
      <c r="J172" t="s">
        <v>415</v>
      </c>
      <c r="K172">
        <v>140</v>
      </c>
      <c r="L172" t="s">
        <v>83</v>
      </c>
      <c r="M172" t="s">
        <v>73</v>
      </c>
      <c r="N172" t="s">
        <v>74</v>
      </c>
      <c r="O172">
        <v>12280</v>
      </c>
      <c r="P172">
        <v>16</v>
      </c>
      <c r="Q172" t="s">
        <v>3989</v>
      </c>
      <c r="R172">
        <v>320</v>
      </c>
      <c r="S172" t="s">
        <v>74</v>
      </c>
      <c r="T172" t="s">
        <v>74</v>
      </c>
      <c r="X172" t="s">
        <v>416</v>
      </c>
    </row>
    <row r="173" spans="2:24" x14ac:dyDescent="0.25">
      <c r="B173" t="s">
        <v>412</v>
      </c>
      <c r="C173" t="s">
        <v>413</v>
      </c>
      <c r="D173" t="s">
        <v>414</v>
      </c>
      <c r="E173" t="s">
        <v>74</v>
      </c>
      <c r="F173">
        <v>5</v>
      </c>
      <c r="G173">
        <v>74</v>
      </c>
      <c r="H173">
        <v>70</v>
      </c>
      <c r="I173" t="s">
        <v>77</v>
      </c>
      <c r="J173" t="s">
        <v>144</v>
      </c>
      <c r="K173">
        <v>150</v>
      </c>
      <c r="L173" t="s">
        <v>239</v>
      </c>
      <c r="M173" t="s">
        <v>73</v>
      </c>
      <c r="N173">
        <v>0</v>
      </c>
      <c r="O173">
        <v>12280</v>
      </c>
      <c r="P173">
        <v>16</v>
      </c>
      <c r="Q173" t="s">
        <v>48</v>
      </c>
      <c r="R173" t="s">
        <v>74</v>
      </c>
      <c r="S173">
        <v>10</v>
      </c>
      <c r="T173">
        <v>1228</v>
      </c>
      <c r="X173" t="s">
        <v>416</v>
      </c>
    </row>
    <row r="174" spans="2:24" x14ac:dyDescent="0.25">
      <c r="B174" t="s">
        <v>417</v>
      </c>
      <c r="C174" t="s">
        <v>413</v>
      </c>
      <c r="D174" t="s">
        <v>418</v>
      </c>
      <c r="E174" t="s">
        <v>74</v>
      </c>
      <c r="F174">
        <v>5</v>
      </c>
      <c r="G174">
        <v>74</v>
      </c>
      <c r="H174">
        <v>70</v>
      </c>
      <c r="I174" t="s">
        <v>71</v>
      </c>
      <c r="J174" t="s">
        <v>419</v>
      </c>
      <c r="K174">
        <v>145</v>
      </c>
      <c r="L174" t="s">
        <v>83</v>
      </c>
      <c r="M174" t="s">
        <v>73</v>
      </c>
      <c r="N174" t="s">
        <v>74</v>
      </c>
      <c r="O174">
        <v>12280</v>
      </c>
      <c r="P174">
        <v>16</v>
      </c>
      <c r="Q174" t="s">
        <v>3989</v>
      </c>
      <c r="R174">
        <v>320</v>
      </c>
      <c r="S174" t="s">
        <v>74</v>
      </c>
      <c r="T174" t="s">
        <v>74</v>
      </c>
      <c r="X174" t="s">
        <v>420</v>
      </c>
    </row>
    <row r="175" spans="2:24" x14ac:dyDescent="0.25">
      <c r="B175" t="s">
        <v>417</v>
      </c>
      <c r="C175" t="s">
        <v>413</v>
      </c>
      <c r="D175" t="s">
        <v>418</v>
      </c>
      <c r="E175" t="s">
        <v>74</v>
      </c>
      <c r="F175">
        <v>5</v>
      </c>
      <c r="G175">
        <v>74</v>
      </c>
      <c r="H175">
        <v>70</v>
      </c>
      <c r="I175" t="s">
        <v>77</v>
      </c>
      <c r="J175" t="s">
        <v>144</v>
      </c>
      <c r="K175">
        <v>150</v>
      </c>
      <c r="L175" t="s">
        <v>239</v>
      </c>
      <c r="M175" t="s">
        <v>73</v>
      </c>
      <c r="N175">
        <v>0</v>
      </c>
      <c r="O175">
        <v>12280</v>
      </c>
      <c r="P175">
        <v>16</v>
      </c>
      <c r="Q175" t="s">
        <v>48</v>
      </c>
      <c r="R175" t="s">
        <v>74</v>
      </c>
      <c r="S175">
        <v>10</v>
      </c>
      <c r="T175">
        <v>1228</v>
      </c>
      <c r="X175" t="s">
        <v>420</v>
      </c>
    </row>
    <row r="176" spans="2:24" x14ac:dyDescent="0.25">
      <c r="B176" t="s">
        <v>421</v>
      </c>
      <c r="C176" t="s">
        <v>422</v>
      </c>
      <c r="D176" t="s">
        <v>423</v>
      </c>
      <c r="E176">
        <v>0</v>
      </c>
      <c r="F176">
        <v>5</v>
      </c>
      <c r="G176">
        <v>72</v>
      </c>
      <c r="H176">
        <v>70</v>
      </c>
      <c r="I176" t="s">
        <v>71</v>
      </c>
      <c r="J176" t="s">
        <v>425</v>
      </c>
      <c r="K176">
        <v>135</v>
      </c>
      <c r="L176" t="s">
        <v>239</v>
      </c>
      <c r="M176" t="s">
        <v>74</v>
      </c>
      <c r="N176">
        <v>1000</v>
      </c>
      <c r="O176">
        <v>12250</v>
      </c>
      <c r="P176">
        <v>16</v>
      </c>
      <c r="Q176" t="s">
        <v>3990</v>
      </c>
      <c r="R176" t="s">
        <v>74</v>
      </c>
      <c r="S176">
        <v>13</v>
      </c>
      <c r="T176">
        <v>942.30769230769204</v>
      </c>
      <c r="X176" t="s">
        <v>3755</v>
      </c>
    </row>
    <row r="177" spans="2:24" x14ac:dyDescent="0.25">
      <c r="B177" t="s">
        <v>421</v>
      </c>
      <c r="C177" t="s">
        <v>422</v>
      </c>
      <c r="D177" t="s">
        <v>423</v>
      </c>
      <c r="E177">
        <v>0</v>
      </c>
      <c r="F177">
        <v>5</v>
      </c>
      <c r="G177">
        <v>72</v>
      </c>
      <c r="H177">
        <v>70</v>
      </c>
      <c r="I177" t="s">
        <v>77</v>
      </c>
      <c r="J177" t="s">
        <v>144</v>
      </c>
      <c r="K177">
        <v>150</v>
      </c>
      <c r="L177" t="s">
        <v>239</v>
      </c>
      <c r="M177" t="s">
        <v>74</v>
      </c>
      <c r="N177">
        <v>0</v>
      </c>
      <c r="O177">
        <v>12250</v>
      </c>
      <c r="P177">
        <v>16</v>
      </c>
      <c r="Q177" t="s">
        <v>48</v>
      </c>
      <c r="R177" t="s">
        <v>74</v>
      </c>
      <c r="S177">
        <v>10</v>
      </c>
      <c r="T177">
        <v>1225</v>
      </c>
      <c r="X177" t="s">
        <v>3755</v>
      </c>
    </row>
    <row r="178" spans="2:24" x14ac:dyDescent="0.25">
      <c r="B178" t="s">
        <v>427</v>
      </c>
      <c r="C178" t="s">
        <v>413</v>
      </c>
      <c r="D178" t="s">
        <v>424</v>
      </c>
      <c r="E178" t="s">
        <v>74</v>
      </c>
      <c r="F178">
        <v>5</v>
      </c>
      <c r="G178">
        <v>74</v>
      </c>
      <c r="H178">
        <v>70</v>
      </c>
      <c r="I178" t="s">
        <v>71</v>
      </c>
      <c r="J178" t="s">
        <v>425</v>
      </c>
      <c r="K178">
        <v>135</v>
      </c>
      <c r="L178" t="s">
        <v>83</v>
      </c>
      <c r="M178" t="s">
        <v>73</v>
      </c>
      <c r="N178" t="s">
        <v>74</v>
      </c>
      <c r="O178">
        <v>12280</v>
      </c>
      <c r="P178">
        <v>16</v>
      </c>
      <c r="Q178" t="s">
        <v>3989</v>
      </c>
      <c r="R178">
        <v>320</v>
      </c>
      <c r="S178" t="s">
        <v>74</v>
      </c>
      <c r="T178" t="s">
        <v>74</v>
      </c>
      <c r="X178" t="s">
        <v>426</v>
      </c>
    </row>
    <row r="179" spans="2:24" x14ac:dyDescent="0.25">
      <c r="B179" t="s">
        <v>427</v>
      </c>
      <c r="C179" t="s">
        <v>413</v>
      </c>
      <c r="D179" t="s">
        <v>424</v>
      </c>
      <c r="E179" t="s">
        <v>74</v>
      </c>
      <c r="F179">
        <v>5</v>
      </c>
      <c r="G179">
        <v>74</v>
      </c>
      <c r="H179">
        <v>70</v>
      </c>
      <c r="I179" t="s">
        <v>77</v>
      </c>
      <c r="J179" t="s">
        <v>144</v>
      </c>
      <c r="K179">
        <v>150</v>
      </c>
      <c r="L179" t="s">
        <v>239</v>
      </c>
      <c r="M179" t="s">
        <v>73</v>
      </c>
      <c r="N179">
        <v>0</v>
      </c>
      <c r="O179">
        <v>12280</v>
      </c>
      <c r="P179">
        <v>16</v>
      </c>
      <c r="Q179" t="s">
        <v>48</v>
      </c>
      <c r="R179" t="s">
        <v>74</v>
      </c>
      <c r="S179">
        <v>10</v>
      </c>
      <c r="T179">
        <v>1228</v>
      </c>
      <c r="X179" t="s">
        <v>426</v>
      </c>
    </row>
    <row r="180" spans="2:24" x14ac:dyDescent="0.25">
      <c r="B180" t="s">
        <v>428</v>
      </c>
      <c r="C180" t="s">
        <v>429</v>
      </c>
      <c r="D180" t="s">
        <v>430</v>
      </c>
      <c r="E180" t="s">
        <v>74</v>
      </c>
      <c r="F180">
        <v>5</v>
      </c>
      <c r="G180">
        <v>74</v>
      </c>
      <c r="H180">
        <v>70</v>
      </c>
      <c r="I180" t="s">
        <v>71</v>
      </c>
      <c r="J180" t="s">
        <v>415</v>
      </c>
      <c r="K180">
        <v>140</v>
      </c>
      <c r="L180" t="s">
        <v>83</v>
      </c>
      <c r="M180" t="s">
        <v>73</v>
      </c>
      <c r="N180">
        <v>1000</v>
      </c>
      <c r="O180">
        <v>12150</v>
      </c>
      <c r="P180">
        <v>16</v>
      </c>
      <c r="Q180" t="s">
        <v>3990</v>
      </c>
      <c r="R180">
        <v>320</v>
      </c>
      <c r="S180">
        <v>13</v>
      </c>
      <c r="T180">
        <v>934.61538461538396</v>
      </c>
      <c r="X180" t="s">
        <v>431</v>
      </c>
    </row>
    <row r="181" spans="2:24" x14ac:dyDescent="0.25">
      <c r="B181" t="s">
        <v>428</v>
      </c>
      <c r="C181" t="s">
        <v>429</v>
      </c>
      <c r="D181" t="s">
        <v>430</v>
      </c>
      <c r="E181" t="s">
        <v>74</v>
      </c>
      <c r="F181">
        <v>5</v>
      </c>
      <c r="G181">
        <v>74</v>
      </c>
      <c r="H181">
        <v>70</v>
      </c>
      <c r="I181" t="s">
        <v>77</v>
      </c>
      <c r="J181" t="s">
        <v>144</v>
      </c>
      <c r="K181">
        <v>150</v>
      </c>
      <c r="L181" t="s">
        <v>239</v>
      </c>
      <c r="M181" t="s">
        <v>73</v>
      </c>
      <c r="N181">
        <v>0</v>
      </c>
      <c r="O181">
        <v>12150</v>
      </c>
      <c r="P181">
        <v>16</v>
      </c>
      <c r="Q181" t="s">
        <v>48</v>
      </c>
      <c r="R181" t="s">
        <v>74</v>
      </c>
      <c r="S181">
        <v>10</v>
      </c>
      <c r="T181">
        <v>1215</v>
      </c>
      <c r="X181" t="s">
        <v>431</v>
      </c>
    </row>
    <row r="182" spans="2:24" x14ac:dyDescent="0.25">
      <c r="B182" t="s">
        <v>432</v>
      </c>
      <c r="D182" t="s">
        <v>433</v>
      </c>
      <c r="E182">
        <v>0</v>
      </c>
      <c r="F182">
        <v>5</v>
      </c>
      <c r="G182">
        <v>72</v>
      </c>
      <c r="H182">
        <v>70</v>
      </c>
      <c r="I182" t="s">
        <v>71</v>
      </c>
      <c r="J182" t="s">
        <v>425</v>
      </c>
      <c r="K182">
        <v>135</v>
      </c>
      <c r="L182" t="s">
        <v>239</v>
      </c>
      <c r="M182" t="s">
        <v>74</v>
      </c>
      <c r="N182">
        <v>1000</v>
      </c>
      <c r="O182">
        <v>12150</v>
      </c>
      <c r="P182">
        <v>16</v>
      </c>
      <c r="Q182" t="s">
        <v>3990</v>
      </c>
      <c r="R182" t="s">
        <v>74</v>
      </c>
      <c r="S182">
        <v>13</v>
      </c>
      <c r="T182">
        <v>934.61538461538396</v>
      </c>
      <c r="X182" t="s">
        <v>434</v>
      </c>
    </row>
    <row r="183" spans="2:24" x14ac:dyDescent="0.25">
      <c r="B183" t="s">
        <v>432</v>
      </c>
      <c r="D183" t="s">
        <v>433</v>
      </c>
      <c r="E183">
        <v>0</v>
      </c>
      <c r="F183">
        <v>5</v>
      </c>
      <c r="G183">
        <v>72</v>
      </c>
      <c r="H183">
        <v>70</v>
      </c>
      <c r="I183" t="s">
        <v>77</v>
      </c>
      <c r="J183" t="s">
        <v>144</v>
      </c>
      <c r="K183">
        <v>150</v>
      </c>
      <c r="L183" t="s">
        <v>239</v>
      </c>
      <c r="M183" t="s">
        <v>74</v>
      </c>
      <c r="N183">
        <v>1850</v>
      </c>
      <c r="O183">
        <v>12150</v>
      </c>
      <c r="P183">
        <v>16</v>
      </c>
      <c r="Q183" t="s">
        <v>3990</v>
      </c>
      <c r="R183" t="s">
        <v>74</v>
      </c>
      <c r="S183">
        <v>13</v>
      </c>
      <c r="T183">
        <v>934.61538461538396</v>
      </c>
      <c r="X183" t="s">
        <v>434</v>
      </c>
    </row>
    <row r="184" spans="2:24" x14ac:dyDescent="0.25">
      <c r="B184" t="s">
        <v>435</v>
      </c>
      <c r="C184" t="s">
        <v>413</v>
      </c>
      <c r="D184" t="s">
        <v>436</v>
      </c>
      <c r="E184" t="s">
        <v>74</v>
      </c>
      <c r="F184">
        <v>5</v>
      </c>
      <c r="G184">
        <v>74</v>
      </c>
      <c r="H184">
        <v>70</v>
      </c>
      <c r="I184" t="s">
        <v>71</v>
      </c>
      <c r="J184" t="s">
        <v>437</v>
      </c>
      <c r="K184">
        <v>135</v>
      </c>
      <c r="L184" t="s">
        <v>83</v>
      </c>
      <c r="M184" t="s">
        <v>73</v>
      </c>
      <c r="N184">
        <v>1000</v>
      </c>
      <c r="O184">
        <v>12280</v>
      </c>
      <c r="P184">
        <v>16</v>
      </c>
      <c r="Q184" t="s">
        <v>3990</v>
      </c>
      <c r="R184">
        <v>320</v>
      </c>
      <c r="S184">
        <v>13</v>
      </c>
      <c r="T184">
        <v>944.61538461538396</v>
      </c>
      <c r="X184" t="s">
        <v>438</v>
      </c>
    </row>
    <row r="185" spans="2:24" x14ac:dyDescent="0.25">
      <c r="B185" t="s">
        <v>435</v>
      </c>
      <c r="C185" t="s">
        <v>413</v>
      </c>
      <c r="D185" t="s">
        <v>436</v>
      </c>
      <c r="E185" t="s">
        <v>74</v>
      </c>
      <c r="F185">
        <v>5</v>
      </c>
      <c r="G185">
        <v>74</v>
      </c>
      <c r="H185">
        <v>70</v>
      </c>
      <c r="I185" t="s">
        <v>77</v>
      </c>
      <c r="J185" t="s">
        <v>144</v>
      </c>
      <c r="K185">
        <v>150</v>
      </c>
      <c r="L185" t="s">
        <v>239</v>
      </c>
      <c r="M185" t="s">
        <v>73</v>
      </c>
      <c r="N185">
        <v>0</v>
      </c>
      <c r="O185">
        <v>12280</v>
      </c>
      <c r="P185">
        <v>16</v>
      </c>
      <c r="Q185" t="s">
        <v>48</v>
      </c>
      <c r="R185" t="s">
        <v>74</v>
      </c>
      <c r="S185">
        <v>10</v>
      </c>
      <c r="T185">
        <v>1228</v>
      </c>
      <c r="X185" t="s">
        <v>438</v>
      </c>
    </row>
    <row r="186" spans="2:24" x14ac:dyDescent="0.25">
      <c r="B186" t="s">
        <v>439</v>
      </c>
      <c r="C186" t="s">
        <v>440</v>
      </c>
      <c r="D186" t="s">
        <v>441</v>
      </c>
      <c r="E186">
        <v>0</v>
      </c>
      <c r="F186">
        <v>5</v>
      </c>
      <c r="G186">
        <v>72</v>
      </c>
      <c r="H186">
        <v>70</v>
      </c>
      <c r="I186" t="s">
        <v>71</v>
      </c>
      <c r="J186" t="s">
        <v>425</v>
      </c>
      <c r="K186">
        <v>135</v>
      </c>
      <c r="L186" t="s">
        <v>239</v>
      </c>
      <c r="M186" t="s">
        <v>74</v>
      </c>
      <c r="N186">
        <v>1000</v>
      </c>
      <c r="O186">
        <v>12150</v>
      </c>
      <c r="P186">
        <v>16</v>
      </c>
      <c r="Q186" t="s">
        <v>3990</v>
      </c>
      <c r="R186" t="s">
        <v>74</v>
      </c>
      <c r="S186">
        <v>13</v>
      </c>
      <c r="T186">
        <v>934.61538461538396</v>
      </c>
      <c r="X186" t="s">
        <v>442</v>
      </c>
    </row>
    <row r="187" spans="2:24" x14ac:dyDescent="0.25">
      <c r="B187" t="s">
        <v>439</v>
      </c>
      <c r="C187" t="s">
        <v>440</v>
      </c>
      <c r="D187" t="s">
        <v>441</v>
      </c>
      <c r="E187">
        <v>0</v>
      </c>
      <c r="F187">
        <v>5</v>
      </c>
      <c r="G187">
        <v>72</v>
      </c>
      <c r="H187">
        <v>70</v>
      </c>
      <c r="I187" t="s">
        <v>77</v>
      </c>
      <c r="J187" t="s">
        <v>144</v>
      </c>
      <c r="K187">
        <v>150</v>
      </c>
      <c r="L187" t="s">
        <v>239</v>
      </c>
      <c r="M187" t="s">
        <v>74</v>
      </c>
      <c r="N187">
        <v>1850</v>
      </c>
      <c r="O187">
        <v>12150</v>
      </c>
      <c r="P187">
        <v>16</v>
      </c>
      <c r="Q187" t="s">
        <v>3990</v>
      </c>
      <c r="R187" t="s">
        <v>74</v>
      </c>
      <c r="S187">
        <v>13</v>
      </c>
      <c r="T187">
        <v>934.61538461538396</v>
      </c>
      <c r="X187" t="s">
        <v>442</v>
      </c>
    </row>
    <row r="188" spans="2:24" x14ac:dyDescent="0.25">
      <c r="B188" t="s">
        <v>443</v>
      </c>
      <c r="C188" t="s">
        <v>236</v>
      </c>
      <c r="D188" t="s">
        <v>298</v>
      </c>
      <c r="E188">
        <v>0</v>
      </c>
      <c r="F188">
        <v>3</v>
      </c>
      <c r="G188">
        <v>60</v>
      </c>
      <c r="H188">
        <v>70</v>
      </c>
      <c r="I188" t="s">
        <v>71</v>
      </c>
      <c r="J188" t="s">
        <v>238</v>
      </c>
      <c r="K188">
        <v>150</v>
      </c>
      <c r="L188" t="s">
        <v>239</v>
      </c>
      <c r="M188" t="s">
        <v>74</v>
      </c>
      <c r="N188">
        <v>500</v>
      </c>
      <c r="O188">
        <v>5910</v>
      </c>
      <c r="P188">
        <v>16</v>
      </c>
      <c r="Q188" t="s">
        <v>3990</v>
      </c>
      <c r="R188" t="s">
        <v>74</v>
      </c>
      <c r="S188">
        <v>6</v>
      </c>
      <c r="T188">
        <v>985</v>
      </c>
      <c r="X188" t="s">
        <v>444</v>
      </c>
    </row>
    <row r="189" spans="2:24" x14ac:dyDescent="0.25">
      <c r="B189" t="s">
        <v>443</v>
      </c>
      <c r="C189" t="s">
        <v>236</v>
      </c>
      <c r="D189" t="s">
        <v>298</v>
      </c>
      <c r="E189">
        <v>0</v>
      </c>
      <c r="F189">
        <v>3</v>
      </c>
      <c r="G189">
        <v>60</v>
      </c>
      <c r="H189">
        <v>70</v>
      </c>
      <c r="I189" t="s">
        <v>77</v>
      </c>
      <c r="J189" t="s">
        <v>238</v>
      </c>
      <c r="K189">
        <v>150</v>
      </c>
      <c r="L189" t="s">
        <v>239</v>
      </c>
      <c r="M189" t="s">
        <v>74</v>
      </c>
      <c r="N189">
        <v>500</v>
      </c>
      <c r="O189">
        <v>5910</v>
      </c>
      <c r="P189">
        <v>16</v>
      </c>
      <c r="Q189" t="s">
        <v>3990</v>
      </c>
      <c r="R189" t="s">
        <v>74</v>
      </c>
      <c r="S189">
        <v>6</v>
      </c>
      <c r="T189">
        <v>985</v>
      </c>
      <c r="X189" t="s">
        <v>444</v>
      </c>
    </row>
    <row r="190" spans="2:24" x14ac:dyDescent="0.25">
      <c r="B190" t="s">
        <v>445</v>
      </c>
      <c r="C190" t="s">
        <v>446</v>
      </c>
      <c r="D190" t="s">
        <v>447</v>
      </c>
      <c r="E190">
        <v>0</v>
      </c>
      <c r="F190">
        <v>3</v>
      </c>
      <c r="G190">
        <v>65</v>
      </c>
      <c r="H190">
        <v>70</v>
      </c>
      <c r="I190" t="s">
        <v>71</v>
      </c>
      <c r="J190" t="s">
        <v>238</v>
      </c>
      <c r="K190">
        <v>150</v>
      </c>
      <c r="L190" t="s">
        <v>239</v>
      </c>
      <c r="M190" t="s">
        <v>74</v>
      </c>
      <c r="N190">
        <v>500</v>
      </c>
      <c r="O190">
        <v>5910</v>
      </c>
      <c r="P190">
        <v>16</v>
      </c>
      <c r="Q190" t="s">
        <v>3990</v>
      </c>
      <c r="R190" t="s">
        <v>74</v>
      </c>
      <c r="S190">
        <v>6</v>
      </c>
      <c r="T190">
        <v>985</v>
      </c>
      <c r="X190" t="s">
        <v>448</v>
      </c>
    </row>
    <row r="191" spans="2:24" x14ac:dyDescent="0.25">
      <c r="B191" t="s">
        <v>445</v>
      </c>
      <c r="C191" t="s">
        <v>446</v>
      </c>
      <c r="D191" t="s">
        <v>447</v>
      </c>
      <c r="E191">
        <v>0</v>
      </c>
      <c r="F191">
        <v>3</v>
      </c>
      <c r="G191">
        <v>65</v>
      </c>
      <c r="H191">
        <v>70</v>
      </c>
      <c r="I191" t="s">
        <v>77</v>
      </c>
      <c r="J191" t="s">
        <v>238</v>
      </c>
      <c r="K191">
        <v>150</v>
      </c>
      <c r="L191" t="s">
        <v>239</v>
      </c>
      <c r="M191" t="s">
        <v>74</v>
      </c>
      <c r="N191">
        <v>500</v>
      </c>
      <c r="O191">
        <v>5910</v>
      </c>
      <c r="P191">
        <v>16</v>
      </c>
      <c r="Q191" t="s">
        <v>3990</v>
      </c>
      <c r="R191" t="s">
        <v>74</v>
      </c>
      <c r="S191">
        <v>6</v>
      </c>
      <c r="T191">
        <v>985</v>
      </c>
      <c r="X191" t="s">
        <v>448</v>
      </c>
    </row>
    <row r="192" spans="2:24" x14ac:dyDescent="0.25">
      <c r="B192" t="s">
        <v>449</v>
      </c>
      <c r="C192" t="s">
        <v>236</v>
      </c>
      <c r="D192" t="s">
        <v>298</v>
      </c>
      <c r="E192">
        <v>0</v>
      </c>
      <c r="F192">
        <v>3</v>
      </c>
      <c r="G192">
        <v>60</v>
      </c>
      <c r="H192">
        <v>70</v>
      </c>
      <c r="I192" t="s">
        <v>71</v>
      </c>
      <c r="J192" t="s">
        <v>238</v>
      </c>
      <c r="K192">
        <v>150</v>
      </c>
      <c r="L192" t="s">
        <v>239</v>
      </c>
      <c r="M192" t="s">
        <v>74</v>
      </c>
      <c r="N192">
        <v>500</v>
      </c>
      <c r="O192">
        <v>5910</v>
      </c>
      <c r="P192">
        <v>16</v>
      </c>
      <c r="Q192" t="s">
        <v>3990</v>
      </c>
      <c r="R192" t="s">
        <v>74</v>
      </c>
      <c r="S192">
        <v>6</v>
      </c>
      <c r="T192">
        <v>985</v>
      </c>
      <c r="X192" t="s">
        <v>450</v>
      </c>
    </row>
    <row r="193" spans="2:24" x14ac:dyDescent="0.25">
      <c r="B193" t="s">
        <v>449</v>
      </c>
      <c r="C193" t="s">
        <v>236</v>
      </c>
      <c r="D193" t="s">
        <v>298</v>
      </c>
      <c r="E193">
        <v>0</v>
      </c>
      <c r="F193">
        <v>3</v>
      </c>
      <c r="G193">
        <v>60</v>
      </c>
      <c r="H193">
        <v>70</v>
      </c>
      <c r="I193" t="s">
        <v>77</v>
      </c>
      <c r="J193" t="s">
        <v>451</v>
      </c>
      <c r="K193">
        <v>300</v>
      </c>
      <c r="L193" t="s">
        <v>73</v>
      </c>
      <c r="M193" t="s">
        <v>74</v>
      </c>
      <c r="N193">
        <v>0</v>
      </c>
      <c r="O193">
        <v>5910</v>
      </c>
      <c r="P193">
        <v>16</v>
      </c>
      <c r="Q193" t="s">
        <v>48</v>
      </c>
      <c r="R193" t="s">
        <v>74</v>
      </c>
      <c r="S193">
        <v>5</v>
      </c>
      <c r="T193">
        <v>1182</v>
      </c>
      <c r="X193" t="s">
        <v>450</v>
      </c>
    </row>
    <row r="194" spans="2:24" x14ac:dyDescent="0.25">
      <c r="B194" t="s">
        <v>449</v>
      </c>
      <c r="C194" t="s">
        <v>236</v>
      </c>
      <c r="D194" t="s">
        <v>298</v>
      </c>
      <c r="E194">
        <v>0</v>
      </c>
      <c r="F194">
        <v>3</v>
      </c>
      <c r="G194">
        <v>60</v>
      </c>
      <c r="H194">
        <v>70</v>
      </c>
      <c r="I194" t="s">
        <v>77</v>
      </c>
      <c r="J194" t="s">
        <v>238</v>
      </c>
      <c r="K194">
        <v>150</v>
      </c>
      <c r="L194" t="s">
        <v>239</v>
      </c>
      <c r="M194" t="s">
        <v>74</v>
      </c>
      <c r="N194">
        <v>0</v>
      </c>
      <c r="O194">
        <v>5910</v>
      </c>
      <c r="P194">
        <v>16</v>
      </c>
      <c r="Q194" t="s">
        <v>48</v>
      </c>
      <c r="R194" t="s">
        <v>74</v>
      </c>
      <c r="S194">
        <v>5</v>
      </c>
      <c r="T194">
        <v>1182</v>
      </c>
      <c r="X194" t="s">
        <v>450</v>
      </c>
    </row>
    <row r="195" spans="2:24" x14ac:dyDescent="0.25">
      <c r="B195" t="s">
        <v>452</v>
      </c>
      <c r="C195" t="s">
        <v>453</v>
      </c>
      <c r="D195" t="s">
        <v>454</v>
      </c>
      <c r="E195">
        <v>0</v>
      </c>
      <c r="F195">
        <v>1</v>
      </c>
      <c r="G195">
        <v>46</v>
      </c>
      <c r="H195">
        <v>70</v>
      </c>
      <c r="I195" t="s">
        <v>71</v>
      </c>
      <c r="J195" t="s">
        <v>300</v>
      </c>
      <c r="K195">
        <v>300</v>
      </c>
      <c r="L195" t="s">
        <v>73</v>
      </c>
      <c r="M195" t="s">
        <v>74</v>
      </c>
      <c r="N195">
        <v>0</v>
      </c>
      <c r="O195">
        <v>2970</v>
      </c>
      <c r="P195">
        <v>16</v>
      </c>
      <c r="Q195" t="s">
        <v>48</v>
      </c>
      <c r="R195" t="s">
        <v>74</v>
      </c>
      <c r="S195">
        <v>3</v>
      </c>
      <c r="T195">
        <v>990</v>
      </c>
      <c r="X195" t="s">
        <v>3756</v>
      </c>
    </row>
    <row r="196" spans="2:24" x14ac:dyDescent="0.25">
      <c r="B196" t="s">
        <v>452</v>
      </c>
      <c r="C196" t="s">
        <v>453</v>
      </c>
      <c r="D196" t="s">
        <v>454</v>
      </c>
      <c r="E196">
        <v>0</v>
      </c>
      <c r="F196">
        <v>1</v>
      </c>
      <c r="G196">
        <v>46</v>
      </c>
      <c r="H196">
        <v>70</v>
      </c>
      <c r="I196" t="s">
        <v>77</v>
      </c>
      <c r="J196" t="s">
        <v>300</v>
      </c>
      <c r="K196">
        <v>300</v>
      </c>
      <c r="L196" t="s">
        <v>73</v>
      </c>
      <c r="M196" t="s">
        <v>74</v>
      </c>
      <c r="N196">
        <v>0</v>
      </c>
      <c r="O196">
        <v>2970</v>
      </c>
      <c r="P196">
        <v>16</v>
      </c>
      <c r="Q196" t="s">
        <v>48</v>
      </c>
      <c r="R196" t="s">
        <v>74</v>
      </c>
      <c r="S196">
        <v>3</v>
      </c>
      <c r="T196">
        <v>990</v>
      </c>
      <c r="X196" t="s">
        <v>3756</v>
      </c>
    </row>
    <row r="197" spans="2:24" x14ac:dyDescent="0.25">
      <c r="B197" t="s">
        <v>3710</v>
      </c>
      <c r="D197" t="s">
        <v>461</v>
      </c>
      <c r="E197">
        <v>0</v>
      </c>
      <c r="F197">
        <v>0</v>
      </c>
      <c r="G197">
        <v>0</v>
      </c>
      <c r="H197">
        <v>0</v>
      </c>
      <c r="I197" t="s">
        <v>74</v>
      </c>
      <c r="J197" t="s">
        <v>74</v>
      </c>
      <c r="K197" t="s">
        <v>74</v>
      </c>
      <c r="L197" t="s">
        <v>74</v>
      </c>
      <c r="M197" t="s">
        <v>74</v>
      </c>
      <c r="N197" t="s">
        <v>74</v>
      </c>
      <c r="O197">
        <v>0</v>
      </c>
      <c r="P197">
        <v>16</v>
      </c>
      <c r="Q197" t="s">
        <v>3989</v>
      </c>
      <c r="R197" t="s">
        <v>74</v>
      </c>
      <c r="S197" t="s">
        <v>74</v>
      </c>
      <c r="T197" t="s">
        <v>74</v>
      </c>
      <c r="X197" t="s">
        <v>3757</v>
      </c>
    </row>
    <row r="198" spans="2:24" x14ac:dyDescent="0.25">
      <c r="B198" t="s">
        <v>3711</v>
      </c>
      <c r="D198" t="s">
        <v>116</v>
      </c>
      <c r="E198">
        <v>0</v>
      </c>
      <c r="F198">
        <v>0</v>
      </c>
      <c r="G198">
        <v>0</v>
      </c>
      <c r="H198">
        <v>0</v>
      </c>
      <c r="I198" t="s">
        <v>74</v>
      </c>
      <c r="J198" t="s">
        <v>74</v>
      </c>
      <c r="K198" t="s">
        <v>74</v>
      </c>
      <c r="L198" t="s">
        <v>74</v>
      </c>
      <c r="M198" t="s">
        <v>74</v>
      </c>
      <c r="N198" t="s">
        <v>74</v>
      </c>
      <c r="O198">
        <v>0</v>
      </c>
      <c r="P198">
        <v>16</v>
      </c>
      <c r="Q198" t="s">
        <v>3989</v>
      </c>
      <c r="R198" t="s">
        <v>74</v>
      </c>
      <c r="S198" t="s">
        <v>74</v>
      </c>
      <c r="T198" t="s">
        <v>74</v>
      </c>
      <c r="X198" t="s">
        <v>455</v>
      </c>
    </row>
    <row r="199" spans="2:24" x14ac:dyDescent="0.25">
      <c r="B199" t="s">
        <v>456</v>
      </c>
      <c r="D199" t="s">
        <v>116</v>
      </c>
      <c r="E199">
        <v>0</v>
      </c>
      <c r="F199">
        <v>0</v>
      </c>
      <c r="G199">
        <v>0</v>
      </c>
      <c r="H199">
        <v>0</v>
      </c>
      <c r="I199" t="s">
        <v>74</v>
      </c>
      <c r="J199" t="s">
        <v>74</v>
      </c>
      <c r="K199" t="s">
        <v>74</v>
      </c>
      <c r="L199" t="s">
        <v>74</v>
      </c>
      <c r="M199" t="s">
        <v>74</v>
      </c>
      <c r="N199" t="s">
        <v>74</v>
      </c>
      <c r="O199">
        <v>0</v>
      </c>
      <c r="P199">
        <v>16</v>
      </c>
      <c r="Q199" t="s">
        <v>3989</v>
      </c>
      <c r="R199" t="s">
        <v>74</v>
      </c>
      <c r="S199" t="s">
        <v>74</v>
      </c>
      <c r="T199" t="s">
        <v>74</v>
      </c>
      <c r="X199" t="s">
        <v>457</v>
      </c>
    </row>
    <row r="200" spans="2:24" x14ac:dyDescent="0.25">
      <c r="B200" t="s">
        <v>458</v>
      </c>
      <c r="D200" t="s">
        <v>116</v>
      </c>
      <c r="E200">
        <v>0</v>
      </c>
      <c r="F200">
        <v>0</v>
      </c>
      <c r="G200">
        <v>0</v>
      </c>
      <c r="H200">
        <v>0</v>
      </c>
      <c r="I200" t="s">
        <v>74</v>
      </c>
      <c r="J200" t="s">
        <v>74</v>
      </c>
      <c r="K200" t="s">
        <v>74</v>
      </c>
      <c r="L200" t="s">
        <v>74</v>
      </c>
      <c r="M200" t="s">
        <v>74</v>
      </c>
      <c r="N200" t="s">
        <v>74</v>
      </c>
      <c r="O200">
        <v>0</v>
      </c>
      <c r="P200">
        <v>16</v>
      </c>
      <c r="Q200" t="s">
        <v>3989</v>
      </c>
      <c r="R200" t="s">
        <v>74</v>
      </c>
      <c r="S200" t="s">
        <v>74</v>
      </c>
      <c r="T200" t="s">
        <v>74</v>
      </c>
      <c r="X200" t="s">
        <v>459</v>
      </c>
    </row>
    <row r="201" spans="2:24" x14ac:dyDescent="0.25">
      <c r="B201" t="s">
        <v>460</v>
      </c>
      <c r="D201" t="s">
        <v>461</v>
      </c>
      <c r="E201">
        <v>0</v>
      </c>
      <c r="F201">
        <v>0</v>
      </c>
      <c r="G201">
        <v>0</v>
      </c>
      <c r="H201">
        <v>0</v>
      </c>
      <c r="I201" t="s">
        <v>74</v>
      </c>
      <c r="J201" t="s">
        <v>74</v>
      </c>
      <c r="K201" t="s">
        <v>74</v>
      </c>
      <c r="L201" t="s">
        <v>74</v>
      </c>
      <c r="M201" t="s">
        <v>74</v>
      </c>
      <c r="N201" t="s">
        <v>74</v>
      </c>
      <c r="O201">
        <v>0</v>
      </c>
      <c r="P201">
        <v>16</v>
      </c>
      <c r="Q201" t="s">
        <v>3989</v>
      </c>
      <c r="R201" t="s">
        <v>74</v>
      </c>
      <c r="S201" t="s">
        <v>74</v>
      </c>
      <c r="T201" t="s">
        <v>74</v>
      </c>
      <c r="X201" t="s">
        <v>462</v>
      </c>
    </row>
    <row r="202" spans="2:24" x14ac:dyDescent="0.25">
      <c r="B202" t="s">
        <v>463</v>
      </c>
      <c r="D202" t="s">
        <v>116</v>
      </c>
      <c r="E202">
        <v>0</v>
      </c>
      <c r="F202">
        <v>0</v>
      </c>
      <c r="G202">
        <v>0</v>
      </c>
      <c r="H202">
        <v>0</v>
      </c>
      <c r="I202" t="s">
        <v>74</v>
      </c>
      <c r="J202" t="s">
        <v>74</v>
      </c>
      <c r="K202" t="s">
        <v>74</v>
      </c>
      <c r="L202" t="s">
        <v>74</v>
      </c>
      <c r="M202" t="s">
        <v>74</v>
      </c>
      <c r="N202" t="s">
        <v>74</v>
      </c>
      <c r="O202">
        <v>0</v>
      </c>
      <c r="P202">
        <v>16</v>
      </c>
      <c r="Q202" t="s">
        <v>3989</v>
      </c>
      <c r="R202" t="s">
        <v>74</v>
      </c>
      <c r="S202" t="s">
        <v>74</v>
      </c>
      <c r="T202" t="s">
        <v>74</v>
      </c>
      <c r="X202" t="s">
        <v>464</v>
      </c>
    </row>
    <row r="203" spans="2:24" x14ac:dyDescent="0.25">
      <c r="B203" t="s">
        <v>465</v>
      </c>
      <c r="C203" t="s">
        <v>466</v>
      </c>
      <c r="D203" t="s">
        <v>467</v>
      </c>
      <c r="E203">
        <v>0</v>
      </c>
      <c r="F203">
        <v>0</v>
      </c>
      <c r="G203">
        <v>0</v>
      </c>
      <c r="H203">
        <v>0</v>
      </c>
      <c r="I203" t="s">
        <v>74</v>
      </c>
      <c r="J203" t="s">
        <v>74</v>
      </c>
      <c r="K203" t="s">
        <v>74</v>
      </c>
      <c r="L203" t="s">
        <v>74</v>
      </c>
      <c r="M203" t="s">
        <v>74</v>
      </c>
      <c r="N203" t="s">
        <v>74</v>
      </c>
      <c r="O203">
        <v>0</v>
      </c>
      <c r="P203">
        <v>16</v>
      </c>
      <c r="Q203" t="s">
        <v>3989</v>
      </c>
      <c r="R203" t="s">
        <v>74</v>
      </c>
      <c r="S203" t="s">
        <v>74</v>
      </c>
      <c r="T203" t="s">
        <v>74</v>
      </c>
      <c r="X203" t="s">
        <v>468</v>
      </c>
    </row>
    <row r="204" spans="2:24" x14ac:dyDescent="0.25">
      <c r="B204" t="s">
        <v>469</v>
      </c>
      <c r="D204" t="s">
        <v>116</v>
      </c>
      <c r="E204">
        <v>0</v>
      </c>
      <c r="F204">
        <v>0</v>
      </c>
      <c r="G204">
        <v>0</v>
      </c>
      <c r="H204">
        <v>0</v>
      </c>
      <c r="I204" t="s">
        <v>74</v>
      </c>
      <c r="J204" t="s">
        <v>74</v>
      </c>
      <c r="K204" t="s">
        <v>74</v>
      </c>
      <c r="L204" t="s">
        <v>74</v>
      </c>
      <c r="M204" t="s">
        <v>74</v>
      </c>
      <c r="N204" t="s">
        <v>74</v>
      </c>
      <c r="O204">
        <v>0</v>
      </c>
      <c r="P204">
        <v>16</v>
      </c>
      <c r="Q204" t="s">
        <v>3989</v>
      </c>
      <c r="R204" t="s">
        <v>74</v>
      </c>
      <c r="S204" t="s">
        <v>74</v>
      </c>
      <c r="T204" t="s">
        <v>74</v>
      </c>
      <c r="X204" t="s">
        <v>470</v>
      </c>
    </row>
    <row r="205" spans="2:24" x14ac:dyDescent="0.25">
      <c r="B205" t="s">
        <v>471</v>
      </c>
      <c r="D205" t="s">
        <v>116</v>
      </c>
      <c r="E205">
        <v>0</v>
      </c>
      <c r="F205">
        <v>0</v>
      </c>
      <c r="G205">
        <v>0</v>
      </c>
      <c r="H205">
        <v>0</v>
      </c>
      <c r="I205" t="s">
        <v>74</v>
      </c>
      <c r="J205" t="s">
        <v>74</v>
      </c>
      <c r="K205" t="s">
        <v>74</v>
      </c>
      <c r="L205" t="s">
        <v>74</v>
      </c>
      <c r="M205" t="s">
        <v>74</v>
      </c>
      <c r="N205" t="s">
        <v>74</v>
      </c>
      <c r="O205">
        <v>0</v>
      </c>
      <c r="P205">
        <v>16</v>
      </c>
      <c r="Q205" t="s">
        <v>3989</v>
      </c>
      <c r="R205" t="s">
        <v>74</v>
      </c>
      <c r="S205" t="s">
        <v>74</v>
      </c>
      <c r="T205" t="s">
        <v>74</v>
      </c>
      <c r="X205" t="s">
        <v>472</v>
      </c>
    </row>
    <row r="206" spans="2:24" x14ac:dyDescent="0.25">
      <c r="B206" t="s">
        <v>473</v>
      </c>
      <c r="D206" t="s">
        <v>116</v>
      </c>
      <c r="E206">
        <v>0</v>
      </c>
      <c r="F206">
        <v>0</v>
      </c>
      <c r="G206">
        <v>0</v>
      </c>
      <c r="H206">
        <v>0</v>
      </c>
      <c r="I206" t="s">
        <v>74</v>
      </c>
      <c r="J206" t="s">
        <v>74</v>
      </c>
      <c r="K206" t="s">
        <v>74</v>
      </c>
      <c r="L206" t="s">
        <v>74</v>
      </c>
      <c r="M206" t="s">
        <v>74</v>
      </c>
      <c r="N206" t="s">
        <v>74</v>
      </c>
      <c r="O206">
        <v>0</v>
      </c>
      <c r="P206">
        <v>16</v>
      </c>
      <c r="Q206" t="s">
        <v>3989</v>
      </c>
      <c r="R206" t="s">
        <v>74</v>
      </c>
      <c r="S206" t="s">
        <v>74</v>
      </c>
      <c r="T206" t="s">
        <v>74</v>
      </c>
      <c r="X206" t="s">
        <v>474</v>
      </c>
    </row>
    <row r="207" spans="2:24" x14ac:dyDescent="0.25">
      <c r="B207" t="s">
        <v>475</v>
      </c>
      <c r="D207" t="s">
        <v>116</v>
      </c>
      <c r="E207">
        <v>0</v>
      </c>
      <c r="F207">
        <v>0</v>
      </c>
      <c r="G207">
        <v>0</v>
      </c>
      <c r="H207">
        <v>0</v>
      </c>
      <c r="I207" t="s">
        <v>74</v>
      </c>
      <c r="J207" t="s">
        <v>74</v>
      </c>
      <c r="K207" t="s">
        <v>74</v>
      </c>
      <c r="L207" t="s">
        <v>74</v>
      </c>
      <c r="M207" t="s">
        <v>74</v>
      </c>
      <c r="N207" t="s">
        <v>74</v>
      </c>
      <c r="O207">
        <v>0</v>
      </c>
      <c r="P207">
        <v>16</v>
      </c>
      <c r="Q207" t="s">
        <v>3989</v>
      </c>
      <c r="R207" t="s">
        <v>74</v>
      </c>
      <c r="S207" t="s">
        <v>74</v>
      </c>
      <c r="T207" t="s">
        <v>74</v>
      </c>
      <c r="X207" t="s">
        <v>476</v>
      </c>
    </row>
    <row r="208" spans="2:24" x14ac:dyDescent="0.25">
      <c r="B208" t="s">
        <v>477</v>
      </c>
      <c r="D208" t="s">
        <v>116</v>
      </c>
      <c r="E208">
        <v>0</v>
      </c>
      <c r="F208">
        <v>0</v>
      </c>
      <c r="G208">
        <v>0</v>
      </c>
      <c r="H208">
        <v>0</v>
      </c>
      <c r="I208" t="s">
        <v>74</v>
      </c>
      <c r="J208" t="s">
        <v>74</v>
      </c>
      <c r="K208" t="s">
        <v>74</v>
      </c>
      <c r="L208" t="s">
        <v>74</v>
      </c>
      <c r="M208" t="s">
        <v>74</v>
      </c>
      <c r="N208" t="s">
        <v>74</v>
      </c>
      <c r="O208">
        <v>0</v>
      </c>
      <c r="P208">
        <v>16</v>
      </c>
      <c r="Q208" t="s">
        <v>3989</v>
      </c>
      <c r="R208" t="s">
        <v>74</v>
      </c>
      <c r="S208" t="s">
        <v>74</v>
      </c>
      <c r="T208" t="s">
        <v>74</v>
      </c>
      <c r="X208" t="s">
        <v>478</v>
      </c>
    </row>
    <row r="209" spans="2:24" x14ac:dyDescent="0.25">
      <c r="B209" t="s">
        <v>479</v>
      </c>
      <c r="D209" t="s">
        <v>461</v>
      </c>
      <c r="E209">
        <v>0</v>
      </c>
      <c r="F209">
        <v>0</v>
      </c>
      <c r="G209">
        <v>0</v>
      </c>
      <c r="H209">
        <v>0</v>
      </c>
      <c r="I209" t="s">
        <v>74</v>
      </c>
      <c r="J209" t="s">
        <v>74</v>
      </c>
      <c r="K209" t="s">
        <v>74</v>
      </c>
      <c r="L209" t="s">
        <v>74</v>
      </c>
      <c r="M209" t="s">
        <v>74</v>
      </c>
      <c r="N209" t="s">
        <v>74</v>
      </c>
      <c r="O209">
        <v>0</v>
      </c>
      <c r="P209">
        <v>16</v>
      </c>
      <c r="Q209" t="s">
        <v>3989</v>
      </c>
      <c r="R209" t="s">
        <v>74</v>
      </c>
      <c r="S209" t="s">
        <v>74</v>
      </c>
      <c r="T209" t="s">
        <v>74</v>
      </c>
      <c r="X209" t="s">
        <v>480</v>
      </c>
    </row>
    <row r="210" spans="2:24" x14ac:dyDescent="0.25">
      <c r="B210" t="s">
        <v>481</v>
      </c>
      <c r="D210" t="s">
        <v>116</v>
      </c>
      <c r="E210">
        <v>0</v>
      </c>
      <c r="F210">
        <v>0</v>
      </c>
      <c r="G210">
        <v>0</v>
      </c>
      <c r="H210">
        <v>0</v>
      </c>
      <c r="I210" t="s">
        <v>74</v>
      </c>
      <c r="J210" t="s">
        <v>74</v>
      </c>
      <c r="K210" t="s">
        <v>74</v>
      </c>
      <c r="L210" t="s">
        <v>74</v>
      </c>
      <c r="M210" t="s">
        <v>74</v>
      </c>
      <c r="N210" t="s">
        <v>74</v>
      </c>
      <c r="O210">
        <v>0</v>
      </c>
      <c r="P210">
        <v>16</v>
      </c>
      <c r="Q210" t="s">
        <v>3989</v>
      </c>
      <c r="R210" t="s">
        <v>74</v>
      </c>
      <c r="S210" t="s">
        <v>74</v>
      </c>
      <c r="T210" t="s">
        <v>74</v>
      </c>
      <c r="X210" t="s">
        <v>482</v>
      </c>
    </row>
    <row r="211" spans="2:24" x14ac:dyDescent="0.25">
      <c r="B211" t="s">
        <v>483</v>
      </c>
      <c r="D211" t="s">
        <v>116</v>
      </c>
      <c r="E211">
        <v>0</v>
      </c>
      <c r="F211">
        <v>0</v>
      </c>
      <c r="G211">
        <v>0</v>
      </c>
      <c r="H211">
        <v>0</v>
      </c>
      <c r="I211" t="s">
        <v>74</v>
      </c>
      <c r="J211" t="s">
        <v>74</v>
      </c>
      <c r="K211" t="s">
        <v>74</v>
      </c>
      <c r="L211" t="s">
        <v>74</v>
      </c>
      <c r="M211" t="s">
        <v>74</v>
      </c>
      <c r="N211" t="s">
        <v>74</v>
      </c>
      <c r="O211">
        <v>0</v>
      </c>
      <c r="P211">
        <v>16</v>
      </c>
      <c r="Q211" t="s">
        <v>3989</v>
      </c>
      <c r="R211" t="s">
        <v>74</v>
      </c>
      <c r="S211" t="s">
        <v>74</v>
      </c>
      <c r="T211" t="s">
        <v>74</v>
      </c>
      <c r="X211" t="s">
        <v>484</v>
      </c>
    </row>
    <row r="212" spans="2:24" x14ac:dyDescent="0.25">
      <c r="B212" t="s">
        <v>485</v>
      </c>
      <c r="C212" t="s">
        <v>268</v>
      </c>
      <c r="D212" t="s">
        <v>116</v>
      </c>
      <c r="E212">
        <v>0</v>
      </c>
      <c r="F212">
        <v>0</v>
      </c>
      <c r="G212">
        <v>0</v>
      </c>
      <c r="H212">
        <v>0</v>
      </c>
      <c r="I212" t="s">
        <v>74</v>
      </c>
      <c r="J212" t="s">
        <v>74</v>
      </c>
      <c r="K212" t="s">
        <v>74</v>
      </c>
      <c r="L212" t="s">
        <v>74</v>
      </c>
      <c r="M212" t="s">
        <v>74</v>
      </c>
      <c r="N212" t="s">
        <v>74</v>
      </c>
      <c r="O212">
        <v>0</v>
      </c>
      <c r="P212">
        <v>16</v>
      </c>
      <c r="Q212" t="s">
        <v>3989</v>
      </c>
      <c r="R212" t="s">
        <v>74</v>
      </c>
      <c r="S212" t="s">
        <v>74</v>
      </c>
      <c r="T212" t="s">
        <v>74</v>
      </c>
      <c r="X212" t="s">
        <v>486</v>
      </c>
    </row>
    <row r="213" spans="2:24" x14ac:dyDescent="0.25">
      <c r="B213" t="s">
        <v>487</v>
      </c>
      <c r="D213" t="s">
        <v>116</v>
      </c>
      <c r="E213">
        <v>0</v>
      </c>
      <c r="F213">
        <v>0</v>
      </c>
      <c r="G213">
        <v>0</v>
      </c>
      <c r="H213">
        <v>0</v>
      </c>
      <c r="I213" t="s">
        <v>74</v>
      </c>
      <c r="J213" t="s">
        <v>74</v>
      </c>
      <c r="K213" t="s">
        <v>74</v>
      </c>
      <c r="L213" t="s">
        <v>74</v>
      </c>
      <c r="M213" t="s">
        <v>74</v>
      </c>
      <c r="N213" t="s">
        <v>74</v>
      </c>
      <c r="O213">
        <v>0</v>
      </c>
      <c r="P213">
        <v>16</v>
      </c>
      <c r="Q213" t="s">
        <v>3989</v>
      </c>
      <c r="R213" t="s">
        <v>74</v>
      </c>
      <c r="S213" t="s">
        <v>74</v>
      </c>
      <c r="T213" t="s">
        <v>74</v>
      </c>
      <c r="X213" t="s">
        <v>488</v>
      </c>
    </row>
    <row r="214" spans="2:24" x14ac:dyDescent="0.25">
      <c r="B214" t="s">
        <v>489</v>
      </c>
      <c r="C214" t="s">
        <v>490</v>
      </c>
      <c r="D214" t="s">
        <v>491</v>
      </c>
      <c r="E214">
        <v>0</v>
      </c>
      <c r="F214">
        <v>3</v>
      </c>
      <c r="G214">
        <v>76</v>
      </c>
      <c r="H214">
        <v>70</v>
      </c>
      <c r="I214" t="s">
        <v>71</v>
      </c>
      <c r="J214" t="s">
        <v>492</v>
      </c>
      <c r="K214">
        <v>75</v>
      </c>
      <c r="L214" t="s">
        <v>239</v>
      </c>
      <c r="M214" t="s">
        <v>74</v>
      </c>
      <c r="N214">
        <v>0</v>
      </c>
      <c r="O214">
        <v>6780</v>
      </c>
      <c r="P214">
        <v>16</v>
      </c>
      <c r="Q214" t="s">
        <v>48</v>
      </c>
      <c r="R214" t="s">
        <v>74</v>
      </c>
      <c r="S214">
        <v>6</v>
      </c>
      <c r="T214">
        <v>1130</v>
      </c>
      <c r="X214" t="s">
        <v>493</v>
      </c>
    </row>
    <row r="215" spans="2:24" x14ac:dyDescent="0.25">
      <c r="B215" t="s">
        <v>489</v>
      </c>
      <c r="C215" t="s">
        <v>490</v>
      </c>
      <c r="D215" t="s">
        <v>491</v>
      </c>
      <c r="E215">
        <v>0</v>
      </c>
      <c r="F215">
        <v>3</v>
      </c>
      <c r="G215">
        <v>76</v>
      </c>
      <c r="H215">
        <v>70</v>
      </c>
      <c r="I215" t="s">
        <v>77</v>
      </c>
      <c r="J215" t="s">
        <v>492</v>
      </c>
      <c r="K215">
        <v>75</v>
      </c>
      <c r="L215" t="s">
        <v>239</v>
      </c>
      <c r="M215" t="s">
        <v>74</v>
      </c>
      <c r="N215">
        <v>0</v>
      </c>
      <c r="O215">
        <v>6780</v>
      </c>
      <c r="P215">
        <v>16</v>
      </c>
      <c r="Q215" t="s">
        <v>48</v>
      </c>
      <c r="R215" t="s">
        <v>74</v>
      </c>
      <c r="S215">
        <v>6</v>
      </c>
      <c r="T215">
        <v>1130</v>
      </c>
      <c r="X215" t="s">
        <v>493</v>
      </c>
    </row>
    <row r="216" spans="2:24" x14ac:dyDescent="0.25">
      <c r="B216" t="s">
        <v>494</v>
      </c>
      <c r="C216" t="s">
        <v>495</v>
      </c>
      <c r="D216" t="s">
        <v>496</v>
      </c>
      <c r="E216">
        <v>0</v>
      </c>
      <c r="F216">
        <v>1</v>
      </c>
      <c r="G216">
        <v>52</v>
      </c>
      <c r="H216">
        <v>70</v>
      </c>
      <c r="I216" t="s">
        <v>71</v>
      </c>
      <c r="J216" t="s">
        <v>300</v>
      </c>
      <c r="K216">
        <v>300</v>
      </c>
      <c r="L216" t="s">
        <v>73</v>
      </c>
      <c r="M216" t="s">
        <v>74</v>
      </c>
      <c r="N216">
        <v>0</v>
      </c>
      <c r="O216">
        <v>2970</v>
      </c>
      <c r="P216">
        <v>16</v>
      </c>
      <c r="Q216" t="s">
        <v>48</v>
      </c>
      <c r="R216" t="s">
        <v>74</v>
      </c>
      <c r="S216">
        <v>3</v>
      </c>
      <c r="T216">
        <v>990</v>
      </c>
      <c r="X216" t="s">
        <v>3758</v>
      </c>
    </row>
    <row r="217" spans="2:24" x14ac:dyDescent="0.25">
      <c r="B217" t="s">
        <v>494</v>
      </c>
      <c r="C217" t="s">
        <v>495</v>
      </c>
      <c r="D217" t="s">
        <v>496</v>
      </c>
      <c r="E217">
        <v>0</v>
      </c>
      <c r="F217">
        <v>1</v>
      </c>
      <c r="G217">
        <v>52</v>
      </c>
      <c r="H217">
        <v>70</v>
      </c>
      <c r="I217" t="s">
        <v>77</v>
      </c>
      <c r="J217" t="s">
        <v>300</v>
      </c>
      <c r="K217">
        <v>300</v>
      </c>
      <c r="L217" t="s">
        <v>73</v>
      </c>
      <c r="M217" t="s">
        <v>74</v>
      </c>
      <c r="N217">
        <v>0</v>
      </c>
      <c r="O217">
        <v>2970</v>
      </c>
      <c r="P217">
        <v>16</v>
      </c>
      <c r="Q217" t="s">
        <v>48</v>
      </c>
      <c r="R217" t="s">
        <v>74</v>
      </c>
      <c r="S217">
        <v>3</v>
      </c>
      <c r="T217">
        <v>990</v>
      </c>
      <c r="X217" t="s">
        <v>3758</v>
      </c>
    </row>
    <row r="218" spans="2:24" x14ac:dyDescent="0.25">
      <c r="B218" t="s">
        <v>499</v>
      </c>
      <c r="C218" t="s">
        <v>500</v>
      </c>
      <c r="D218" t="s">
        <v>497</v>
      </c>
      <c r="E218">
        <v>0</v>
      </c>
      <c r="F218">
        <v>4</v>
      </c>
      <c r="G218">
        <v>70</v>
      </c>
      <c r="H218">
        <v>70</v>
      </c>
      <c r="I218" t="s">
        <v>71</v>
      </c>
      <c r="J218" t="s">
        <v>501</v>
      </c>
      <c r="K218">
        <v>150</v>
      </c>
      <c r="L218" t="s">
        <v>73</v>
      </c>
      <c r="M218" t="s">
        <v>74</v>
      </c>
      <c r="N218">
        <v>0</v>
      </c>
      <c r="O218">
        <v>7030</v>
      </c>
      <c r="P218">
        <v>16</v>
      </c>
      <c r="Q218" t="s">
        <v>48</v>
      </c>
      <c r="R218" t="s">
        <v>74</v>
      </c>
      <c r="S218">
        <v>6</v>
      </c>
      <c r="T218">
        <v>1171.6666666666599</v>
      </c>
      <c r="X218" t="s">
        <v>498</v>
      </c>
    </row>
    <row r="219" spans="2:24" x14ac:dyDescent="0.25">
      <c r="B219" t="s">
        <v>499</v>
      </c>
      <c r="C219" t="s">
        <v>500</v>
      </c>
      <c r="D219" t="s">
        <v>497</v>
      </c>
      <c r="E219">
        <v>0</v>
      </c>
      <c r="F219">
        <v>4</v>
      </c>
      <c r="G219">
        <v>70</v>
      </c>
      <c r="H219">
        <v>70</v>
      </c>
      <c r="I219" t="s">
        <v>71</v>
      </c>
      <c r="J219" t="s">
        <v>144</v>
      </c>
      <c r="K219">
        <v>150</v>
      </c>
      <c r="L219" t="s">
        <v>73</v>
      </c>
      <c r="M219" t="s">
        <v>74</v>
      </c>
      <c r="N219">
        <v>0</v>
      </c>
      <c r="O219">
        <v>7030</v>
      </c>
      <c r="P219">
        <v>16</v>
      </c>
      <c r="Q219" t="s">
        <v>48</v>
      </c>
      <c r="R219" t="s">
        <v>74</v>
      </c>
      <c r="S219">
        <v>6</v>
      </c>
      <c r="T219">
        <v>1171.6666666666599</v>
      </c>
      <c r="X219" t="s">
        <v>498</v>
      </c>
    </row>
    <row r="220" spans="2:24" x14ac:dyDescent="0.25">
      <c r="B220" t="s">
        <v>499</v>
      </c>
      <c r="C220" t="s">
        <v>500</v>
      </c>
      <c r="D220" t="s">
        <v>497</v>
      </c>
      <c r="E220">
        <v>0</v>
      </c>
      <c r="F220">
        <v>4</v>
      </c>
      <c r="G220">
        <v>70</v>
      </c>
      <c r="H220">
        <v>70</v>
      </c>
      <c r="I220" t="s">
        <v>77</v>
      </c>
      <c r="J220" t="s">
        <v>501</v>
      </c>
      <c r="K220">
        <v>150</v>
      </c>
      <c r="L220" t="s">
        <v>73</v>
      </c>
      <c r="M220" t="s">
        <v>74</v>
      </c>
      <c r="N220">
        <v>0</v>
      </c>
      <c r="O220">
        <v>7030</v>
      </c>
      <c r="P220">
        <v>16</v>
      </c>
      <c r="Q220" t="s">
        <v>48</v>
      </c>
      <c r="R220" t="s">
        <v>74</v>
      </c>
      <c r="S220">
        <v>6</v>
      </c>
      <c r="T220">
        <v>1171.6666666666599</v>
      </c>
      <c r="X220" t="s">
        <v>498</v>
      </c>
    </row>
    <row r="221" spans="2:24" x14ac:dyDescent="0.25">
      <c r="B221" t="s">
        <v>499</v>
      </c>
      <c r="C221" t="s">
        <v>500</v>
      </c>
      <c r="D221" t="s">
        <v>497</v>
      </c>
      <c r="E221">
        <v>0</v>
      </c>
      <c r="F221">
        <v>4</v>
      </c>
      <c r="G221">
        <v>70</v>
      </c>
      <c r="H221">
        <v>70</v>
      </c>
      <c r="I221" t="s">
        <v>77</v>
      </c>
      <c r="J221" t="s">
        <v>144</v>
      </c>
      <c r="K221">
        <v>150</v>
      </c>
      <c r="L221" t="s">
        <v>73</v>
      </c>
      <c r="M221" t="s">
        <v>74</v>
      </c>
      <c r="N221">
        <v>0</v>
      </c>
      <c r="O221">
        <v>7030</v>
      </c>
      <c r="P221">
        <v>16</v>
      </c>
      <c r="Q221" t="s">
        <v>48</v>
      </c>
      <c r="R221" t="s">
        <v>74</v>
      </c>
      <c r="S221">
        <v>6</v>
      </c>
      <c r="T221">
        <v>1171.6666666666599</v>
      </c>
      <c r="X221" t="s">
        <v>498</v>
      </c>
    </row>
    <row r="222" spans="2:24" x14ac:dyDescent="0.25">
      <c r="B222" t="s">
        <v>502</v>
      </c>
      <c r="D222" t="s">
        <v>292</v>
      </c>
      <c r="E222">
        <v>0</v>
      </c>
      <c r="F222">
        <v>0</v>
      </c>
      <c r="G222">
        <v>0</v>
      </c>
      <c r="H222">
        <v>0</v>
      </c>
      <c r="I222" t="s">
        <v>71</v>
      </c>
      <c r="J222" t="s">
        <v>503</v>
      </c>
      <c r="K222">
        <v>100</v>
      </c>
      <c r="L222" t="s">
        <v>73</v>
      </c>
      <c r="M222" t="s">
        <v>74</v>
      </c>
      <c r="N222">
        <v>0</v>
      </c>
      <c r="O222">
        <v>0</v>
      </c>
      <c r="P222">
        <v>16</v>
      </c>
      <c r="Q222" t="s">
        <v>48</v>
      </c>
      <c r="R222" t="s">
        <v>74</v>
      </c>
      <c r="S222" t="s">
        <v>74</v>
      </c>
      <c r="T222" t="s">
        <v>74</v>
      </c>
      <c r="X222" t="s">
        <v>504</v>
      </c>
    </row>
    <row r="223" spans="2:24" x14ac:dyDescent="0.25">
      <c r="B223" t="s">
        <v>502</v>
      </c>
      <c r="D223" t="s">
        <v>292</v>
      </c>
      <c r="E223">
        <v>0</v>
      </c>
      <c r="F223">
        <v>0</v>
      </c>
      <c r="G223">
        <v>0</v>
      </c>
      <c r="H223">
        <v>0</v>
      </c>
      <c r="I223" t="s">
        <v>77</v>
      </c>
      <c r="J223" t="s">
        <v>505</v>
      </c>
      <c r="K223">
        <v>75</v>
      </c>
      <c r="L223" t="s">
        <v>73</v>
      </c>
      <c r="M223" t="s">
        <v>74</v>
      </c>
      <c r="N223">
        <v>0</v>
      </c>
      <c r="O223">
        <v>0</v>
      </c>
      <c r="P223">
        <v>16</v>
      </c>
      <c r="Q223" t="s">
        <v>48</v>
      </c>
      <c r="R223" t="s">
        <v>74</v>
      </c>
      <c r="S223" t="s">
        <v>74</v>
      </c>
      <c r="T223" t="s">
        <v>74</v>
      </c>
      <c r="X223" t="s">
        <v>504</v>
      </c>
    </row>
    <row r="224" spans="2:24" x14ac:dyDescent="0.25">
      <c r="B224" t="s">
        <v>506</v>
      </c>
      <c r="C224" t="s">
        <v>507</v>
      </c>
      <c r="D224" t="s">
        <v>508</v>
      </c>
      <c r="E224">
        <v>0</v>
      </c>
      <c r="F224">
        <v>2</v>
      </c>
      <c r="G224">
        <v>75</v>
      </c>
      <c r="H224">
        <v>80</v>
      </c>
      <c r="I224" t="s">
        <v>71</v>
      </c>
      <c r="J224" t="s">
        <v>509</v>
      </c>
      <c r="K224">
        <v>75</v>
      </c>
      <c r="L224" t="s">
        <v>239</v>
      </c>
      <c r="M224" t="s">
        <v>74</v>
      </c>
      <c r="N224">
        <v>1000</v>
      </c>
      <c r="O224">
        <v>7070</v>
      </c>
      <c r="P224">
        <v>16</v>
      </c>
      <c r="Q224" t="s">
        <v>3990</v>
      </c>
      <c r="R224" t="s">
        <v>74</v>
      </c>
      <c r="S224">
        <v>8</v>
      </c>
      <c r="T224">
        <v>883.75</v>
      </c>
      <c r="X224" t="s">
        <v>510</v>
      </c>
    </row>
    <row r="225" spans="2:24" x14ac:dyDescent="0.25">
      <c r="B225" t="s">
        <v>506</v>
      </c>
      <c r="C225" t="s">
        <v>507</v>
      </c>
      <c r="D225" t="s">
        <v>508</v>
      </c>
      <c r="E225">
        <v>0</v>
      </c>
      <c r="F225">
        <v>2</v>
      </c>
      <c r="G225">
        <v>75</v>
      </c>
      <c r="H225">
        <v>80</v>
      </c>
      <c r="I225" t="s">
        <v>71</v>
      </c>
      <c r="J225" t="s">
        <v>509</v>
      </c>
      <c r="K225">
        <v>75</v>
      </c>
      <c r="L225" t="s">
        <v>239</v>
      </c>
      <c r="M225" t="s">
        <v>74</v>
      </c>
      <c r="N225">
        <v>2400</v>
      </c>
      <c r="O225">
        <v>7070</v>
      </c>
      <c r="P225">
        <v>16</v>
      </c>
      <c r="Q225" t="s">
        <v>3990</v>
      </c>
      <c r="R225" t="s">
        <v>74</v>
      </c>
      <c r="S225">
        <v>8</v>
      </c>
      <c r="T225">
        <v>883.75</v>
      </c>
      <c r="X225" t="s">
        <v>510</v>
      </c>
    </row>
    <row r="226" spans="2:24" x14ac:dyDescent="0.25">
      <c r="B226" t="s">
        <v>506</v>
      </c>
      <c r="C226" t="s">
        <v>507</v>
      </c>
      <c r="D226" t="s">
        <v>508</v>
      </c>
      <c r="E226">
        <v>0</v>
      </c>
      <c r="F226">
        <v>2</v>
      </c>
      <c r="G226">
        <v>75</v>
      </c>
      <c r="H226">
        <v>80</v>
      </c>
      <c r="I226" t="s">
        <v>77</v>
      </c>
      <c r="J226" t="s">
        <v>509</v>
      </c>
      <c r="K226">
        <v>75</v>
      </c>
      <c r="L226" t="s">
        <v>239</v>
      </c>
      <c r="M226" t="s">
        <v>74</v>
      </c>
      <c r="N226">
        <v>2400</v>
      </c>
      <c r="O226">
        <v>7070</v>
      </c>
      <c r="P226">
        <v>16</v>
      </c>
      <c r="Q226" t="s">
        <v>3990</v>
      </c>
      <c r="R226" t="s">
        <v>74</v>
      </c>
      <c r="S226">
        <v>8</v>
      </c>
      <c r="T226">
        <v>883.75</v>
      </c>
      <c r="X226" t="s">
        <v>510</v>
      </c>
    </row>
    <row r="227" spans="2:24" x14ac:dyDescent="0.25">
      <c r="B227" t="s">
        <v>506</v>
      </c>
      <c r="C227" t="s">
        <v>507</v>
      </c>
      <c r="D227" t="s">
        <v>508</v>
      </c>
      <c r="E227">
        <v>0</v>
      </c>
      <c r="F227">
        <v>2</v>
      </c>
      <c r="G227">
        <v>75</v>
      </c>
      <c r="H227">
        <v>80</v>
      </c>
      <c r="I227" t="s">
        <v>77</v>
      </c>
      <c r="J227" t="s">
        <v>509</v>
      </c>
      <c r="K227">
        <v>75</v>
      </c>
      <c r="L227" t="s">
        <v>239</v>
      </c>
      <c r="M227" t="s">
        <v>74</v>
      </c>
      <c r="N227">
        <v>1000</v>
      </c>
      <c r="O227">
        <v>7070</v>
      </c>
      <c r="P227">
        <v>16</v>
      </c>
      <c r="Q227" t="s">
        <v>3990</v>
      </c>
      <c r="R227" t="s">
        <v>74</v>
      </c>
      <c r="S227">
        <v>8</v>
      </c>
      <c r="T227">
        <v>883.75</v>
      </c>
      <c r="X227" t="s">
        <v>510</v>
      </c>
    </row>
    <row r="228" spans="2:24" x14ac:dyDescent="0.25">
      <c r="B228" t="s">
        <v>511</v>
      </c>
      <c r="D228" t="s">
        <v>292</v>
      </c>
      <c r="E228">
        <v>0</v>
      </c>
      <c r="F228">
        <v>0</v>
      </c>
      <c r="G228">
        <v>0</v>
      </c>
      <c r="H228">
        <v>0</v>
      </c>
      <c r="I228" t="s">
        <v>74</v>
      </c>
      <c r="J228" t="s">
        <v>74</v>
      </c>
      <c r="K228" t="s">
        <v>74</v>
      </c>
      <c r="L228" t="s">
        <v>74</v>
      </c>
      <c r="M228" t="s">
        <v>74</v>
      </c>
      <c r="N228" t="s">
        <v>74</v>
      </c>
      <c r="O228">
        <v>0</v>
      </c>
      <c r="P228">
        <v>16</v>
      </c>
      <c r="Q228" t="s">
        <v>3989</v>
      </c>
      <c r="R228" t="s">
        <v>74</v>
      </c>
      <c r="S228" t="s">
        <v>74</v>
      </c>
      <c r="T228" t="s">
        <v>74</v>
      </c>
      <c r="X228" t="s">
        <v>512</v>
      </c>
    </row>
    <row r="229" spans="2:24" x14ac:dyDescent="0.25">
      <c r="B229" t="s">
        <v>513</v>
      </c>
      <c r="D229" t="s">
        <v>89</v>
      </c>
      <c r="E229">
        <v>0</v>
      </c>
      <c r="F229">
        <v>0</v>
      </c>
      <c r="G229">
        <v>0</v>
      </c>
      <c r="H229">
        <v>0</v>
      </c>
      <c r="I229" t="s">
        <v>74</v>
      </c>
      <c r="J229" t="s">
        <v>74</v>
      </c>
      <c r="K229" t="s">
        <v>74</v>
      </c>
      <c r="L229" t="s">
        <v>74</v>
      </c>
      <c r="M229" t="s">
        <v>74</v>
      </c>
      <c r="N229" t="s">
        <v>74</v>
      </c>
      <c r="O229">
        <v>0</v>
      </c>
      <c r="P229">
        <v>16</v>
      </c>
      <c r="Q229" t="s">
        <v>3989</v>
      </c>
      <c r="R229" t="s">
        <v>74</v>
      </c>
      <c r="S229" t="s">
        <v>74</v>
      </c>
      <c r="T229" t="s">
        <v>74</v>
      </c>
      <c r="X229" t="s">
        <v>514</v>
      </c>
    </row>
    <row r="230" spans="2:24" x14ac:dyDescent="0.25">
      <c r="B230" t="s">
        <v>515</v>
      </c>
      <c r="D230" t="s">
        <v>89</v>
      </c>
      <c r="E230">
        <v>0</v>
      </c>
      <c r="F230">
        <v>0</v>
      </c>
      <c r="G230">
        <v>0</v>
      </c>
      <c r="H230">
        <v>0</v>
      </c>
      <c r="I230" t="s">
        <v>74</v>
      </c>
      <c r="J230" t="s">
        <v>74</v>
      </c>
      <c r="K230" t="s">
        <v>74</v>
      </c>
      <c r="L230" t="s">
        <v>74</v>
      </c>
      <c r="M230" t="s">
        <v>74</v>
      </c>
      <c r="N230" t="s">
        <v>74</v>
      </c>
      <c r="O230">
        <v>0</v>
      </c>
      <c r="P230">
        <v>16</v>
      </c>
      <c r="Q230" t="s">
        <v>3989</v>
      </c>
      <c r="R230" t="s">
        <v>74</v>
      </c>
      <c r="S230" t="s">
        <v>74</v>
      </c>
      <c r="T230" t="s">
        <v>74</v>
      </c>
      <c r="X230" t="s">
        <v>516</v>
      </c>
    </row>
    <row r="231" spans="2:24" x14ac:dyDescent="0.25">
      <c r="B231" t="s">
        <v>517</v>
      </c>
      <c r="D231" t="s">
        <v>518</v>
      </c>
      <c r="E231">
        <v>0</v>
      </c>
      <c r="F231">
        <v>0</v>
      </c>
      <c r="G231">
        <v>0</v>
      </c>
      <c r="H231">
        <v>0</v>
      </c>
      <c r="I231" t="s">
        <v>74</v>
      </c>
      <c r="J231" t="s">
        <v>74</v>
      </c>
      <c r="K231" t="s">
        <v>74</v>
      </c>
      <c r="L231" t="s">
        <v>74</v>
      </c>
      <c r="M231" t="s">
        <v>74</v>
      </c>
      <c r="N231" t="s">
        <v>74</v>
      </c>
      <c r="O231">
        <v>0</v>
      </c>
      <c r="P231">
        <v>16</v>
      </c>
      <c r="Q231" t="s">
        <v>3989</v>
      </c>
      <c r="R231" t="s">
        <v>74</v>
      </c>
      <c r="S231" t="s">
        <v>74</v>
      </c>
      <c r="T231" t="s">
        <v>74</v>
      </c>
      <c r="X231" t="s">
        <v>519</v>
      </c>
    </row>
    <row r="232" spans="2:24" x14ac:dyDescent="0.25">
      <c r="B232" t="s">
        <v>520</v>
      </c>
      <c r="D232" t="s">
        <v>89</v>
      </c>
      <c r="E232">
        <v>0</v>
      </c>
      <c r="F232">
        <v>0</v>
      </c>
      <c r="G232">
        <v>0</v>
      </c>
      <c r="H232">
        <v>0</v>
      </c>
      <c r="I232" t="s">
        <v>74</v>
      </c>
      <c r="J232" t="s">
        <v>74</v>
      </c>
      <c r="K232" t="s">
        <v>74</v>
      </c>
      <c r="L232" t="s">
        <v>74</v>
      </c>
      <c r="M232" t="s">
        <v>74</v>
      </c>
      <c r="N232" t="s">
        <v>74</v>
      </c>
      <c r="O232">
        <v>0</v>
      </c>
      <c r="P232">
        <v>16</v>
      </c>
      <c r="Q232" t="s">
        <v>3989</v>
      </c>
      <c r="R232" t="s">
        <v>74</v>
      </c>
      <c r="S232" t="s">
        <v>74</v>
      </c>
      <c r="T232" t="s">
        <v>74</v>
      </c>
      <c r="X232" t="s">
        <v>521</v>
      </c>
    </row>
    <row r="233" spans="2:24" x14ac:dyDescent="0.25">
      <c r="B233" t="s">
        <v>522</v>
      </c>
      <c r="D233" t="s">
        <v>105</v>
      </c>
      <c r="E233">
        <v>0</v>
      </c>
      <c r="F233">
        <v>0</v>
      </c>
      <c r="G233">
        <v>0</v>
      </c>
      <c r="H233">
        <v>0</v>
      </c>
      <c r="I233" t="s">
        <v>74</v>
      </c>
      <c r="J233" t="s">
        <v>74</v>
      </c>
      <c r="K233" t="s">
        <v>74</v>
      </c>
      <c r="L233" t="s">
        <v>74</v>
      </c>
      <c r="M233" t="s">
        <v>74</v>
      </c>
      <c r="N233" t="s">
        <v>74</v>
      </c>
      <c r="O233">
        <v>0</v>
      </c>
      <c r="P233">
        <v>16</v>
      </c>
      <c r="Q233" t="s">
        <v>3989</v>
      </c>
      <c r="R233" t="s">
        <v>74</v>
      </c>
      <c r="S233" t="s">
        <v>74</v>
      </c>
      <c r="T233" t="s">
        <v>74</v>
      </c>
      <c r="X233" t="s">
        <v>523</v>
      </c>
    </row>
    <row r="234" spans="2:24" x14ac:dyDescent="0.25">
      <c r="B234" t="s">
        <v>524</v>
      </c>
      <c r="D234" t="s">
        <v>105</v>
      </c>
      <c r="E234">
        <v>0</v>
      </c>
      <c r="F234">
        <v>0</v>
      </c>
      <c r="G234">
        <v>0</v>
      </c>
      <c r="H234">
        <v>0</v>
      </c>
      <c r="I234" t="s">
        <v>74</v>
      </c>
      <c r="J234" t="s">
        <v>74</v>
      </c>
      <c r="K234" t="s">
        <v>74</v>
      </c>
      <c r="L234" t="s">
        <v>74</v>
      </c>
      <c r="M234" t="s">
        <v>74</v>
      </c>
      <c r="N234" t="s">
        <v>74</v>
      </c>
      <c r="O234">
        <v>0</v>
      </c>
      <c r="P234">
        <v>16</v>
      </c>
      <c r="Q234" t="s">
        <v>3989</v>
      </c>
      <c r="R234" t="s">
        <v>74</v>
      </c>
      <c r="S234" t="s">
        <v>74</v>
      </c>
      <c r="T234" t="s">
        <v>74</v>
      </c>
      <c r="X234" t="s">
        <v>525</v>
      </c>
    </row>
    <row r="235" spans="2:24" x14ac:dyDescent="0.25">
      <c r="B235" t="s">
        <v>526</v>
      </c>
      <c r="D235" t="s">
        <v>105</v>
      </c>
      <c r="E235">
        <v>0</v>
      </c>
      <c r="F235">
        <v>0</v>
      </c>
      <c r="G235">
        <v>0</v>
      </c>
      <c r="H235">
        <v>0</v>
      </c>
      <c r="I235" t="s">
        <v>74</v>
      </c>
      <c r="J235" t="s">
        <v>74</v>
      </c>
      <c r="K235" t="s">
        <v>74</v>
      </c>
      <c r="L235" t="s">
        <v>74</v>
      </c>
      <c r="M235" t="s">
        <v>74</v>
      </c>
      <c r="N235" t="s">
        <v>74</v>
      </c>
      <c r="O235">
        <v>0</v>
      </c>
      <c r="P235">
        <v>16</v>
      </c>
      <c r="Q235" t="s">
        <v>3989</v>
      </c>
      <c r="R235" t="s">
        <v>74</v>
      </c>
      <c r="S235" t="s">
        <v>74</v>
      </c>
      <c r="T235" t="s">
        <v>74</v>
      </c>
      <c r="X235" t="s">
        <v>527</v>
      </c>
    </row>
    <row r="236" spans="2:24" x14ac:dyDescent="0.25">
      <c r="B236" t="s">
        <v>528</v>
      </c>
      <c r="D236" t="s">
        <v>89</v>
      </c>
      <c r="E236">
        <v>0</v>
      </c>
      <c r="F236">
        <v>0</v>
      </c>
      <c r="G236">
        <v>0</v>
      </c>
      <c r="H236">
        <v>1</v>
      </c>
      <c r="I236" t="s">
        <v>74</v>
      </c>
      <c r="J236" t="s">
        <v>74</v>
      </c>
      <c r="K236" t="s">
        <v>74</v>
      </c>
      <c r="L236" t="s">
        <v>74</v>
      </c>
      <c r="M236" t="s">
        <v>74</v>
      </c>
      <c r="N236" t="s">
        <v>74</v>
      </c>
      <c r="O236">
        <v>0</v>
      </c>
      <c r="P236">
        <v>16</v>
      </c>
      <c r="Q236" t="s">
        <v>3989</v>
      </c>
      <c r="R236" t="s">
        <v>74</v>
      </c>
      <c r="S236" t="s">
        <v>74</v>
      </c>
      <c r="T236" t="s">
        <v>74</v>
      </c>
      <c r="X236" s="7" t="s">
        <v>529</v>
      </c>
    </row>
    <row r="237" spans="2:24" x14ac:dyDescent="0.25">
      <c r="B237" t="s">
        <v>530</v>
      </c>
      <c r="D237" t="s">
        <v>89</v>
      </c>
      <c r="E237">
        <v>0</v>
      </c>
      <c r="F237">
        <v>0</v>
      </c>
      <c r="G237">
        <v>0</v>
      </c>
      <c r="H237">
        <v>0</v>
      </c>
      <c r="I237" t="s">
        <v>74</v>
      </c>
      <c r="J237" t="s">
        <v>74</v>
      </c>
      <c r="K237" t="s">
        <v>74</v>
      </c>
      <c r="L237" t="s">
        <v>74</v>
      </c>
      <c r="M237" t="s">
        <v>74</v>
      </c>
      <c r="N237" t="s">
        <v>74</v>
      </c>
      <c r="O237">
        <v>0</v>
      </c>
      <c r="P237">
        <v>16</v>
      </c>
      <c r="Q237" t="s">
        <v>3989</v>
      </c>
      <c r="R237" t="s">
        <v>74</v>
      </c>
      <c r="S237" t="s">
        <v>74</v>
      </c>
      <c r="T237" t="s">
        <v>74</v>
      </c>
      <c r="X237" t="s">
        <v>531</v>
      </c>
    </row>
    <row r="238" spans="2:24" x14ac:dyDescent="0.25">
      <c r="B238" t="s">
        <v>532</v>
      </c>
      <c r="D238" t="s">
        <v>89</v>
      </c>
      <c r="E238">
        <v>0</v>
      </c>
      <c r="F238">
        <v>0</v>
      </c>
      <c r="G238">
        <v>0</v>
      </c>
      <c r="H238">
        <v>0</v>
      </c>
      <c r="I238" t="s">
        <v>74</v>
      </c>
      <c r="J238" t="s">
        <v>74</v>
      </c>
      <c r="K238" t="s">
        <v>74</v>
      </c>
      <c r="L238" t="s">
        <v>74</v>
      </c>
      <c r="M238" t="s">
        <v>74</v>
      </c>
      <c r="N238" t="s">
        <v>74</v>
      </c>
      <c r="O238">
        <v>0</v>
      </c>
      <c r="P238">
        <v>16</v>
      </c>
      <c r="Q238" t="s">
        <v>3989</v>
      </c>
      <c r="R238" t="s">
        <v>74</v>
      </c>
      <c r="S238" t="s">
        <v>74</v>
      </c>
      <c r="T238" t="s">
        <v>74</v>
      </c>
      <c r="X238" t="s">
        <v>533</v>
      </c>
    </row>
    <row r="239" spans="2:24" x14ac:dyDescent="0.25">
      <c r="B239" t="s">
        <v>534</v>
      </c>
      <c r="D239" t="s">
        <v>89</v>
      </c>
      <c r="E239">
        <v>0</v>
      </c>
      <c r="F239">
        <v>0</v>
      </c>
      <c r="G239">
        <v>0</v>
      </c>
      <c r="H239">
        <v>0</v>
      </c>
      <c r="I239" t="s">
        <v>74</v>
      </c>
      <c r="J239" t="s">
        <v>74</v>
      </c>
      <c r="K239" t="s">
        <v>74</v>
      </c>
      <c r="L239" t="s">
        <v>74</v>
      </c>
      <c r="M239" t="s">
        <v>74</v>
      </c>
      <c r="N239" t="s">
        <v>74</v>
      </c>
      <c r="O239">
        <v>0</v>
      </c>
      <c r="P239">
        <v>16</v>
      </c>
      <c r="Q239" t="s">
        <v>3989</v>
      </c>
      <c r="R239" t="s">
        <v>74</v>
      </c>
      <c r="S239" t="s">
        <v>74</v>
      </c>
      <c r="T239" t="s">
        <v>74</v>
      </c>
      <c r="X239" t="s">
        <v>535</v>
      </c>
    </row>
    <row r="240" spans="2:24" x14ac:dyDescent="0.25">
      <c r="B240" t="s">
        <v>536</v>
      </c>
      <c r="C240" t="s">
        <v>537</v>
      </c>
      <c r="D240" t="s">
        <v>298</v>
      </c>
      <c r="E240">
        <v>0</v>
      </c>
      <c r="F240">
        <v>2</v>
      </c>
      <c r="G240">
        <v>60</v>
      </c>
      <c r="H240">
        <v>76</v>
      </c>
      <c r="I240" t="s">
        <v>71</v>
      </c>
      <c r="J240" t="s">
        <v>201</v>
      </c>
      <c r="K240">
        <v>150</v>
      </c>
      <c r="L240" t="s">
        <v>239</v>
      </c>
      <c r="M240" t="s">
        <v>74</v>
      </c>
      <c r="N240">
        <v>250</v>
      </c>
      <c r="O240">
        <v>3830</v>
      </c>
      <c r="P240">
        <v>16</v>
      </c>
      <c r="Q240" t="s">
        <v>3990</v>
      </c>
      <c r="R240" t="s">
        <v>74</v>
      </c>
      <c r="S240">
        <v>4</v>
      </c>
      <c r="T240">
        <v>957.5</v>
      </c>
      <c r="X240" t="s">
        <v>538</v>
      </c>
    </row>
    <row r="241" spans="2:24" x14ac:dyDescent="0.25">
      <c r="B241" t="s">
        <v>536</v>
      </c>
      <c r="C241" t="s">
        <v>537</v>
      </c>
      <c r="D241" t="s">
        <v>298</v>
      </c>
      <c r="E241">
        <v>0</v>
      </c>
      <c r="F241">
        <v>2</v>
      </c>
      <c r="G241">
        <v>60</v>
      </c>
      <c r="H241">
        <v>76</v>
      </c>
      <c r="I241" t="s">
        <v>71</v>
      </c>
      <c r="J241" t="s">
        <v>238</v>
      </c>
      <c r="K241">
        <v>150</v>
      </c>
      <c r="L241" t="s">
        <v>239</v>
      </c>
      <c r="M241" t="s">
        <v>74</v>
      </c>
      <c r="N241">
        <v>500</v>
      </c>
      <c r="O241">
        <v>3830</v>
      </c>
      <c r="P241">
        <v>16</v>
      </c>
      <c r="Q241" t="s">
        <v>3990</v>
      </c>
      <c r="R241" t="s">
        <v>74</v>
      </c>
      <c r="S241">
        <v>4</v>
      </c>
      <c r="T241">
        <v>957.5</v>
      </c>
      <c r="X241" t="s">
        <v>538</v>
      </c>
    </row>
    <row r="242" spans="2:24" x14ac:dyDescent="0.25">
      <c r="B242" t="s">
        <v>536</v>
      </c>
      <c r="C242" t="s">
        <v>537</v>
      </c>
      <c r="D242" t="s">
        <v>298</v>
      </c>
      <c r="E242">
        <v>0</v>
      </c>
      <c r="F242">
        <v>2</v>
      </c>
      <c r="G242">
        <v>60</v>
      </c>
      <c r="H242">
        <v>76</v>
      </c>
      <c r="I242" t="s">
        <v>77</v>
      </c>
      <c r="J242" t="s">
        <v>238</v>
      </c>
      <c r="K242">
        <v>150</v>
      </c>
      <c r="L242" t="s">
        <v>239</v>
      </c>
      <c r="M242" t="s">
        <v>74</v>
      </c>
      <c r="N242">
        <v>500</v>
      </c>
      <c r="O242">
        <v>3830</v>
      </c>
      <c r="P242">
        <v>16</v>
      </c>
      <c r="Q242" t="s">
        <v>3990</v>
      </c>
      <c r="R242" t="s">
        <v>74</v>
      </c>
      <c r="S242">
        <v>4</v>
      </c>
      <c r="T242">
        <v>957.5</v>
      </c>
      <c r="X242" t="s">
        <v>538</v>
      </c>
    </row>
    <row r="243" spans="2:24" x14ac:dyDescent="0.25">
      <c r="B243" t="s">
        <v>536</v>
      </c>
      <c r="C243" t="s">
        <v>537</v>
      </c>
      <c r="D243" t="s">
        <v>298</v>
      </c>
      <c r="E243">
        <v>0</v>
      </c>
      <c r="F243">
        <v>2</v>
      </c>
      <c r="G243">
        <v>60</v>
      </c>
      <c r="H243">
        <v>76</v>
      </c>
      <c r="I243" t="s">
        <v>77</v>
      </c>
      <c r="J243" t="s">
        <v>201</v>
      </c>
      <c r="K243">
        <v>150</v>
      </c>
      <c r="L243" t="s">
        <v>239</v>
      </c>
      <c r="M243" t="s">
        <v>74</v>
      </c>
      <c r="N243">
        <v>250</v>
      </c>
      <c r="O243">
        <v>3830</v>
      </c>
      <c r="P243">
        <v>16</v>
      </c>
      <c r="Q243" t="s">
        <v>3990</v>
      </c>
      <c r="R243" t="s">
        <v>74</v>
      </c>
      <c r="S243">
        <v>4</v>
      </c>
      <c r="T243">
        <v>957.5</v>
      </c>
      <c r="X243" t="s">
        <v>538</v>
      </c>
    </row>
    <row r="244" spans="2:24" x14ac:dyDescent="0.25">
      <c r="B244" t="s">
        <v>539</v>
      </c>
      <c r="C244" t="s">
        <v>540</v>
      </c>
      <c r="D244" t="s">
        <v>541</v>
      </c>
      <c r="E244">
        <v>0</v>
      </c>
      <c r="F244">
        <v>3</v>
      </c>
      <c r="G244">
        <v>60</v>
      </c>
      <c r="H244">
        <v>50</v>
      </c>
      <c r="I244" t="s">
        <v>71</v>
      </c>
      <c r="J244" t="s">
        <v>238</v>
      </c>
      <c r="K244">
        <v>150</v>
      </c>
      <c r="L244" t="s">
        <v>73</v>
      </c>
      <c r="M244" t="s">
        <v>83</v>
      </c>
      <c r="N244">
        <v>0</v>
      </c>
      <c r="O244">
        <v>4950</v>
      </c>
      <c r="P244">
        <v>16</v>
      </c>
      <c r="Q244" t="s">
        <v>48</v>
      </c>
      <c r="R244">
        <v>450</v>
      </c>
      <c r="S244">
        <v>4</v>
      </c>
      <c r="T244">
        <v>1237.5</v>
      </c>
      <c r="X244" t="s">
        <v>542</v>
      </c>
    </row>
    <row r="245" spans="2:24" x14ac:dyDescent="0.25">
      <c r="B245" t="s">
        <v>539</v>
      </c>
      <c r="C245" t="s">
        <v>540</v>
      </c>
      <c r="D245" t="s">
        <v>541</v>
      </c>
      <c r="E245">
        <v>0</v>
      </c>
      <c r="F245">
        <v>3</v>
      </c>
      <c r="G245">
        <v>60</v>
      </c>
      <c r="H245">
        <v>50</v>
      </c>
      <c r="I245" t="s">
        <v>77</v>
      </c>
      <c r="J245" t="s">
        <v>238</v>
      </c>
      <c r="K245">
        <v>150</v>
      </c>
      <c r="L245" t="s">
        <v>83</v>
      </c>
      <c r="M245" t="s">
        <v>73</v>
      </c>
      <c r="N245">
        <v>1000</v>
      </c>
      <c r="O245">
        <v>4950</v>
      </c>
      <c r="P245">
        <v>16</v>
      </c>
      <c r="Q245" t="s">
        <v>3990</v>
      </c>
      <c r="R245" t="s">
        <v>74</v>
      </c>
      <c r="S245">
        <v>5</v>
      </c>
      <c r="T245">
        <v>990</v>
      </c>
      <c r="X245" t="s">
        <v>542</v>
      </c>
    </row>
    <row r="246" spans="2:24" x14ac:dyDescent="0.25">
      <c r="B246" t="s">
        <v>543</v>
      </c>
      <c r="C246" t="s">
        <v>544</v>
      </c>
      <c r="D246" t="s">
        <v>545</v>
      </c>
      <c r="E246" t="s">
        <v>74</v>
      </c>
      <c r="F246">
        <v>3</v>
      </c>
      <c r="G246">
        <v>66</v>
      </c>
      <c r="H246">
        <v>50</v>
      </c>
      <c r="I246" t="s">
        <v>71</v>
      </c>
      <c r="J246" t="s">
        <v>238</v>
      </c>
      <c r="K246">
        <v>150</v>
      </c>
      <c r="L246" t="s">
        <v>73</v>
      </c>
      <c r="M246" t="s">
        <v>83</v>
      </c>
      <c r="N246">
        <v>0</v>
      </c>
      <c r="O246">
        <v>4950</v>
      </c>
      <c r="P246">
        <v>16</v>
      </c>
      <c r="Q246" t="s">
        <v>48</v>
      </c>
      <c r="R246">
        <v>450</v>
      </c>
      <c r="S246">
        <v>4</v>
      </c>
      <c r="T246">
        <v>1237.5</v>
      </c>
      <c r="X246" t="s">
        <v>546</v>
      </c>
    </row>
    <row r="247" spans="2:24" x14ac:dyDescent="0.25">
      <c r="B247" t="s">
        <v>543</v>
      </c>
      <c r="C247" t="s">
        <v>544</v>
      </c>
      <c r="D247" t="s">
        <v>545</v>
      </c>
      <c r="E247" t="s">
        <v>74</v>
      </c>
      <c r="F247">
        <v>3</v>
      </c>
      <c r="G247">
        <v>66</v>
      </c>
      <c r="H247">
        <v>50</v>
      </c>
      <c r="I247" t="s">
        <v>77</v>
      </c>
      <c r="J247" t="s">
        <v>238</v>
      </c>
      <c r="K247">
        <v>150</v>
      </c>
      <c r="L247" t="s">
        <v>83</v>
      </c>
      <c r="M247" t="s">
        <v>73</v>
      </c>
      <c r="N247">
        <v>1000</v>
      </c>
      <c r="O247">
        <v>4950</v>
      </c>
      <c r="P247">
        <v>16</v>
      </c>
      <c r="Q247" t="s">
        <v>3990</v>
      </c>
      <c r="R247" t="s">
        <v>74</v>
      </c>
      <c r="S247">
        <v>5</v>
      </c>
      <c r="T247">
        <v>990</v>
      </c>
      <c r="X247" t="s">
        <v>546</v>
      </c>
    </row>
    <row r="248" spans="2:24" x14ac:dyDescent="0.25">
      <c r="B248" t="s">
        <v>547</v>
      </c>
      <c r="C248" t="s">
        <v>236</v>
      </c>
      <c r="D248" t="s">
        <v>548</v>
      </c>
      <c r="E248">
        <v>0</v>
      </c>
      <c r="F248">
        <v>3</v>
      </c>
      <c r="G248">
        <v>60</v>
      </c>
      <c r="H248">
        <v>70</v>
      </c>
      <c r="I248" t="s">
        <v>71</v>
      </c>
      <c r="J248" t="s">
        <v>238</v>
      </c>
      <c r="K248">
        <v>150</v>
      </c>
      <c r="L248" t="s">
        <v>239</v>
      </c>
      <c r="M248" t="s">
        <v>74</v>
      </c>
      <c r="N248">
        <v>500</v>
      </c>
      <c r="O248">
        <v>5910</v>
      </c>
      <c r="P248">
        <v>16</v>
      </c>
      <c r="Q248" t="s">
        <v>3990</v>
      </c>
      <c r="R248" t="s">
        <v>74</v>
      </c>
      <c r="S248">
        <v>6</v>
      </c>
      <c r="T248">
        <v>985</v>
      </c>
      <c r="X248" t="s">
        <v>549</v>
      </c>
    </row>
    <row r="249" spans="2:24" x14ac:dyDescent="0.25">
      <c r="B249" t="s">
        <v>547</v>
      </c>
      <c r="C249" t="s">
        <v>236</v>
      </c>
      <c r="D249" t="s">
        <v>548</v>
      </c>
      <c r="E249">
        <v>0</v>
      </c>
      <c r="F249">
        <v>3</v>
      </c>
      <c r="G249">
        <v>60</v>
      </c>
      <c r="H249">
        <v>70</v>
      </c>
      <c r="I249" t="s">
        <v>77</v>
      </c>
      <c r="J249" t="s">
        <v>238</v>
      </c>
      <c r="K249">
        <v>150</v>
      </c>
      <c r="L249" t="s">
        <v>239</v>
      </c>
      <c r="M249" t="s">
        <v>74</v>
      </c>
      <c r="N249">
        <v>500</v>
      </c>
      <c r="O249">
        <v>5910</v>
      </c>
      <c r="P249">
        <v>16</v>
      </c>
      <c r="Q249" t="s">
        <v>3990</v>
      </c>
      <c r="R249" t="s">
        <v>74</v>
      </c>
      <c r="S249">
        <v>6</v>
      </c>
      <c r="T249">
        <v>985</v>
      </c>
      <c r="X249" t="s">
        <v>549</v>
      </c>
    </row>
    <row r="250" spans="2:24" x14ac:dyDescent="0.25">
      <c r="B250" t="s">
        <v>550</v>
      </c>
      <c r="D250" t="s">
        <v>116</v>
      </c>
      <c r="E250">
        <v>0</v>
      </c>
      <c r="F250">
        <v>0</v>
      </c>
      <c r="G250">
        <v>0</v>
      </c>
      <c r="H250">
        <v>0</v>
      </c>
      <c r="I250" t="s">
        <v>74</v>
      </c>
      <c r="J250" t="s">
        <v>74</v>
      </c>
      <c r="K250" t="s">
        <v>74</v>
      </c>
      <c r="L250" t="s">
        <v>74</v>
      </c>
      <c r="M250" t="s">
        <v>74</v>
      </c>
      <c r="N250" t="s">
        <v>74</v>
      </c>
      <c r="O250">
        <v>0</v>
      </c>
      <c r="P250">
        <v>16</v>
      </c>
      <c r="Q250" t="s">
        <v>3989</v>
      </c>
      <c r="R250" t="s">
        <v>74</v>
      </c>
      <c r="S250" t="s">
        <v>74</v>
      </c>
      <c r="T250" t="s">
        <v>74</v>
      </c>
      <c r="X250" t="s">
        <v>551</v>
      </c>
    </row>
    <row r="251" spans="2:24" x14ac:dyDescent="0.25">
      <c r="B251" t="s">
        <v>552</v>
      </c>
      <c r="D251" t="s">
        <v>89</v>
      </c>
      <c r="E251">
        <v>0</v>
      </c>
      <c r="F251">
        <v>0</v>
      </c>
      <c r="G251">
        <v>0</v>
      </c>
      <c r="H251">
        <v>0</v>
      </c>
      <c r="I251" t="s">
        <v>74</v>
      </c>
      <c r="J251" t="s">
        <v>74</v>
      </c>
      <c r="K251" t="s">
        <v>74</v>
      </c>
      <c r="L251" t="s">
        <v>74</v>
      </c>
      <c r="M251" t="s">
        <v>74</v>
      </c>
      <c r="N251" t="s">
        <v>74</v>
      </c>
      <c r="O251">
        <v>0</v>
      </c>
      <c r="P251">
        <v>16</v>
      </c>
      <c r="Q251" t="s">
        <v>3989</v>
      </c>
      <c r="R251" t="s">
        <v>74</v>
      </c>
      <c r="S251" t="s">
        <v>74</v>
      </c>
      <c r="T251" t="s">
        <v>74</v>
      </c>
      <c r="X251" t="s">
        <v>553</v>
      </c>
    </row>
    <row r="252" spans="2:24" x14ac:dyDescent="0.25">
      <c r="B252" t="s">
        <v>554</v>
      </c>
      <c r="C252" t="s">
        <v>555</v>
      </c>
      <c r="D252" t="s">
        <v>556</v>
      </c>
      <c r="E252">
        <v>0</v>
      </c>
      <c r="F252">
        <v>4</v>
      </c>
      <c r="G252">
        <v>48</v>
      </c>
      <c r="H252">
        <v>70</v>
      </c>
      <c r="I252" t="s">
        <v>71</v>
      </c>
      <c r="J252" t="s">
        <v>238</v>
      </c>
      <c r="K252">
        <v>150</v>
      </c>
      <c r="L252" t="s">
        <v>73</v>
      </c>
      <c r="M252" t="s">
        <v>74</v>
      </c>
      <c r="N252">
        <v>0</v>
      </c>
      <c r="O252">
        <v>7060</v>
      </c>
      <c r="P252">
        <v>16</v>
      </c>
      <c r="Q252" t="s">
        <v>48</v>
      </c>
      <c r="R252" t="s">
        <v>74</v>
      </c>
      <c r="S252">
        <v>6</v>
      </c>
      <c r="T252">
        <v>1176.6666666666599</v>
      </c>
      <c r="X252" t="s">
        <v>557</v>
      </c>
    </row>
    <row r="253" spans="2:24" x14ac:dyDescent="0.25">
      <c r="B253" t="s">
        <v>554</v>
      </c>
      <c r="C253" t="s">
        <v>555</v>
      </c>
      <c r="D253" t="s">
        <v>556</v>
      </c>
      <c r="E253">
        <v>0</v>
      </c>
      <c r="F253">
        <v>4</v>
      </c>
      <c r="G253">
        <v>48</v>
      </c>
      <c r="H253">
        <v>70</v>
      </c>
      <c r="I253" t="s">
        <v>77</v>
      </c>
      <c r="J253" t="s">
        <v>451</v>
      </c>
      <c r="K253">
        <v>300</v>
      </c>
      <c r="L253" t="s">
        <v>73</v>
      </c>
      <c r="M253" t="s">
        <v>74</v>
      </c>
      <c r="N253">
        <v>0</v>
      </c>
      <c r="O253">
        <v>7060</v>
      </c>
      <c r="P253">
        <v>16</v>
      </c>
      <c r="Q253" t="s">
        <v>48</v>
      </c>
      <c r="R253" t="s">
        <v>74</v>
      </c>
      <c r="S253">
        <v>6</v>
      </c>
      <c r="T253">
        <v>1176.6666666666599</v>
      </c>
      <c r="X253" t="s">
        <v>557</v>
      </c>
    </row>
    <row r="254" spans="2:24" x14ac:dyDescent="0.25">
      <c r="B254" t="s">
        <v>558</v>
      </c>
      <c r="D254" t="s">
        <v>559</v>
      </c>
      <c r="E254">
        <v>0</v>
      </c>
      <c r="F254">
        <v>0</v>
      </c>
      <c r="G254">
        <v>0</v>
      </c>
      <c r="H254">
        <v>0</v>
      </c>
      <c r="I254" t="s">
        <v>74</v>
      </c>
      <c r="J254" t="s">
        <v>74</v>
      </c>
      <c r="K254" t="s">
        <v>74</v>
      </c>
      <c r="L254" t="s">
        <v>74</v>
      </c>
      <c r="M254" t="s">
        <v>74</v>
      </c>
      <c r="N254" t="s">
        <v>74</v>
      </c>
      <c r="O254">
        <v>0</v>
      </c>
      <c r="P254">
        <v>16</v>
      </c>
      <c r="Q254" t="s">
        <v>3989</v>
      </c>
      <c r="R254" t="s">
        <v>74</v>
      </c>
      <c r="S254" t="s">
        <v>74</v>
      </c>
      <c r="T254" t="s">
        <v>74</v>
      </c>
      <c r="X254" t="s">
        <v>560</v>
      </c>
    </row>
    <row r="255" spans="2:24" x14ac:dyDescent="0.25">
      <c r="B255" t="s">
        <v>561</v>
      </c>
      <c r="C255" t="s">
        <v>562</v>
      </c>
      <c r="D255" t="s">
        <v>563</v>
      </c>
      <c r="E255">
        <v>25</v>
      </c>
      <c r="F255">
        <v>5</v>
      </c>
      <c r="G255">
        <v>92</v>
      </c>
      <c r="H255">
        <v>65.599999999999994</v>
      </c>
      <c r="I255" t="s">
        <v>71</v>
      </c>
      <c r="J255" t="s">
        <v>316</v>
      </c>
      <c r="K255">
        <v>75</v>
      </c>
      <c r="L255" t="s">
        <v>73</v>
      </c>
      <c r="M255" t="s">
        <v>83</v>
      </c>
      <c r="N255">
        <v>0</v>
      </c>
      <c r="O255">
        <v>13836</v>
      </c>
      <c r="P255">
        <v>16</v>
      </c>
      <c r="Q255" t="s">
        <v>48</v>
      </c>
      <c r="R255">
        <v>450</v>
      </c>
      <c r="S255">
        <v>12</v>
      </c>
      <c r="T255">
        <v>1153</v>
      </c>
      <c r="X255" t="s">
        <v>564</v>
      </c>
    </row>
    <row r="256" spans="2:24" x14ac:dyDescent="0.25">
      <c r="B256" t="s">
        <v>561</v>
      </c>
      <c r="C256" t="s">
        <v>562</v>
      </c>
      <c r="D256" t="s">
        <v>563</v>
      </c>
      <c r="E256">
        <v>25</v>
      </c>
      <c r="F256">
        <v>5</v>
      </c>
      <c r="G256">
        <v>92</v>
      </c>
      <c r="H256">
        <v>65.599999999999994</v>
      </c>
      <c r="I256" t="s">
        <v>77</v>
      </c>
      <c r="J256" t="s">
        <v>144</v>
      </c>
      <c r="K256">
        <v>150</v>
      </c>
      <c r="L256" t="s">
        <v>83</v>
      </c>
      <c r="M256" t="s">
        <v>73</v>
      </c>
      <c r="N256">
        <v>1500</v>
      </c>
      <c r="O256">
        <v>13836</v>
      </c>
      <c r="P256">
        <v>16</v>
      </c>
      <c r="Q256" t="s">
        <v>3990</v>
      </c>
      <c r="R256" t="s">
        <v>74</v>
      </c>
      <c r="S256">
        <v>14</v>
      </c>
      <c r="T256">
        <v>988.28571428571399</v>
      </c>
      <c r="X256" t="s">
        <v>564</v>
      </c>
    </row>
    <row r="257" spans="2:24" x14ac:dyDescent="0.25">
      <c r="B257" t="s">
        <v>565</v>
      </c>
      <c r="C257" t="s">
        <v>566</v>
      </c>
      <c r="D257" t="s">
        <v>567</v>
      </c>
      <c r="E257">
        <v>169</v>
      </c>
      <c r="F257">
        <v>5</v>
      </c>
      <c r="G257">
        <v>74</v>
      </c>
      <c r="H257">
        <v>65.599999999999994</v>
      </c>
      <c r="I257" t="s">
        <v>71</v>
      </c>
      <c r="J257" t="s">
        <v>199</v>
      </c>
      <c r="K257">
        <v>75</v>
      </c>
      <c r="L257" t="s">
        <v>73</v>
      </c>
      <c r="M257" t="s">
        <v>83</v>
      </c>
      <c r="N257">
        <v>0</v>
      </c>
      <c r="O257">
        <v>13836</v>
      </c>
      <c r="P257">
        <v>16</v>
      </c>
      <c r="Q257" t="s">
        <v>48</v>
      </c>
      <c r="R257">
        <v>450</v>
      </c>
      <c r="S257">
        <v>12</v>
      </c>
      <c r="T257">
        <v>1153</v>
      </c>
      <c r="X257" t="s">
        <v>568</v>
      </c>
    </row>
    <row r="258" spans="2:24" x14ac:dyDescent="0.25">
      <c r="B258" t="s">
        <v>565</v>
      </c>
      <c r="C258" t="s">
        <v>566</v>
      </c>
      <c r="D258" t="s">
        <v>567</v>
      </c>
      <c r="E258">
        <v>169</v>
      </c>
      <c r="F258">
        <v>5</v>
      </c>
      <c r="G258">
        <v>74</v>
      </c>
      <c r="H258">
        <v>65.599999999999994</v>
      </c>
      <c r="I258" t="s">
        <v>77</v>
      </c>
      <c r="J258" t="s">
        <v>144</v>
      </c>
      <c r="K258">
        <v>150</v>
      </c>
      <c r="L258" t="s">
        <v>83</v>
      </c>
      <c r="M258" t="s">
        <v>73</v>
      </c>
      <c r="N258">
        <v>1500</v>
      </c>
      <c r="O258">
        <v>13836</v>
      </c>
      <c r="P258">
        <v>16</v>
      </c>
      <c r="Q258" t="s">
        <v>3990</v>
      </c>
      <c r="R258" t="s">
        <v>74</v>
      </c>
      <c r="S258">
        <v>14</v>
      </c>
      <c r="T258">
        <v>988.28571428571399</v>
      </c>
      <c r="X258" t="s">
        <v>568</v>
      </c>
    </row>
    <row r="259" spans="2:24" x14ac:dyDescent="0.25">
      <c r="B259" t="s">
        <v>569</v>
      </c>
      <c r="C259" t="s">
        <v>562</v>
      </c>
      <c r="D259" t="s">
        <v>570</v>
      </c>
      <c r="E259">
        <v>170</v>
      </c>
      <c r="F259">
        <v>5</v>
      </c>
      <c r="G259">
        <v>92</v>
      </c>
      <c r="H259">
        <v>65.599999999999994</v>
      </c>
      <c r="I259" t="s">
        <v>71</v>
      </c>
      <c r="J259" t="s">
        <v>199</v>
      </c>
      <c r="K259">
        <v>75</v>
      </c>
      <c r="L259" t="s">
        <v>73</v>
      </c>
      <c r="M259" t="s">
        <v>83</v>
      </c>
      <c r="N259">
        <v>0</v>
      </c>
      <c r="O259">
        <v>13836</v>
      </c>
      <c r="P259">
        <v>16</v>
      </c>
      <c r="Q259" t="s">
        <v>48</v>
      </c>
      <c r="R259">
        <v>450</v>
      </c>
      <c r="S259">
        <v>12</v>
      </c>
      <c r="T259">
        <v>1153</v>
      </c>
      <c r="X259" t="s">
        <v>571</v>
      </c>
    </row>
    <row r="260" spans="2:24" x14ac:dyDescent="0.25">
      <c r="B260" t="s">
        <v>569</v>
      </c>
      <c r="C260" t="s">
        <v>562</v>
      </c>
      <c r="D260" t="s">
        <v>570</v>
      </c>
      <c r="E260">
        <v>170</v>
      </c>
      <c r="F260">
        <v>5</v>
      </c>
      <c r="G260">
        <v>92</v>
      </c>
      <c r="H260">
        <v>65.599999999999994</v>
      </c>
      <c r="I260" t="s">
        <v>77</v>
      </c>
      <c r="J260" t="s">
        <v>144</v>
      </c>
      <c r="K260">
        <v>150</v>
      </c>
      <c r="L260" t="s">
        <v>83</v>
      </c>
      <c r="M260" t="s">
        <v>73</v>
      </c>
      <c r="N260">
        <v>1500</v>
      </c>
      <c r="O260">
        <v>13836</v>
      </c>
      <c r="P260">
        <v>16</v>
      </c>
      <c r="Q260" t="s">
        <v>3990</v>
      </c>
      <c r="R260" t="s">
        <v>74</v>
      </c>
      <c r="S260">
        <v>14</v>
      </c>
      <c r="T260">
        <v>988.28571428571399</v>
      </c>
      <c r="X260" t="s">
        <v>571</v>
      </c>
    </row>
    <row r="261" spans="2:24" x14ac:dyDescent="0.25">
      <c r="B261" t="s">
        <v>572</v>
      </c>
      <c r="C261" t="s">
        <v>562</v>
      </c>
      <c r="D261" t="s">
        <v>573</v>
      </c>
      <c r="E261">
        <v>27</v>
      </c>
      <c r="F261">
        <v>5</v>
      </c>
      <c r="G261">
        <v>92</v>
      </c>
      <c r="H261">
        <v>65.599999999999994</v>
      </c>
      <c r="I261" t="s">
        <v>71</v>
      </c>
      <c r="J261" t="s">
        <v>316</v>
      </c>
      <c r="K261">
        <v>75</v>
      </c>
      <c r="L261" t="s">
        <v>73</v>
      </c>
      <c r="M261" t="s">
        <v>83</v>
      </c>
      <c r="N261">
        <v>0</v>
      </c>
      <c r="O261">
        <v>13836</v>
      </c>
      <c r="P261">
        <v>16</v>
      </c>
      <c r="Q261" t="s">
        <v>48</v>
      </c>
      <c r="R261">
        <v>450</v>
      </c>
      <c r="S261">
        <v>12</v>
      </c>
      <c r="T261">
        <v>1153</v>
      </c>
      <c r="X261" t="s">
        <v>574</v>
      </c>
    </row>
    <row r="262" spans="2:24" x14ac:dyDescent="0.25">
      <c r="B262" t="s">
        <v>572</v>
      </c>
      <c r="C262" t="s">
        <v>562</v>
      </c>
      <c r="D262" t="s">
        <v>573</v>
      </c>
      <c r="E262">
        <v>27</v>
      </c>
      <c r="F262">
        <v>5</v>
      </c>
      <c r="G262">
        <v>92</v>
      </c>
      <c r="H262">
        <v>65.599999999999994</v>
      </c>
      <c r="I262" t="s">
        <v>77</v>
      </c>
      <c r="J262" t="s">
        <v>144</v>
      </c>
      <c r="K262">
        <v>150</v>
      </c>
      <c r="L262" t="s">
        <v>83</v>
      </c>
      <c r="M262" t="s">
        <v>73</v>
      </c>
      <c r="N262">
        <v>0</v>
      </c>
      <c r="O262">
        <v>13836</v>
      </c>
      <c r="P262">
        <v>16</v>
      </c>
      <c r="Q262" t="s">
        <v>48</v>
      </c>
      <c r="R262" t="s">
        <v>74</v>
      </c>
      <c r="S262">
        <v>12</v>
      </c>
      <c r="T262">
        <v>1153</v>
      </c>
      <c r="X262" t="s">
        <v>574</v>
      </c>
    </row>
    <row r="263" spans="2:24" x14ac:dyDescent="0.25">
      <c r="B263" t="s">
        <v>575</v>
      </c>
      <c r="C263" t="s">
        <v>576</v>
      </c>
      <c r="D263" t="s">
        <v>577</v>
      </c>
      <c r="E263" t="s">
        <v>74</v>
      </c>
      <c r="F263">
        <v>3</v>
      </c>
      <c r="G263">
        <v>66</v>
      </c>
      <c r="H263">
        <v>51</v>
      </c>
      <c r="I263" t="s">
        <v>71</v>
      </c>
      <c r="J263" t="s">
        <v>158</v>
      </c>
      <c r="K263">
        <v>135</v>
      </c>
      <c r="L263" t="s">
        <v>73</v>
      </c>
      <c r="M263" t="s">
        <v>83</v>
      </c>
      <c r="N263" t="s">
        <v>74</v>
      </c>
      <c r="O263">
        <v>6426</v>
      </c>
      <c r="P263">
        <v>16</v>
      </c>
      <c r="Q263" t="s">
        <v>3989</v>
      </c>
      <c r="R263">
        <v>450</v>
      </c>
      <c r="S263" t="s">
        <v>74</v>
      </c>
      <c r="T263" t="s">
        <v>74</v>
      </c>
      <c r="X263" t="s">
        <v>578</v>
      </c>
    </row>
    <row r="264" spans="2:24" x14ac:dyDescent="0.25">
      <c r="B264" t="s">
        <v>575</v>
      </c>
      <c r="C264" t="s">
        <v>576</v>
      </c>
      <c r="D264" t="s">
        <v>577</v>
      </c>
      <c r="E264" t="s">
        <v>74</v>
      </c>
      <c r="F264">
        <v>3</v>
      </c>
      <c r="G264">
        <v>66</v>
      </c>
      <c r="H264">
        <v>51</v>
      </c>
      <c r="I264" t="s">
        <v>77</v>
      </c>
      <c r="J264" t="s">
        <v>144</v>
      </c>
      <c r="K264">
        <v>150</v>
      </c>
      <c r="L264" t="s">
        <v>239</v>
      </c>
      <c r="M264" t="s">
        <v>73</v>
      </c>
      <c r="N264">
        <v>0</v>
      </c>
      <c r="O264">
        <v>6426</v>
      </c>
      <c r="P264">
        <v>16</v>
      </c>
      <c r="Q264" t="s">
        <v>48</v>
      </c>
      <c r="R264" t="s">
        <v>74</v>
      </c>
      <c r="S264">
        <v>6</v>
      </c>
      <c r="T264">
        <v>1071</v>
      </c>
      <c r="X264" t="s">
        <v>578</v>
      </c>
    </row>
    <row r="265" spans="2:24" x14ac:dyDescent="0.25">
      <c r="B265" t="s">
        <v>579</v>
      </c>
      <c r="C265" t="s">
        <v>576</v>
      </c>
      <c r="D265" t="s">
        <v>580</v>
      </c>
      <c r="E265">
        <v>146</v>
      </c>
      <c r="F265">
        <v>3</v>
      </c>
      <c r="G265">
        <v>66</v>
      </c>
      <c r="H265">
        <v>51</v>
      </c>
      <c r="I265" t="s">
        <v>71</v>
      </c>
      <c r="J265" t="s">
        <v>158</v>
      </c>
      <c r="K265">
        <v>135</v>
      </c>
      <c r="L265" t="s">
        <v>73</v>
      </c>
      <c r="M265" t="s">
        <v>83</v>
      </c>
      <c r="N265" t="s">
        <v>74</v>
      </c>
      <c r="O265">
        <v>6426</v>
      </c>
      <c r="P265">
        <v>16</v>
      </c>
      <c r="Q265" t="s">
        <v>3989</v>
      </c>
      <c r="R265">
        <v>450</v>
      </c>
      <c r="S265" t="s">
        <v>74</v>
      </c>
      <c r="T265" t="s">
        <v>74</v>
      </c>
      <c r="X265" t="s">
        <v>581</v>
      </c>
    </row>
    <row r="266" spans="2:24" x14ac:dyDescent="0.25">
      <c r="B266" t="s">
        <v>579</v>
      </c>
      <c r="C266" t="s">
        <v>576</v>
      </c>
      <c r="D266" t="s">
        <v>580</v>
      </c>
      <c r="E266">
        <v>146</v>
      </c>
      <c r="F266">
        <v>3</v>
      </c>
      <c r="G266">
        <v>66</v>
      </c>
      <c r="H266">
        <v>51</v>
      </c>
      <c r="I266" t="s">
        <v>77</v>
      </c>
      <c r="J266" t="s">
        <v>144</v>
      </c>
      <c r="K266">
        <v>150</v>
      </c>
      <c r="L266" t="s">
        <v>239</v>
      </c>
      <c r="M266" t="s">
        <v>73</v>
      </c>
      <c r="N266">
        <v>0</v>
      </c>
      <c r="O266">
        <v>6426</v>
      </c>
      <c r="P266">
        <v>16</v>
      </c>
      <c r="Q266" t="s">
        <v>48</v>
      </c>
      <c r="R266" t="s">
        <v>74</v>
      </c>
      <c r="S266">
        <v>6</v>
      </c>
      <c r="T266">
        <v>1071</v>
      </c>
      <c r="X266" t="s">
        <v>581</v>
      </c>
    </row>
    <row r="267" spans="2:24" x14ac:dyDescent="0.25">
      <c r="B267" t="s">
        <v>582</v>
      </c>
      <c r="C267" t="s">
        <v>576</v>
      </c>
      <c r="D267" t="s">
        <v>583</v>
      </c>
      <c r="E267" t="s">
        <v>74</v>
      </c>
      <c r="F267">
        <v>3</v>
      </c>
      <c r="G267">
        <v>66</v>
      </c>
      <c r="H267">
        <v>51</v>
      </c>
      <c r="I267" t="s">
        <v>71</v>
      </c>
      <c r="J267" t="s">
        <v>132</v>
      </c>
      <c r="K267">
        <v>135</v>
      </c>
      <c r="L267" t="s">
        <v>73</v>
      </c>
      <c r="M267" t="s">
        <v>83</v>
      </c>
      <c r="N267">
        <v>0</v>
      </c>
      <c r="O267">
        <v>6426</v>
      </c>
      <c r="P267">
        <v>16</v>
      </c>
      <c r="Q267" t="s">
        <v>48</v>
      </c>
      <c r="R267">
        <v>450</v>
      </c>
      <c r="S267">
        <v>6</v>
      </c>
      <c r="T267">
        <v>1071</v>
      </c>
      <c r="X267" t="s">
        <v>584</v>
      </c>
    </row>
    <row r="268" spans="2:24" x14ac:dyDescent="0.25">
      <c r="B268" t="s">
        <v>582</v>
      </c>
      <c r="C268" t="s">
        <v>576</v>
      </c>
      <c r="D268" t="s">
        <v>583</v>
      </c>
      <c r="E268" t="s">
        <v>74</v>
      </c>
      <c r="F268">
        <v>3</v>
      </c>
      <c r="G268">
        <v>66</v>
      </c>
      <c r="H268">
        <v>51</v>
      </c>
      <c r="I268" t="s">
        <v>77</v>
      </c>
      <c r="J268" t="s">
        <v>144</v>
      </c>
      <c r="K268">
        <v>150</v>
      </c>
      <c r="L268" t="s">
        <v>83</v>
      </c>
      <c r="M268" t="s">
        <v>73</v>
      </c>
      <c r="N268">
        <v>1200</v>
      </c>
      <c r="O268">
        <v>6426</v>
      </c>
      <c r="P268">
        <v>16</v>
      </c>
      <c r="Q268" t="s">
        <v>3990</v>
      </c>
      <c r="R268" t="s">
        <v>74</v>
      </c>
      <c r="S268">
        <v>7</v>
      </c>
      <c r="T268">
        <v>918</v>
      </c>
      <c r="X268" t="s">
        <v>584</v>
      </c>
    </row>
    <row r="269" spans="2:24" x14ac:dyDescent="0.25">
      <c r="B269" t="s">
        <v>585</v>
      </c>
      <c r="C269" t="s">
        <v>576</v>
      </c>
      <c r="D269" t="s">
        <v>586</v>
      </c>
      <c r="E269">
        <v>163</v>
      </c>
      <c r="F269">
        <v>3</v>
      </c>
      <c r="G269">
        <v>66</v>
      </c>
      <c r="H269">
        <v>51</v>
      </c>
      <c r="I269" t="s">
        <v>71</v>
      </c>
      <c r="J269" t="s">
        <v>158</v>
      </c>
      <c r="K269">
        <v>135</v>
      </c>
      <c r="L269" t="s">
        <v>73</v>
      </c>
      <c r="M269" t="s">
        <v>83</v>
      </c>
      <c r="N269" t="s">
        <v>74</v>
      </c>
      <c r="O269">
        <v>6426</v>
      </c>
      <c r="P269">
        <v>16</v>
      </c>
      <c r="Q269" t="s">
        <v>3989</v>
      </c>
      <c r="R269">
        <v>450</v>
      </c>
      <c r="S269" t="s">
        <v>74</v>
      </c>
      <c r="T269" t="s">
        <v>74</v>
      </c>
      <c r="X269" t="s">
        <v>587</v>
      </c>
    </row>
    <row r="270" spans="2:24" x14ac:dyDescent="0.25">
      <c r="B270" t="s">
        <v>585</v>
      </c>
      <c r="C270" t="s">
        <v>576</v>
      </c>
      <c r="D270" t="s">
        <v>586</v>
      </c>
      <c r="E270">
        <v>163</v>
      </c>
      <c r="F270">
        <v>3</v>
      </c>
      <c r="G270">
        <v>66</v>
      </c>
      <c r="H270">
        <v>51</v>
      </c>
      <c r="I270" t="s">
        <v>77</v>
      </c>
      <c r="J270" t="s">
        <v>144</v>
      </c>
      <c r="K270">
        <v>150</v>
      </c>
      <c r="L270" t="s">
        <v>239</v>
      </c>
      <c r="M270" t="s">
        <v>73</v>
      </c>
      <c r="N270">
        <v>0</v>
      </c>
      <c r="O270">
        <v>6426</v>
      </c>
      <c r="P270">
        <v>16</v>
      </c>
      <c r="Q270" t="s">
        <v>48</v>
      </c>
      <c r="R270" t="s">
        <v>74</v>
      </c>
      <c r="S270">
        <v>6</v>
      </c>
      <c r="T270">
        <v>1071</v>
      </c>
      <c r="X270" t="s">
        <v>587</v>
      </c>
    </row>
    <row r="271" spans="2:24" x14ac:dyDescent="0.25">
      <c r="B271" t="s">
        <v>588</v>
      </c>
      <c r="C271" t="s">
        <v>576</v>
      </c>
      <c r="D271" t="s">
        <v>589</v>
      </c>
      <c r="E271" t="s">
        <v>74</v>
      </c>
      <c r="F271">
        <v>3</v>
      </c>
      <c r="G271">
        <v>66</v>
      </c>
      <c r="H271">
        <v>51</v>
      </c>
      <c r="I271" t="s">
        <v>71</v>
      </c>
      <c r="J271" t="s">
        <v>132</v>
      </c>
      <c r="K271">
        <v>135</v>
      </c>
      <c r="L271" t="s">
        <v>73</v>
      </c>
      <c r="M271" t="s">
        <v>83</v>
      </c>
      <c r="N271">
        <v>0</v>
      </c>
      <c r="O271">
        <v>6426</v>
      </c>
      <c r="P271">
        <v>16</v>
      </c>
      <c r="Q271" t="s">
        <v>48</v>
      </c>
      <c r="R271">
        <v>450</v>
      </c>
      <c r="S271">
        <v>6</v>
      </c>
      <c r="T271">
        <v>1071</v>
      </c>
      <c r="X271" t="s">
        <v>590</v>
      </c>
    </row>
    <row r="272" spans="2:24" x14ac:dyDescent="0.25">
      <c r="B272" t="s">
        <v>588</v>
      </c>
      <c r="C272" t="s">
        <v>576</v>
      </c>
      <c r="D272" t="s">
        <v>589</v>
      </c>
      <c r="E272" t="s">
        <v>74</v>
      </c>
      <c r="F272">
        <v>3</v>
      </c>
      <c r="G272">
        <v>66</v>
      </c>
      <c r="H272">
        <v>51</v>
      </c>
      <c r="I272" t="s">
        <v>77</v>
      </c>
      <c r="J272" t="s">
        <v>144</v>
      </c>
      <c r="K272">
        <v>150</v>
      </c>
      <c r="L272" t="s">
        <v>83</v>
      </c>
      <c r="M272" t="s">
        <v>73</v>
      </c>
      <c r="N272">
        <v>1200</v>
      </c>
      <c r="O272">
        <v>6426</v>
      </c>
      <c r="P272">
        <v>16</v>
      </c>
      <c r="Q272" t="s">
        <v>3990</v>
      </c>
      <c r="R272" t="s">
        <v>74</v>
      </c>
      <c r="S272">
        <v>7</v>
      </c>
      <c r="T272">
        <v>918</v>
      </c>
      <c r="X272" t="s">
        <v>590</v>
      </c>
    </row>
    <row r="273" spans="2:24" x14ac:dyDescent="0.25">
      <c r="B273" t="s">
        <v>591</v>
      </c>
      <c r="C273" t="s">
        <v>592</v>
      </c>
      <c r="D273" t="s">
        <v>593</v>
      </c>
      <c r="E273">
        <v>93</v>
      </c>
      <c r="F273">
        <v>4</v>
      </c>
      <c r="G273">
        <v>75</v>
      </c>
      <c r="H273">
        <v>65.5</v>
      </c>
      <c r="I273" t="s">
        <v>71</v>
      </c>
      <c r="J273" t="s">
        <v>199</v>
      </c>
      <c r="K273">
        <v>75</v>
      </c>
      <c r="L273" t="s">
        <v>73</v>
      </c>
      <c r="M273" t="s">
        <v>83</v>
      </c>
      <c r="N273">
        <v>0</v>
      </c>
      <c r="O273">
        <v>11558</v>
      </c>
      <c r="P273">
        <v>16</v>
      </c>
      <c r="Q273" t="s">
        <v>48</v>
      </c>
      <c r="R273">
        <v>450</v>
      </c>
      <c r="S273">
        <v>10</v>
      </c>
      <c r="T273">
        <v>1155.8</v>
      </c>
      <c r="X273" t="s">
        <v>594</v>
      </c>
    </row>
    <row r="274" spans="2:24" x14ac:dyDescent="0.25">
      <c r="B274" t="s">
        <v>591</v>
      </c>
      <c r="C274" t="s">
        <v>592</v>
      </c>
      <c r="D274" t="s">
        <v>593</v>
      </c>
      <c r="E274">
        <v>93</v>
      </c>
      <c r="F274">
        <v>4</v>
      </c>
      <c r="G274">
        <v>75</v>
      </c>
      <c r="H274">
        <v>65.5</v>
      </c>
      <c r="I274" t="s">
        <v>77</v>
      </c>
      <c r="J274" t="s">
        <v>201</v>
      </c>
      <c r="K274">
        <v>150</v>
      </c>
      <c r="L274" t="s">
        <v>83</v>
      </c>
      <c r="M274" t="s">
        <v>73</v>
      </c>
      <c r="N274">
        <v>1600</v>
      </c>
      <c r="O274">
        <v>11558</v>
      </c>
      <c r="P274">
        <v>16</v>
      </c>
      <c r="Q274" t="s">
        <v>3990</v>
      </c>
      <c r="R274" t="s">
        <v>74</v>
      </c>
      <c r="S274">
        <v>12</v>
      </c>
      <c r="T274">
        <v>963.16666666666595</v>
      </c>
      <c r="X274" t="s">
        <v>594</v>
      </c>
    </row>
    <row r="275" spans="2:24" x14ac:dyDescent="0.25">
      <c r="B275" t="s">
        <v>595</v>
      </c>
      <c r="C275" t="s">
        <v>596</v>
      </c>
      <c r="D275" t="s">
        <v>597</v>
      </c>
      <c r="E275">
        <v>36</v>
      </c>
      <c r="F275">
        <v>4</v>
      </c>
      <c r="G275">
        <v>84</v>
      </c>
      <c r="H275">
        <v>65.5</v>
      </c>
      <c r="I275" t="s">
        <v>71</v>
      </c>
      <c r="J275" t="s">
        <v>199</v>
      </c>
      <c r="K275">
        <v>75</v>
      </c>
      <c r="L275" t="s">
        <v>73</v>
      </c>
      <c r="M275" t="s">
        <v>83</v>
      </c>
      <c r="N275">
        <v>0</v>
      </c>
      <c r="O275">
        <v>11558</v>
      </c>
      <c r="P275">
        <v>16</v>
      </c>
      <c r="Q275" t="s">
        <v>48</v>
      </c>
      <c r="R275">
        <v>450</v>
      </c>
      <c r="S275">
        <v>10</v>
      </c>
      <c r="T275">
        <v>1155.8</v>
      </c>
      <c r="X275" t="s">
        <v>598</v>
      </c>
    </row>
    <row r="276" spans="2:24" x14ac:dyDescent="0.25">
      <c r="B276" t="s">
        <v>595</v>
      </c>
      <c r="C276" t="s">
        <v>596</v>
      </c>
      <c r="D276" t="s">
        <v>597</v>
      </c>
      <c r="E276">
        <v>36</v>
      </c>
      <c r="F276">
        <v>4</v>
      </c>
      <c r="G276">
        <v>84</v>
      </c>
      <c r="H276">
        <v>65.5</v>
      </c>
      <c r="I276" t="s">
        <v>77</v>
      </c>
      <c r="J276" t="s">
        <v>201</v>
      </c>
      <c r="K276">
        <v>150</v>
      </c>
      <c r="L276" t="s">
        <v>83</v>
      </c>
      <c r="M276" t="s">
        <v>73</v>
      </c>
      <c r="N276">
        <v>1600</v>
      </c>
      <c r="O276">
        <v>11558</v>
      </c>
      <c r="P276">
        <v>16</v>
      </c>
      <c r="Q276" t="s">
        <v>3990</v>
      </c>
      <c r="R276" t="s">
        <v>74</v>
      </c>
      <c r="S276">
        <v>12</v>
      </c>
      <c r="T276">
        <v>963.16666666666595</v>
      </c>
      <c r="X276" t="s">
        <v>598</v>
      </c>
    </row>
    <row r="277" spans="2:24" x14ac:dyDescent="0.25">
      <c r="B277" t="s">
        <v>599</v>
      </c>
      <c r="C277" t="s">
        <v>600</v>
      </c>
      <c r="D277" t="s">
        <v>278</v>
      </c>
      <c r="E277">
        <v>0</v>
      </c>
      <c r="F277">
        <v>0</v>
      </c>
      <c r="G277">
        <v>0</v>
      </c>
      <c r="H277">
        <v>0</v>
      </c>
      <c r="I277" t="s">
        <v>74</v>
      </c>
      <c r="J277" t="s">
        <v>74</v>
      </c>
      <c r="K277" t="s">
        <v>74</v>
      </c>
      <c r="L277" t="s">
        <v>74</v>
      </c>
      <c r="M277" t="s">
        <v>74</v>
      </c>
      <c r="N277" t="s">
        <v>74</v>
      </c>
      <c r="O277">
        <v>0</v>
      </c>
      <c r="P277">
        <v>16</v>
      </c>
      <c r="Q277" t="s">
        <v>3989</v>
      </c>
      <c r="R277" t="s">
        <v>74</v>
      </c>
      <c r="S277" t="s">
        <v>74</v>
      </c>
      <c r="T277" t="s">
        <v>74</v>
      </c>
      <c r="X277" t="s">
        <v>601</v>
      </c>
    </row>
    <row r="278" spans="2:24" x14ac:dyDescent="0.25">
      <c r="B278" t="s">
        <v>602</v>
      </c>
      <c r="C278" t="s">
        <v>603</v>
      </c>
      <c r="D278" t="s">
        <v>604</v>
      </c>
      <c r="E278">
        <v>237</v>
      </c>
      <c r="F278">
        <v>5</v>
      </c>
      <c r="G278">
        <v>98</v>
      </c>
      <c r="H278">
        <v>76</v>
      </c>
      <c r="I278" t="s">
        <v>71</v>
      </c>
      <c r="J278" t="s">
        <v>144</v>
      </c>
      <c r="K278">
        <v>150</v>
      </c>
      <c r="L278" t="s">
        <v>83</v>
      </c>
      <c r="M278" t="s">
        <v>73</v>
      </c>
      <c r="N278">
        <v>1500</v>
      </c>
      <c r="O278">
        <v>10670</v>
      </c>
      <c r="P278">
        <v>16</v>
      </c>
      <c r="Q278" t="s">
        <v>3990</v>
      </c>
      <c r="R278">
        <v>320</v>
      </c>
      <c r="S278">
        <v>11</v>
      </c>
      <c r="T278">
        <v>970</v>
      </c>
      <c r="X278" t="s">
        <v>605</v>
      </c>
    </row>
    <row r="279" spans="2:24" x14ac:dyDescent="0.25">
      <c r="B279" t="s">
        <v>602</v>
      </c>
      <c r="C279" t="s">
        <v>603</v>
      </c>
      <c r="D279" t="s">
        <v>604</v>
      </c>
      <c r="E279">
        <v>237</v>
      </c>
      <c r="F279">
        <v>5</v>
      </c>
      <c r="G279">
        <v>98</v>
      </c>
      <c r="H279">
        <v>76</v>
      </c>
      <c r="I279" t="s">
        <v>77</v>
      </c>
      <c r="J279" t="s">
        <v>144</v>
      </c>
      <c r="K279">
        <v>150</v>
      </c>
      <c r="L279" t="s">
        <v>83</v>
      </c>
      <c r="M279" t="s">
        <v>73</v>
      </c>
      <c r="N279">
        <v>1500</v>
      </c>
      <c r="O279">
        <v>10670</v>
      </c>
      <c r="P279">
        <v>16</v>
      </c>
      <c r="Q279" t="s">
        <v>3990</v>
      </c>
      <c r="R279" t="s">
        <v>74</v>
      </c>
      <c r="S279">
        <v>11</v>
      </c>
      <c r="T279">
        <v>970</v>
      </c>
      <c r="X279" t="s">
        <v>605</v>
      </c>
    </row>
    <row r="280" spans="2:24" x14ac:dyDescent="0.25">
      <c r="B280" t="s">
        <v>606</v>
      </c>
      <c r="D280" t="s">
        <v>89</v>
      </c>
      <c r="E280">
        <v>0</v>
      </c>
      <c r="F280">
        <v>0</v>
      </c>
      <c r="G280">
        <v>0</v>
      </c>
      <c r="H280">
        <v>180</v>
      </c>
      <c r="I280" t="s">
        <v>74</v>
      </c>
      <c r="J280" t="s">
        <v>74</v>
      </c>
      <c r="K280" t="s">
        <v>74</v>
      </c>
      <c r="L280" t="s">
        <v>74</v>
      </c>
      <c r="M280" t="s">
        <v>74</v>
      </c>
      <c r="N280" t="s">
        <v>74</v>
      </c>
      <c r="O280">
        <v>0</v>
      </c>
      <c r="P280">
        <v>16</v>
      </c>
      <c r="Q280" t="s">
        <v>3989</v>
      </c>
      <c r="R280" t="s">
        <v>74</v>
      </c>
      <c r="S280" t="s">
        <v>74</v>
      </c>
      <c r="T280" t="s">
        <v>74</v>
      </c>
      <c r="X280" t="s">
        <v>607</v>
      </c>
    </row>
    <row r="281" spans="2:24" x14ac:dyDescent="0.25">
      <c r="B281" t="s">
        <v>608</v>
      </c>
      <c r="D281" t="s">
        <v>89</v>
      </c>
      <c r="E281">
        <v>0</v>
      </c>
      <c r="F281">
        <v>0</v>
      </c>
      <c r="G281">
        <v>0</v>
      </c>
      <c r="H281">
        <v>160</v>
      </c>
      <c r="I281" t="s">
        <v>74</v>
      </c>
      <c r="J281" t="s">
        <v>74</v>
      </c>
      <c r="K281" t="s">
        <v>74</v>
      </c>
      <c r="L281" t="s">
        <v>74</v>
      </c>
      <c r="M281" t="s">
        <v>74</v>
      </c>
      <c r="N281" t="s">
        <v>74</v>
      </c>
      <c r="O281">
        <v>0</v>
      </c>
      <c r="P281">
        <v>16</v>
      </c>
      <c r="Q281" t="s">
        <v>3989</v>
      </c>
      <c r="R281" t="s">
        <v>74</v>
      </c>
      <c r="S281" t="s">
        <v>74</v>
      </c>
      <c r="T281" t="s">
        <v>74</v>
      </c>
      <c r="X281" t="s">
        <v>609</v>
      </c>
    </row>
    <row r="282" spans="2:24" x14ac:dyDescent="0.25">
      <c r="B282" t="s">
        <v>610</v>
      </c>
      <c r="C282" t="s">
        <v>600</v>
      </c>
      <c r="D282" t="s">
        <v>278</v>
      </c>
      <c r="E282">
        <v>0</v>
      </c>
      <c r="F282">
        <v>0</v>
      </c>
      <c r="G282">
        <v>0</v>
      </c>
      <c r="H282">
        <v>0</v>
      </c>
      <c r="I282" t="s">
        <v>74</v>
      </c>
      <c r="J282" t="s">
        <v>74</v>
      </c>
      <c r="K282" t="s">
        <v>74</v>
      </c>
      <c r="L282" t="s">
        <v>74</v>
      </c>
      <c r="M282" t="s">
        <v>74</v>
      </c>
      <c r="N282" t="s">
        <v>74</v>
      </c>
      <c r="O282">
        <v>0</v>
      </c>
      <c r="P282">
        <v>16</v>
      </c>
      <c r="Q282" t="s">
        <v>3989</v>
      </c>
      <c r="R282" t="s">
        <v>74</v>
      </c>
      <c r="S282" t="s">
        <v>74</v>
      </c>
      <c r="T282" t="s">
        <v>74</v>
      </c>
      <c r="X282" t="s">
        <v>611</v>
      </c>
    </row>
    <row r="283" spans="2:24" x14ac:dyDescent="0.25">
      <c r="B283" t="s">
        <v>612</v>
      </c>
      <c r="D283" t="s">
        <v>613</v>
      </c>
      <c r="E283">
        <v>0</v>
      </c>
      <c r="F283">
        <v>0</v>
      </c>
      <c r="G283">
        <v>0</v>
      </c>
      <c r="H283">
        <v>0</v>
      </c>
      <c r="I283" t="s">
        <v>74</v>
      </c>
      <c r="J283" t="s">
        <v>74</v>
      </c>
      <c r="K283" t="s">
        <v>74</v>
      </c>
      <c r="L283" t="s">
        <v>74</v>
      </c>
      <c r="M283" t="s">
        <v>74</v>
      </c>
      <c r="N283" t="s">
        <v>74</v>
      </c>
      <c r="O283">
        <v>0</v>
      </c>
      <c r="P283">
        <v>16</v>
      </c>
      <c r="Q283" t="s">
        <v>3989</v>
      </c>
      <c r="R283" t="s">
        <v>74</v>
      </c>
      <c r="S283" t="s">
        <v>74</v>
      </c>
      <c r="T283" t="s">
        <v>74</v>
      </c>
      <c r="X283" t="s">
        <v>614</v>
      </c>
    </row>
    <row r="284" spans="2:24" x14ac:dyDescent="0.25">
      <c r="B284" t="s">
        <v>615</v>
      </c>
      <c r="D284" t="s">
        <v>281</v>
      </c>
      <c r="E284">
        <v>0</v>
      </c>
      <c r="F284">
        <v>0</v>
      </c>
      <c r="G284">
        <v>0</v>
      </c>
      <c r="H284">
        <v>0</v>
      </c>
      <c r="I284" t="s">
        <v>74</v>
      </c>
      <c r="J284" t="s">
        <v>74</v>
      </c>
      <c r="K284" t="s">
        <v>74</v>
      </c>
      <c r="L284" t="s">
        <v>74</v>
      </c>
      <c r="M284" t="s">
        <v>74</v>
      </c>
      <c r="N284" t="s">
        <v>74</v>
      </c>
      <c r="O284">
        <v>0</v>
      </c>
      <c r="P284">
        <v>16</v>
      </c>
      <c r="Q284" t="s">
        <v>3989</v>
      </c>
      <c r="R284" t="s">
        <v>74</v>
      </c>
      <c r="S284" t="s">
        <v>74</v>
      </c>
      <c r="T284" t="s">
        <v>74</v>
      </c>
      <c r="X284" t="s">
        <v>616</v>
      </c>
    </row>
    <row r="285" spans="2:24" x14ac:dyDescent="0.25">
      <c r="B285" t="s">
        <v>617</v>
      </c>
      <c r="C285" t="s">
        <v>600</v>
      </c>
      <c r="D285" t="s">
        <v>278</v>
      </c>
      <c r="E285">
        <v>0</v>
      </c>
      <c r="F285">
        <v>0</v>
      </c>
      <c r="G285">
        <v>0</v>
      </c>
      <c r="H285">
        <v>0</v>
      </c>
      <c r="I285" t="s">
        <v>74</v>
      </c>
      <c r="J285" t="s">
        <v>74</v>
      </c>
      <c r="K285" t="s">
        <v>74</v>
      </c>
      <c r="L285" t="s">
        <v>74</v>
      </c>
      <c r="M285" t="s">
        <v>74</v>
      </c>
      <c r="N285" t="s">
        <v>74</v>
      </c>
      <c r="O285">
        <v>0</v>
      </c>
      <c r="P285">
        <v>16</v>
      </c>
      <c r="Q285" t="s">
        <v>3989</v>
      </c>
      <c r="R285" t="s">
        <v>74</v>
      </c>
      <c r="S285" t="s">
        <v>74</v>
      </c>
      <c r="T285" t="s">
        <v>74</v>
      </c>
      <c r="X285" t="s">
        <v>618</v>
      </c>
    </row>
    <row r="286" spans="2:24" x14ac:dyDescent="0.25">
      <c r="B286" t="s">
        <v>619</v>
      </c>
      <c r="D286" t="s">
        <v>278</v>
      </c>
      <c r="E286">
        <v>0</v>
      </c>
      <c r="F286">
        <v>0</v>
      </c>
      <c r="G286">
        <v>0</v>
      </c>
      <c r="H286">
        <v>0</v>
      </c>
      <c r="I286" t="s">
        <v>74</v>
      </c>
      <c r="J286" t="s">
        <v>74</v>
      </c>
      <c r="K286" t="s">
        <v>74</v>
      </c>
      <c r="L286" t="s">
        <v>74</v>
      </c>
      <c r="M286" t="s">
        <v>74</v>
      </c>
      <c r="N286" t="s">
        <v>74</v>
      </c>
      <c r="O286">
        <v>0</v>
      </c>
      <c r="P286">
        <v>16</v>
      </c>
      <c r="Q286" t="s">
        <v>3989</v>
      </c>
      <c r="R286" t="s">
        <v>74</v>
      </c>
      <c r="S286" t="s">
        <v>74</v>
      </c>
      <c r="T286" t="s">
        <v>74</v>
      </c>
      <c r="X286" t="s">
        <v>620</v>
      </c>
    </row>
    <row r="287" spans="2:24" x14ac:dyDescent="0.25">
      <c r="B287" t="s">
        <v>621</v>
      </c>
      <c r="D287" t="s">
        <v>622</v>
      </c>
      <c r="E287">
        <v>0</v>
      </c>
      <c r="F287">
        <v>0</v>
      </c>
      <c r="G287">
        <v>0</v>
      </c>
      <c r="H287">
        <v>0</v>
      </c>
      <c r="I287" t="s">
        <v>71</v>
      </c>
      <c r="J287" t="s">
        <v>623</v>
      </c>
      <c r="K287">
        <v>100</v>
      </c>
      <c r="L287" t="s">
        <v>624</v>
      </c>
      <c r="M287" t="s">
        <v>74</v>
      </c>
      <c r="N287">
        <v>5</v>
      </c>
      <c r="O287">
        <v>0</v>
      </c>
      <c r="P287">
        <v>16</v>
      </c>
      <c r="Q287" t="s">
        <v>3990</v>
      </c>
      <c r="R287" t="s">
        <v>74</v>
      </c>
      <c r="S287" t="s">
        <v>74</v>
      </c>
      <c r="T287" t="s">
        <v>74</v>
      </c>
      <c r="X287" t="s">
        <v>625</v>
      </c>
    </row>
    <row r="288" spans="2:24" x14ac:dyDescent="0.25">
      <c r="B288" t="s">
        <v>621</v>
      </c>
      <c r="D288" t="s">
        <v>622</v>
      </c>
      <c r="E288">
        <v>0</v>
      </c>
      <c r="F288">
        <v>0</v>
      </c>
      <c r="G288">
        <v>0</v>
      </c>
      <c r="H288">
        <v>0</v>
      </c>
      <c r="I288" t="s">
        <v>77</v>
      </c>
      <c r="J288" t="s">
        <v>626</v>
      </c>
      <c r="K288">
        <v>20</v>
      </c>
      <c r="L288" t="s">
        <v>627</v>
      </c>
      <c r="M288" t="s">
        <v>74</v>
      </c>
      <c r="N288">
        <v>5</v>
      </c>
      <c r="O288">
        <v>0</v>
      </c>
      <c r="P288">
        <v>16</v>
      </c>
      <c r="Q288" t="s">
        <v>3990</v>
      </c>
      <c r="R288" t="s">
        <v>74</v>
      </c>
      <c r="S288" t="s">
        <v>74</v>
      </c>
      <c r="T288" t="s">
        <v>74</v>
      </c>
      <c r="X288" t="s">
        <v>625</v>
      </c>
    </row>
    <row r="289" spans="2:24" x14ac:dyDescent="0.25">
      <c r="B289" t="s">
        <v>628</v>
      </c>
      <c r="C289" t="s">
        <v>600</v>
      </c>
      <c r="D289" t="s">
        <v>629</v>
      </c>
      <c r="E289">
        <v>0</v>
      </c>
      <c r="F289">
        <v>0</v>
      </c>
      <c r="G289">
        <v>0</v>
      </c>
      <c r="H289">
        <v>0</v>
      </c>
      <c r="I289" t="s">
        <v>74</v>
      </c>
      <c r="J289" t="s">
        <v>74</v>
      </c>
      <c r="K289" t="s">
        <v>74</v>
      </c>
      <c r="L289" t="s">
        <v>74</v>
      </c>
      <c r="M289" t="s">
        <v>74</v>
      </c>
      <c r="N289" t="s">
        <v>74</v>
      </c>
      <c r="O289">
        <v>0</v>
      </c>
      <c r="P289">
        <v>16</v>
      </c>
      <c r="Q289" t="s">
        <v>3989</v>
      </c>
      <c r="R289" t="s">
        <v>74</v>
      </c>
      <c r="S289" t="s">
        <v>74</v>
      </c>
      <c r="T289" t="s">
        <v>74</v>
      </c>
      <c r="X289" t="s">
        <v>630</v>
      </c>
    </row>
    <row r="290" spans="2:24" x14ac:dyDescent="0.25">
      <c r="B290" t="s">
        <v>631</v>
      </c>
      <c r="C290" t="s">
        <v>632</v>
      </c>
      <c r="D290" t="s">
        <v>633</v>
      </c>
      <c r="E290" t="s">
        <v>74</v>
      </c>
      <c r="F290">
        <v>2</v>
      </c>
      <c r="G290">
        <v>40</v>
      </c>
      <c r="H290">
        <v>51</v>
      </c>
      <c r="I290" t="s">
        <v>71</v>
      </c>
      <c r="J290" t="s">
        <v>238</v>
      </c>
      <c r="K290">
        <v>150</v>
      </c>
      <c r="L290" t="s">
        <v>73</v>
      </c>
      <c r="M290" t="s">
        <v>83</v>
      </c>
      <c r="N290">
        <v>0</v>
      </c>
      <c r="O290">
        <v>4700</v>
      </c>
      <c r="P290">
        <v>16</v>
      </c>
      <c r="Q290" t="s">
        <v>48</v>
      </c>
      <c r="R290">
        <v>450</v>
      </c>
      <c r="S290">
        <v>4</v>
      </c>
      <c r="T290">
        <v>1175</v>
      </c>
      <c r="X290" t="s">
        <v>634</v>
      </c>
    </row>
    <row r="291" spans="2:24" x14ac:dyDescent="0.25">
      <c r="B291" t="s">
        <v>631</v>
      </c>
      <c r="C291" t="s">
        <v>632</v>
      </c>
      <c r="D291" t="s">
        <v>633</v>
      </c>
      <c r="E291" t="s">
        <v>74</v>
      </c>
      <c r="F291">
        <v>2</v>
      </c>
      <c r="G291">
        <v>40</v>
      </c>
      <c r="H291">
        <v>51</v>
      </c>
      <c r="I291" t="s">
        <v>77</v>
      </c>
      <c r="J291" t="s">
        <v>635</v>
      </c>
      <c r="K291">
        <v>2</v>
      </c>
      <c r="L291" t="s">
        <v>83</v>
      </c>
      <c r="M291" t="s">
        <v>83</v>
      </c>
      <c r="N291">
        <v>0</v>
      </c>
      <c r="O291">
        <v>4700</v>
      </c>
      <c r="P291">
        <v>16</v>
      </c>
      <c r="Q291" t="s">
        <v>48</v>
      </c>
      <c r="R291" t="s">
        <v>74</v>
      </c>
      <c r="S291">
        <v>4</v>
      </c>
      <c r="T291">
        <v>1175</v>
      </c>
      <c r="X291" t="s">
        <v>634</v>
      </c>
    </row>
    <row r="292" spans="2:24" x14ac:dyDescent="0.25">
      <c r="B292" t="s">
        <v>636</v>
      </c>
      <c r="C292" t="s">
        <v>637</v>
      </c>
      <c r="D292" t="s">
        <v>638</v>
      </c>
      <c r="E292" t="s">
        <v>74</v>
      </c>
      <c r="F292">
        <v>3</v>
      </c>
      <c r="G292">
        <v>54</v>
      </c>
      <c r="H292">
        <v>50</v>
      </c>
      <c r="I292" t="s">
        <v>71</v>
      </c>
      <c r="J292" t="s">
        <v>199</v>
      </c>
      <c r="K292">
        <v>75</v>
      </c>
      <c r="L292" t="s">
        <v>73</v>
      </c>
      <c r="M292" t="s">
        <v>83</v>
      </c>
      <c r="N292">
        <v>0</v>
      </c>
      <c r="O292">
        <v>6330</v>
      </c>
      <c r="P292">
        <v>16</v>
      </c>
      <c r="Q292" t="s">
        <v>48</v>
      </c>
      <c r="R292">
        <v>450</v>
      </c>
      <c r="S292">
        <v>6</v>
      </c>
      <c r="T292">
        <v>1055</v>
      </c>
      <c r="X292" t="s">
        <v>639</v>
      </c>
    </row>
    <row r="293" spans="2:24" x14ac:dyDescent="0.25">
      <c r="B293" t="s">
        <v>636</v>
      </c>
      <c r="C293" t="s">
        <v>637</v>
      </c>
      <c r="D293" t="s">
        <v>638</v>
      </c>
      <c r="E293" t="s">
        <v>74</v>
      </c>
      <c r="F293">
        <v>3</v>
      </c>
      <c r="G293">
        <v>54</v>
      </c>
      <c r="H293">
        <v>50</v>
      </c>
      <c r="I293" t="s">
        <v>77</v>
      </c>
      <c r="J293" t="s">
        <v>220</v>
      </c>
      <c r="K293">
        <v>2</v>
      </c>
      <c r="L293" t="s">
        <v>83</v>
      </c>
      <c r="M293" t="s">
        <v>83</v>
      </c>
      <c r="N293">
        <v>0</v>
      </c>
      <c r="O293">
        <v>6330</v>
      </c>
      <c r="P293">
        <v>16</v>
      </c>
      <c r="Q293" t="s">
        <v>48</v>
      </c>
      <c r="R293" t="s">
        <v>74</v>
      </c>
      <c r="S293">
        <v>6</v>
      </c>
      <c r="T293">
        <v>1055</v>
      </c>
      <c r="X293" t="s">
        <v>639</v>
      </c>
    </row>
    <row r="294" spans="2:24" x14ac:dyDescent="0.25">
      <c r="B294" t="s">
        <v>636</v>
      </c>
      <c r="C294" t="s">
        <v>637</v>
      </c>
      <c r="D294" t="s">
        <v>638</v>
      </c>
      <c r="E294" t="s">
        <v>74</v>
      </c>
      <c r="F294">
        <v>3</v>
      </c>
      <c r="G294">
        <v>54</v>
      </c>
      <c r="H294">
        <v>50</v>
      </c>
      <c r="I294" t="s">
        <v>77</v>
      </c>
      <c r="J294" t="s">
        <v>158</v>
      </c>
      <c r="K294">
        <v>135</v>
      </c>
      <c r="L294" t="s">
        <v>83</v>
      </c>
      <c r="M294" t="s">
        <v>73</v>
      </c>
      <c r="N294">
        <v>1500</v>
      </c>
      <c r="O294">
        <v>6330</v>
      </c>
      <c r="P294">
        <v>16</v>
      </c>
      <c r="Q294" t="s">
        <v>3990</v>
      </c>
      <c r="R294" t="s">
        <v>74</v>
      </c>
      <c r="S294">
        <v>7</v>
      </c>
      <c r="T294">
        <v>904.28571428571399</v>
      </c>
      <c r="X294" t="s">
        <v>639</v>
      </c>
    </row>
    <row r="295" spans="2:24" x14ac:dyDescent="0.25">
      <c r="B295" t="s">
        <v>640</v>
      </c>
      <c r="C295" t="s">
        <v>641</v>
      </c>
      <c r="D295" t="s">
        <v>642</v>
      </c>
      <c r="E295" t="s">
        <v>74</v>
      </c>
      <c r="F295">
        <v>2</v>
      </c>
      <c r="G295">
        <v>60</v>
      </c>
      <c r="H295">
        <v>62</v>
      </c>
      <c r="I295" t="s">
        <v>71</v>
      </c>
      <c r="J295" t="s">
        <v>643</v>
      </c>
      <c r="K295">
        <v>300</v>
      </c>
      <c r="L295" t="s">
        <v>83</v>
      </c>
      <c r="M295" t="s">
        <v>83</v>
      </c>
      <c r="N295">
        <v>0</v>
      </c>
      <c r="O295">
        <v>5800</v>
      </c>
      <c r="P295">
        <v>16</v>
      </c>
      <c r="Q295" t="s">
        <v>48</v>
      </c>
      <c r="R295">
        <v>450</v>
      </c>
      <c r="S295">
        <v>5</v>
      </c>
      <c r="T295">
        <v>1160</v>
      </c>
      <c r="X295" t="s">
        <v>644</v>
      </c>
    </row>
    <row r="296" spans="2:24" x14ac:dyDescent="0.25">
      <c r="B296" t="s">
        <v>640</v>
      </c>
      <c r="C296" t="s">
        <v>641</v>
      </c>
      <c r="D296" t="s">
        <v>642</v>
      </c>
      <c r="E296" t="s">
        <v>74</v>
      </c>
      <c r="F296">
        <v>2</v>
      </c>
      <c r="G296">
        <v>60</v>
      </c>
      <c r="H296">
        <v>62</v>
      </c>
      <c r="I296" t="s">
        <v>77</v>
      </c>
      <c r="J296" t="s">
        <v>643</v>
      </c>
      <c r="K296">
        <v>300</v>
      </c>
      <c r="L296" t="s">
        <v>83</v>
      </c>
      <c r="M296" t="s">
        <v>83</v>
      </c>
      <c r="N296">
        <v>0</v>
      </c>
      <c r="O296">
        <v>5800</v>
      </c>
      <c r="P296">
        <v>16</v>
      </c>
      <c r="Q296" t="s">
        <v>48</v>
      </c>
      <c r="R296" t="s">
        <v>74</v>
      </c>
      <c r="S296">
        <v>5</v>
      </c>
      <c r="T296">
        <v>1160</v>
      </c>
      <c r="X296" t="s">
        <v>644</v>
      </c>
    </row>
    <row r="297" spans="2:24" x14ac:dyDescent="0.25">
      <c r="B297" t="s">
        <v>645</v>
      </c>
      <c r="C297" t="s">
        <v>646</v>
      </c>
      <c r="D297" t="s">
        <v>647</v>
      </c>
      <c r="E297">
        <v>0</v>
      </c>
      <c r="F297">
        <v>2</v>
      </c>
      <c r="G297">
        <v>60</v>
      </c>
      <c r="H297">
        <v>62</v>
      </c>
      <c r="I297" t="s">
        <v>71</v>
      </c>
      <c r="J297" t="s">
        <v>648</v>
      </c>
      <c r="K297">
        <v>300</v>
      </c>
      <c r="L297" t="s">
        <v>73</v>
      </c>
      <c r="M297" t="s">
        <v>83</v>
      </c>
      <c r="N297" t="s">
        <v>74</v>
      </c>
      <c r="O297">
        <v>5880</v>
      </c>
      <c r="P297">
        <v>16</v>
      </c>
      <c r="Q297" t="s">
        <v>3989</v>
      </c>
      <c r="R297">
        <v>450</v>
      </c>
      <c r="S297" t="s">
        <v>74</v>
      </c>
      <c r="T297" t="s">
        <v>74</v>
      </c>
      <c r="X297" t="s">
        <v>649</v>
      </c>
    </row>
    <row r="298" spans="2:24" x14ac:dyDescent="0.25">
      <c r="B298" t="s">
        <v>645</v>
      </c>
      <c r="C298" t="s">
        <v>646</v>
      </c>
      <c r="D298" t="s">
        <v>647</v>
      </c>
      <c r="E298">
        <v>0</v>
      </c>
      <c r="F298">
        <v>2</v>
      </c>
      <c r="G298">
        <v>60</v>
      </c>
      <c r="H298">
        <v>62</v>
      </c>
      <c r="I298" t="s">
        <v>77</v>
      </c>
      <c r="J298" t="s">
        <v>648</v>
      </c>
      <c r="K298">
        <v>300</v>
      </c>
      <c r="L298" t="s">
        <v>73</v>
      </c>
      <c r="M298" t="s">
        <v>83</v>
      </c>
      <c r="N298" t="s">
        <v>74</v>
      </c>
      <c r="O298">
        <v>5880</v>
      </c>
      <c r="P298">
        <v>16</v>
      </c>
      <c r="Q298" t="s">
        <v>3989</v>
      </c>
      <c r="R298" t="s">
        <v>74</v>
      </c>
      <c r="S298" t="s">
        <v>74</v>
      </c>
      <c r="T298" t="s">
        <v>74</v>
      </c>
      <c r="X298" t="s">
        <v>649</v>
      </c>
    </row>
    <row r="299" spans="2:24" x14ac:dyDescent="0.25">
      <c r="B299" t="s">
        <v>650</v>
      </c>
      <c r="C299" t="s">
        <v>651</v>
      </c>
      <c r="D299" t="s">
        <v>652</v>
      </c>
      <c r="E299">
        <v>35</v>
      </c>
      <c r="F299">
        <v>5</v>
      </c>
      <c r="G299">
        <v>80</v>
      </c>
      <c r="H299">
        <v>66</v>
      </c>
      <c r="I299" t="s">
        <v>71</v>
      </c>
      <c r="J299" t="s">
        <v>509</v>
      </c>
      <c r="K299">
        <v>75</v>
      </c>
      <c r="L299" t="s">
        <v>73</v>
      </c>
      <c r="M299" t="s">
        <v>83</v>
      </c>
      <c r="N299">
        <v>0</v>
      </c>
      <c r="O299">
        <v>12570</v>
      </c>
      <c r="P299">
        <v>16</v>
      </c>
      <c r="Q299" t="s">
        <v>48</v>
      </c>
      <c r="R299">
        <v>450</v>
      </c>
      <c r="S299">
        <v>11</v>
      </c>
      <c r="T299">
        <v>1142.72727272727</v>
      </c>
      <c r="X299" t="s">
        <v>653</v>
      </c>
    </row>
    <row r="300" spans="2:24" x14ac:dyDescent="0.25">
      <c r="B300" t="s">
        <v>650</v>
      </c>
      <c r="C300" t="s">
        <v>651</v>
      </c>
      <c r="D300" t="s">
        <v>652</v>
      </c>
      <c r="E300">
        <v>35</v>
      </c>
      <c r="F300">
        <v>5</v>
      </c>
      <c r="G300">
        <v>80</v>
      </c>
      <c r="H300">
        <v>66</v>
      </c>
      <c r="I300" t="s">
        <v>77</v>
      </c>
      <c r="J300" t="s">
        <v>144</v>
      </c>
      <c r="K300">
        <v>150</v>
      </c>
      <c r="L300" t="s">
        <v>83</v>
      </c>
      <c r="M300" t="s">
        <v>73</v>
      </c>
      <c r="N300">
        <v>1500</v>
      </c>
      <c r="O300">
        <v>12570</v>
      </c>
      <c r="P300">
        <v>16</v>
      </c>
      <c r="Q300" t="s">
        <v>3990</v>
      </c>
      <c r="R300" t="s">
        <v>74</v>
      </c>
      <c r="S300">
        <v>13</v>
      </c>
      <c r="T300">
        <v>966.923076923076</v>
      </c>
      <c r="X300" t="s">
        <v>653</v>
      </c>
    </row>
    <row r="301" spans="2:24" x14ac:dyDescent="0.25">
      <c r="B301" t="s">
        <v>654</v>
      </c>
      <c r="C301" t="s">
        <v>228</v>
      </c>
      <c r="D301" t="s">
        <v>655</v>
      </c>
      <c r="E301">
        <v>134</v>
      </c>
      <c r="F301">
        <v>5</v>
      </c>
      <c r="G301">
        <v>80</v>
      </c>
      <c r="H301">
        <v>66</v>
      </c>
      <c r="I301" t="s">
        <v>71</v>
      </c>
      <c r="J301" t="s">
        <v>144</v>
      </c>
      <c r="K301">
        <v>150</v>
      </c>
      <c r="L301" t="s">
        <v>83</v>
      </c>
      <c r="M301" t="s">
        <v>73</v>
      </c>
      <c r="N301">
        <v>1200</v>
      </c>
      <c r="O301">
        <v>12570</v>
      </c>
      <c r="P301">
        <v>16</v>
      </c>
      <c r="Q301" t="s">
        <v>3990</v>
      </c>
      <c r="R301">
        <v>320</v>
      </c>
      <c r="S301">
        <v>13</v>
      </c>
      <c r="T301">
        <v>966.923076923076</v>
      </c>
      <c r="X301" t="s">
        <v>656</v>
      </c>
    </row>
    <row r="302" spans="2:24" x14ac:dyDescent="0.25">
      <c r="B302" t="s">
        <v>654</v>
      </c>
      <c r="C302" t="s">
        <v>228</v>
      </c>
      <c r="D302" t="s">
        <v>655</v>
      </c>
      <c r="E302">
        <v>134</v>
      </c>
      <c r="F302">
        <v>5</v>
      </c>
      <c r="G302">
        <v>80</v>
      </c>
      <c r="H302">
        <v>66</v>
      </c>
      <c r="I302" t="s">
        <v>71</v>
      </c>
      <c r="J302" t="s">
        <v>132</v>
      </c>
      <c r="K302">
        <v>135</v>
      </c>
      <c r="L302" t="s">
        <v>83</v>
      </c>
      <c r="M302" t="s">
        <v>73</v>
      </c>
      <c r="N302">
        <v>1200</v>
      </c>
      <c r="O302">
        <v>12570</v>
      </c>
      <c r="P302">
        <v>16</v>
      </c>
      <c r="Q302" t="s">
        <v>3990</v>
      </c>
      <c r="R302">
        <v>320</v>
      </c>
      <c r="S302">
        <v>13</v>
      </c>
      <c r="T302">
        <v>966.923076923076</v>
      </c>
      <c r="X302" t="s">
        <v>656</v>
      </c>
    </row>
    <row r="303" spans="2:24" x14ac:dyDescent="0.25">
      <c r="B303" t="s">
        <v>654</v>
      </c>
      <c r="C303" t="s">
        <v>228</v>
      </c>
      <c r="D303" t="s">
        <v>655</v>
      </c>
      <c r="E303">
        <v>134</v>
      </c>
      <c r="F303">
        <v>5</v>
      </c>
      <c r="G303">
        <v>80</v>
      </c>
      <c r="H303">
        <v>66</v>
      </c>
      <c r="I303" t="s">
        <v>77</v>
      </c>
      <c r="J303" t="s">
        <v>144</v>
      </c>
      <c r="K303">
        <v>150</v>
      </c>
      <c r="L303" t="s">
        <v>83</v>
      </c>
      <c r="M303" t="s">
        <v>73</v>
      </c>
      <c r="N303">
        <v>1850</v>
      </c>
      <c r="O303">
        <v>12570</v>
      </c>
      <c r="P303">
        <v>16</v>
      </c>
      <c r="Q303" t="s">
        <v>3990</v>
      </c>
      <c r="R303" t="s">
        <v>74</v>
      </c>
      <c r="S303">
        <v>13</v>
      </c>
      <c r="T303">
        <v>966.923076923076</v>
      </c>
      <c r="X303" t="s">
        <v>656</v>
      </c>
    </row>
    <row r="304" spans="2:24" x14ac:dyDescent="0.25">
      <c r="B304" t="s">
        <v>657</v>
      </c>
      <c r="C304" t="s">
        <v>658</v>
      </c>
      <c r="D304" t="s">
        <v>659</v>
      </c>
      <c r="E304">
        <v>0</v>
      </c>
      <c r="F304">
        <v>4</v>
      </c>
      <c r="G304">
        <v>80</v>
      </c>
      <c r="H304">
        <v>66</v>
      </c>
      <c r="I304" t="s">
        <v>71</v>
      </c>
      <c r="J304" t="s">
        <v>199</v>
      </c>
      <c r="K304">
        <v>75</v>
      </c>
      <c r="L304" t="s">
        <v>73</v>
      </c>
      <c r="M304" t="s">
        <v>74</v>
      </c>
      <c r="N304">
        <v>0</v>
      </c>
      <c r="O304">
        <v>9270</v>
      </c>
      <c r="P304">
        <v>16</v>
      </c>
      <c r="Q304" t="s">
        <v>48</v>
      </c>
      <c r="R304" t="s">
        <v>74</v>
      </c>
      <c r="S304">
        <v>8</v>
      </c>
      <c r="T304">
        <v>1158.75</v>
      </c>
      <c r="X304" t="s">
        <v>3759</v>
      </c>
    </row>
    <row r="305" spans="2:24" x14ac:dyDescent="0.25">
      <c r="B305" t="s">
        <v>657</v>
      </c>
      <c r="C305" t="s">
        <v>658</v>
      </c>
      <c r="D305" t="s">
        <v>659</v>
      </c>
      <c r="E305">
        <v>0</v>
      </c>
      <c r="F305">
        <v>4</v>
      </c>
      <c r="G305">
        <v>80</v>
      </c>
      <c r="H305">
        <v>66</v>
      </c>
      <c r="I305" t="s">
        <v>77</v>
      </c>
      <c r="J305" t="s">
        <v>201</v>
      </c>
      <c r="K305">
        <v>150</v>
      </c>
      <c r="L305" t="s">
        <v>239</v>
      </c>
      <c r="M305" t="s">
        <v>74</v>
      </c>
      <c r="N305">
        <v>1600</v>
      </c>
      <c r="O305">
        <v>9270</v>
      </c>
      <c r="P305">
        <v>16</v>
      </c>
      <c r="Q305" t="s">
        <v>3990</v>
      </c>
      <c r="R305" t="s">
        <v>74</v>
      </c>
      <c r="S305">
        <v>10</v>
      </c>
      <c r="T305">
        <v>927</v>
      </c>
      <c r="X305" t="s">
        <v>3759</v>
      </c>
    </row>
    <row r="306" spans="2:24" x14ac:dyDescent="0.25">
      <c r="B306" t="s">
        <v>662</v>
      </c>
      <c r="C306" t="s">
        <v>446</v>
      </c>
      <c r="D306" t="s">
        <v>660</v>
      </c>
      <c r="E306">
        <v>0</v>
      </c>
      <c r="F306">
        <v>3</v>
      </c>
      <c r="G306">
        <v>65</v>
      </c>
      <c r="H306">
        <v>70</v>
      </c>
      <c r="I306" t="s">
        <v>71</v>
      </c>
      <c r="J306" t="s">
        <v>238</v>
      </c>
      <c r="K306">
        <v>150</v>
      </c>
      <c r="L306" t="s">
        <v>239</v>
      </c>
      <c r="M306" t="s">
        <v>74</v>
      </c>
      <c r="N306">
        <v>500</v>
      </c>
      <c r="O306">
        <v>5910</v>
      </c>
      <c r="P306">
        <v>16</v>
      </c>
      <c r="Q306" t="s">
        <v>3990</v>
      </c>
      <c r="R306" t="s">
        <v>74</v>
      </c>
      <c r="S306">
        <v>6</v>
      </c>
      <c r="T306">
        <v>985</v>
      </c>
      <c r="X306" s="7" t="s">
        <v>661</v>
      </c>
    </row>
    <row r="307" spans="2:24" x14ac:dyDescent="0.25">
      <c r="B307" t="s">
        <v>662</v>
      </c>
      <c r="C307" t="s">
        <v>446</v>
      </c>
      <c r="D307" t="s">
        <v>660</v>
      </c>
      <c r="E307">
        <v>0</v>
      </c>
      <c r="F307">
        <v>3</v>
      </c>
      <c r="G307">
        <v>65</v>
      </c>
      <c r="H307">
        <v>70</v>
      </c>
      <c r="I307" t="s">
        <v>77</v>
      </c>
      <c r="J307" t="s">
        <v>238</v>
      </c>
      <c r="K307">
        <v>150</v>
      </c>
      <c r="L307" t="s">
        <v>239</v>
      </c>
      <c r="M307" t="s">
        <v>74</v>
      </c>
      <c r="N307">
        <v>500</v>
      </c>
      <c r="O307">
        <v>5910</v>
      </c>
      <c r="P307">
        <v>16</v>
      </c>
      <c r="Q307" t="s">
        <v>3990</v>
      </c>
      <c r="R307" t="s">
        <v>74</v>
      </c>
      <c r="S307">
        <v>6</v>
      </c>
      <c r="T307">
        <v>985</v>
      </c>
      <c r="X307" s="7" t="s">
        <v>661</v>
      </c>
    </row>
    <row r="308" spans="2:24" x14ac:dyDescent="0.25">
      <c r="B308" t="s">
        <v>663</v>
      </c>
      <c r="C308" t="s">
        <v>664</v>
      </c>
      <c r="D308" t="s">
        <v>665</v>
      </c>
      <c r="E308">
        <v>0</v>
      </c>
      <c r="F308">
        <v>1</v>
      </c>
      <c r="G308">
        <v>36</v>
      </c>
      <c r="H308">
        <v>70</v>
      </c>
      <c r="I308" t="s">
        <v>71</v>
      </c>
      <c r="J308" t="s">
        <v>300</v>
      </c>
      <c r="K308">
        <v>300</v>
      </c>
      <c r="L308" t="s">
        <v>73</v>
      </c>
      <c r="M308" t="s">
        <v>74</v>
      </c>
      <c r="N308">
        <v>0</v>
      </c>
      <c r="O308">
        <v>2970</v>
      </c>
      <c r="P308">
        <v>16</v>
      </c>
      <c r="Q308" t="s">
        <v>48</v>
      </c>
      <c r="R308" t="s">
        <v>74</v>
      </c>
      <c r="S308">
        <v>3</v>
      </c>
      <c r="T308">
        <v>990</v>
      </c>
      <c r="X308" t="s">
        <v>666</v>
      </c>
    </row>
    <row r="309" spans="2:24" x14ac:dyDescent="0.25">
      <c r="B309" t="s">
        <v>663</v>
      </c>
      <c r="C309" t="s">
        <v>664</v>
      </c>
      <c r="D309" t="s">
        <v>665</v>
      </c>
      <c r="E309">
        <v>0</v>
      </c>
      <c r="F309">
        <v>1</v>
      </c>
      <c r="G309">
        <v>36</v>
      </c>
      <c r="H309">
        <v>70</v>
      </c>
      <c r="I309" t="s">
        <v>77</v>
      </c>
      <c r="J309" t="s">
        <v>300</v>
      </c>
      <c r="K309">
        <v>300</v>
      </c>
      <c r="L309" t="s">
        <v>73</v>
      </c>
      <c r="M309" t="s">
        <v>74</v>
      </c>
      <c r="N309">
        <v>0</v>
      </c>
      <c r="O309">
        <v>2970</v>
      </c>
      <c r="P309">
        <v>16</v>
      </c>
      <c r="Q309" t="s">
        <v>48</v>
      </c>
      <c r="R309" t="s">
        <v>74</v>
      </c>
      <c r="S309">
        <v>3</v>
      </c>
      <c r="T309">
        <v>990</v>
      </c>
      <c r="X309" t="s">
        <v>666</v>
      </c>
    </row>
    <row r="310" spans="2:24" x14ac:dyDescent="0.25">
      <c r="B310" t="s">
        <v>667</v>
      </c>
      <c r="C310" t="s">
        <v>668</v>
      </c>
      <c r="D310" t="s">
        <v>669</v>
      </c>
      <c r="E310">
        <v>0</v>
      </c>
      <c r="F310">
        <v>4</v>
      </c>
      <c r="G310">
        <v>58</v>
      </c>
      <c r="H310">
        <v>70</v>
      </c>
      <c r="I310" t="s">
        <v>71</v>
      </c>
      <c r="J310" t="s">
        <v>509</v>
      </c>
      <c r="K310">
        <v>75</v>
      </c>
      <c r="L310" t="s">
        <v>271</v>
      </c>
      <c r="M310" t="s">
        <v>74</v>
      </c>
      <c r="N310">
        <v>0</v>
      </c>
      <c r="O310">
        <v>8990</v>
      </c>
      <c r="P310">
        <v>16</v>
      </c>
      <c r="Q310" t="s">
        <v>48</v>
      </c>
      <c r="R310" t="s">
        <v>74</v>
      </c>
      <c r="S310">
        <v>8</v>
      </c>
      <c r="T310">
        <v>1123.75</v>
      </c>
      <c r="X310" t="s">
        <v>670</v>
      </c>
    </row>
    <row r="311" spans="2:24" x14ac:dyDescent="0.25">
      <c r="B311" t="s">
        <v>667</v>
      </c>
      <c r="C311" t="s">
        <v>668</v>
      </c>
      <c r="D311" t="s">
        <v>669</v>
      </c>
      <c r="E311">
        <v>0</v>
      </c>
      <c r="F311">
        <v>4</v>
      </c>
      <c r="G311">
        <v>58</v>
      </c>
      <c r="H311">
        <v>70</v>
      </c>
      <c r="I311" t="s">
        <v>77</v>
      </c>
      <c r="J311" t="s">
        <v>144</v>
      </c>
      <c r="K311">
        <v>150</v>
      </c>
      <c r="L311" t="s">
        <v>239</v>
      </c>
      <c r="M311" t="s">
        <v>74</v>
      </c>
      <c r="N311">
        <v>0</v>
      </c>
      <c r="O311">
        <v>8990</v>
      </c>
      <c r="P311">
        <v>16</v>
      </c>
      <c r="Q311" t="s">
        <v>48</v>
      </c>
      <c r="R311" t="s">
        <v>74</v>
      </c>
      <c r="S311">
        <v>8</v>
      </c>
      <c r="T311">
        <v>1123.75</v>
      </c>
      <c r="X311" t="s">
        <v>670</v>
      </c>
    </row>
    <row r="312" spans="2:24" x14ac:dyDescent="0.25">
      <c r="B312" t="s">
        <v>671</v>
      </c>
      <c r="D312" t="s">
        <v>672</v>
      </c>
      <c r="E312" t="s">
        <v>74</v>
      </c>
      <c r="F312">
        <v>0</v>
      </c>
      <c r="G312">
        <v>0</v>
      </c>
      <c r="H312">
        <v>0</v>
      </c>
      <c r="I312" t="s">
        <v>71</v>
      </c>
      <c r="J312" t="s">
        <v>673</v>
      </c>
      <c r="K312">
        <v>75</v>
      </c>
      <c r="L312" t="s">
        <v>73</v>
      </c>
      <c r="M312" t="s">
        <v>83</v>
      </c>
      <c r="N312">
        <v>55</v>
      </c>
      <c r="O312">
        <v>0</v>
      </c>
      <c r="P312">
        <v>16</v>
      </c>
      <c r="Q312" t="s">
        <v>3990</v>
      </c>
      <c r="R312">
        <v>450</v>
      </c>
      <c r="S312" t="s">
        <v>74</v>
      </c>
      <c r="T312" t="s">
        <v>74</v>
      </c>
      <c r="X312" t="s">
        <v>674</v>
      </c>
    </row>
    <row r="313" spans="2:24" x14ac:dyDescent="0.25">
      <c r="B313" t="s">
        <v>671</v>
      </c>
      <c r="D313" t="s">
        <v>672</v>
      </c>
      <c r="E313" t="s">
        <v>74</v>
      </c>
      <c r="F313">
        <v>0</v>
      </c>
      <c r="G313">
        <v>0</v>
      </c>
      <c r="H313">
        <v>0</v>
      </c>
      <c r="I313" t="s">
        <v>77</v>
      </c>
      <c r="J313" t="s">
        <v>673</v>
      </c>
      <c r="K313">
        <v>75</v>
      </c>
      <c r="L313" t="s">
        <v>73</v>
      </c>
      <c r="M313" t="s">
        <v>83</v>
      </c>
      <c r="N313">
        <v>66</v>
      </c>
      <c r="O313">
        <v>0</v>
      </c>
      <c r="P313">
        <v>16</v>
      </c>
      <c r="Q313" t="s">
        <v>3990</v>
      </c>
      <c r="R313" t="s">
        <v>74</v>
      </c>
      <c r="S313" t="s">
        <v>74</v>
      </c>
      <c r="T313" t="s">
        <v>74</v>
      </c>
      <c r="X313" t="s">
        <v>674</v>
      </c>
    </row>
    <row r="314" spans="2:24" x14ac:dyDescent="0.25">
      <c r="B314" t="s">
        <v>675</v>
      </c>
      <c r="D314" t="s">
        <v>278</v>
      </c>
      <c r="E314">
        <v>0</v>
      </c>
      <c r="F314">
        <v>0</v>
      </c>
      <c r="G314">
        <v>0</v>
      </c>
      <c r="H314">
        <v>0</v>
      </c>
      <c r="I314" t="s">
        <v>74</v>
      </c>
      <c r="J314" t="s">
        <v>74</v>
      </c>
      <c r="K314" t="s">
        <v>74</v>
      </c>
      <c r="L314" t="s">
        <v>74</v>
      </c>
      <c r="M314" t="s">
        <v>74</v>
      </c>
      <c r="N314" t="s">
        <v>74</v>
      </c>
      <c r="O314">
        <v>0</v>
      </c>
      <c r="P314">
        <v>16</v>
      </c>
      <c r="Q314" t="s">
        <v>3989</v>
      </c>
      <c r="R314" t="s">
        <v>74</v>
      </c>
      <c r="S314" t="s">
        <v>74</v>
      </c>
      <c r="T314" t="s">
        <v>74</v>
      </c>
      <c r="X314" t="s">
        <v>676</v>
      </c>
    </row>
    <row r="315" spans="2:24" x14ac:dyDescent="0.25">
      <c r="B315" t="s">
        <v>677</v>
      </c>
      <c r="C315" t="s">
        <v>236</v>
      </c>
      <c r="D315" t="s">
        <v>237</v>
      </c>
      <c r="E315">
        <v>0</v>
      </c>
      <c r="F315">
        <v>3</v>
      </c>
      <c r="G315">
        <v>60</v>
      </c>
      <c r="H315">
        <v>70</v>
      </c>
      <c r="I315" t="s">
        <v>71</v>
      </c>
      <c r="J315" t="s">
        <v>238</v>
      </c>
      <c r="K315">
        <v>150</v>
      </c>
      <c r="L315" t="s">
        <v>73</v>
      </c>
      <c r="M315" t="s">
        <v>74</v>
      </c>
      <c r="N315">
        <v>500</v>
      </c>
      <c r="O315">
        <v>5910</v>
      </c>
      <c r="P315">
        <v>16</v>
      </c>
      <c r="Q315" t="s">
        <v>3990</v>
      </c>
      <c r="R315" t="s">
        <v>74</v>
      </c>
      <c r="S315">
        <v>6</v>
      </c>
      <c r="T315">
        <v>985</v>
      </c>
      <c r="X315" t="s">
        <v>678</v>
      </c>
    </row>
    <row r="316" spans="2:24" x14ac:dyDescent="0.25">
      <c r="B316" t="s">
        <v>677</v>
      </c>
      <c r="C316" t="s">
        <v>236</v>
      </c>
      <c r="D316" t="s">
        <v>237</v>
      </c>
      <c r="E316">
        <v>0</v>
      </c>
      <c r="F316">
        <v>3</v>
      </c>
      <c r="G316">
        <v>60</v>
      </c>
      <c r="H316">
        <v>70</v>
      </c>
      <c r="I316" t="s">
        <v>77</v>
      </c>
      <c r="J316" t="s">
        <v>238</v>
      </c>
      <c r="K316">
        <v>150</v>
      </c>
      <c r="L316" t="s">
        <v>239</v>
      </c>
      <c r="M316" t="s">
        <v>74</v>
      </c>
      <c r="N316">
        <v>500</v>
      </c>
      <c r="O316">
        <v>5910</v>
      </c>
      <c r="P316">
        <v>16</v>
      </c>
      <c r="Q316" t="s">
        <v>3990</v>
      </c>
      <c r="R316" t="s">
        <v>74</v>
      </c>
      <c r="S316">
        <v>6</v>
      </c>
      <c r="T316">
        <v>985</v>
      </c>
      <c r="X316" t="s">
        <v>678</v>
      </c>
    </row>
    <row r="317" spans="2:24" x14ac:dyDescent="0.25">
      <c r="B317" t="s">
        <v>679</v>
      </c>
      <c r="D317" t="s">
        <v>680</v>
      </c>
      <c r="E317" t="s">
        <v>74</v>
      </c>
      <c r="F317">
        <v>0</v>
      </c>
      <c r="G317">
        <v>0</v>
      </c>
      <c r="H317">
        <v>0</v>
      </c>
      <c r="I317" t="s">
        <v>74</v>
      </c>
      <c r="J317" t="s">
        <v>74</v>
      </c>
      <c r="K317" t="s">
        <v>74</v>
      </c>
      <c r="L317" t="s">
        <v>74</v>
      </c>
      <c r="M317" t="s">
        <v>74</v>
      </c>
      <c r="N317" t="s">
        <v>74</v>
      </c>
      <c r="O317">
        <v>0</v>
      </c>
      <c r="P317">
        <v>16</v>
      </c>
      <c r="Q317" t="s">
        <v>3989</v>
      </c>
      <c r="R317" t="s">
        <v>74</v>
      </c>
      <c r="S317" t="s">
        <v>74</v>
      </c>
      <c r="T317" t="s">
        <v>74</v>
      </c>
      <c r="X317" t="s">
        <v>681</v>
      </c>
    </row>
    <row r="318" spans="2:24" x14ac:dyDescent="0.25">
      <c r="B318" t="s">
        <v>682</v>
      </c>
      <c r="C318" t="s">
        <v>683</v>
      </c>
      <c r="D318" t="s">
        <v>684</v>
      </c>
      <c r="E318" t="s">
        <v>74</v>
      </c>
      <c r="F318">
        <v>4</v>
      </c>
      <c r="G318">
        <v>34</v>
      </c>
      <c r="H318">
        <v>62</v>
      </c>
      <c r="I318" t="s">
        <v>71</v>
      </c>
      <c r="J318" t="s">
        <v>685</v>
      </c>
      <c r="K318">
        <v>150</v>
      </c>
      <c r="L318" t="s">
        <v>83</v>
      </c>
      <c r="M318" t="s">
        <v>83</v>
      </c>
      <c r="N318">
        <v>0</v>
      </c>
      <c r="O318">
        <v>8710</v>
      </c>
      <c r="P318">
        <v>16</v>
      </c>
      <c r="Q318" t="s">
        <v>48</v>
      </c>
      <c r="R318">
        <v>450</v>
      </c>
      <c r="S318">
        <v>7</v>
      </c>
      <c r="T318">
        <v>1244.2857142857099</v>
      </c>
      <c r="X318" s="7" t="s">
        <v>686</v>
      </c>
    </row>
    <row r="319" spans="2:24" x14ac:dyDescent="0.25">
      <c r="B319" t="s">
        <v>682</v>
      </c>
      <c r="C319" t="s">
        <v>683</v>
      </c>
      <c r="D319" t="s">
        <v>684</v>
      </c>
      <c r="E319" t="s">
        <v>74</v>
      </c>
      <c r="F319">
        <v>4</v>
      </c>
      <c r="G319">
        <v>34</v>
      </c>
      <c r="H319">
        <v>62</v>
      </c>
      <c r="I319" t="s">
        <v>77</v>
      </c>
      <c r="J319" t="s">
        <v>160</v>
      </c>
      <c r="K319">
        <v>10</v>
      </c>
      <c r="L319" t="s">
        <v>83</v>
      </c>
      <c r="M319" t="s">
        <v>83</v>
      </c>
      <c r="N319">
        <v>0</v>
      </c>
      <c r="O319">
        <v>8710</v>
      </c>
      <c r="P319">
        <v>16</v>
      </c>
      <c r="Q319" t="s">
        <v>48</v>
      </c>
      <c r="R319" t="s">
        <v>74</v>
      </c>
      <c r="S319">
        <v>7</v>
      </c>
      <c r="T319">
        <v>1244.2857142857099</v>
      </c>
      <c r="X319" s="7" t="s">
        <v>686</v>
      </c>
    </row>
    <row r="320" spans="2:24" x14ac:dyDescent="0.25">
      <c r="B320" t="s">
        <v>687</v>
      </c>
      <c r="D320" t="s">
        <v>688</v>
      </c>
      <c r="E320">
        <v>0</v>
      </c>
      <c r="F320">
        <v>0</v>
      </c>
      <c r="G320">
        <v>0</v>
      </c>
      <c r="H320">
        <v>0</v>
      </c>
      <c r="I320" t="s">
        <v>74</v>
      </c>
      <c r="J320" t="s">
        <v>74</v>
      </c>
      <c r="K320" t="s">
        <v>74</v>
      </c>
      <c r="L320" t="s">
        <v>74</v>
      </c>
      <c r="M320" t="s">
        <v>74</v>
      </c>
      <c r="N320" t="s">
        <v>74</v>
      </c>
      <c r="O320">
        <v>0</v>
      </c>
      <c r="P320">
        <v>16</v>
      </c>
      <c r="Q320" t="s">
        <v>3989</v>
      </c>
      <c r="R320" t="s">
        <v>74</v>
      </c>
      <c r="S320" t="s">
        <v>74</v>
      </c>
      <c r="T320" t="s">
        <v>74</v>
      </c>
      <c r="X320" t="s">
        <v>689</v>
      </c>
    </row>
    <row r="321" spans="2:24" x14ac:dyDescent="0.25">
      <c r="B321" t="s">
        <v>690</v>
      </c>
      <c r="C321" t="s">
        <v>691</v>
      </c>
      <c r="D321" t="s">
        <v>692</v>
      </c>
      <c r="E321" t="s">
        <v>74</v>
      </c>
      <c r="F321">
        <v>4</v>
      </c>
      <c r="G321">
        <v>85</v>
      </c>
      <c r="H321">
        <v>65.5</v>
      </c>
      <c r="I321" t="s">
        <v>71</v>
      </c>
      <c r="J321" t="s">
        <v>199</v>
      </c>
      <c r="K321">
        <v>75</v>
      </c>
      <c r="L321" t="s">
        <v>73</v>
      </c>
      <c r="M321" t="s">
        <v>83</v>
      </c>
      <c r="N321">
        <v>0</v>
      </c>
      <c r="O321">
        <v>11558</v>
      </c>
      <c r="P321">
        <v>16</v>
      </c>
      <c r="Q321" t="s">
        <v>48</v>
      </c>
      <c r="R321">
        <v>450</v>
      </c>
      <c r="S321">
        <v>10</v>
      </c>
      <c r="T321">
        <v>1155.8</v>
      </c>
      <c r="X321" t="s">
        <v>693</v>
      </c>
    </row>
    <row r="322" spans="2:24" x14ac:dyDescent="0.25">
      <c r="B322" t="s">
        <v>690</v>
      </c>
      <c r="C322" t="s">
        <v>691</v>
      </c>
      <c r="D322" t="s">
        <v>692</v>
      </c>
      <c r="E322" t="s">
        <v>74</v>
      </c>
      <c r="F322">
        <v>4</v>
      </c>
      <c r="G322">
        <v>85</v>
      </c>
      <c r="H322">
        <v>65.5</v>
      </c>
      <c r="I322" t="s">
        <v>77</v>
      </c>
      <c r="J322" t="s">
        <v>201</v>
      </c>
      <c r="K322">
        <v>150</v>
      </c>
      <c r="L322" t="s">
        <v>83</v>
      </c>
      <c r="M322" t="s">
        <v>73</v>
      </c>
      <c r="N322">
        <v>0</v>
      </c>
      <c r="O322">
        <v>11558</v>
      </c>
      <c r="P322">
        <v>16</v>
      </c>
      <c r="Q322" t="s">
        <v>48</v>
      </c>
      <c r="R322" t="s">
        <v>74</v>
      </c>
      <c r="S322">
        <v>10</v>
      </c>
      <c r="T322">
        <v>1155.8</v>
      </c>
      <c r="X322" t="s">
        <v>693</v>
      </c>
    </row>
    <row r="323" spans="2:24" x14ac:dyDescent="0.25">
      <c r="B323" t="s">
        <v>694</v>
      </c>
      <c r="D323" t="s">
        <v>307</v>
      </c>
      <c r="E323">
        <v>0</v>
      </c>
      <c r="F323">
        <v>0</v>
      </c>
      <c r="G323">
        <v>0</v>
      </c>
      <c r="H323">
        <v>0</v>
      </c>
      <c r="I323" t="s">
        <v>74</v>
      </c>
      <c r="J323" t="s">
        <v>74</v>
      </c>
      <c r="K323" t="s">
        <v>74</v>
      </c>
      <c r="L323" t="s">
        <v>74</v>
      </c>
      <c r="M323" t="s">
        <v>74</v>
      </c>
      <c r="N323" t="s">
        <v>74</v>
      </c>
      <c r="O323">
        <v>0</v>
      </c>
      <c r="P323">
        <v>16</v>
      </c>
      <c r="Q323" t="s">
        <v>3989</v>
      </c>
      <c r="R323" t="s">
        <v>74</v>
      </c>
      <c r="S323" t="s">
        <v>74</v>
      </c>
      <c r="T323" t="s">
        <v>74</v>
      </c>
      <c r="X323" t="s">
        <v>695</v>
      </c>
    </row>
    <row r="324" spans="2:24" x14ac:dyDescent="0.25">
      <c r="B324" t="s">
        <v>696</v>
      </c>
      <c r="D324" t="s">
        <v>307</v>
      </c>
      <c r="E324">
        <v>0</v>
      </c>
      <c r="F324">
        <v>0</v>
      </c>
      <c r="G324">
        <v>0</v>
      </c>
      <c r="H324">
        <v>0</v>
      </c>
      <c r="I324" t="s">
        <v>74</v>
      </c>
      <c r="J324" t="s">
        <v>74</v>
      </c>
      <c r="K324" t="s">
        <v>74</v>
      </c>
      <c r="L324" t="s">
        <v>74</v>
      </c>
      <c r="M324" t="s">
        <v>74</v>
      </c>
      <c r="N324" t="s">
        <v>74</v>
      </c>
      <c r="O324">
        <v>0</v>
      </c>
      <c r="P324">
        <v>16</v>
      </c>
      <c r="Q324" t="s">
        <v>3989</v>
      </c>
      <c r="R324" t="s">
        <v>74</v>
      </c>
      <c r="S324" t="s">
        <v>74</v>
      </c>
      <c r="T324" t="s">
        <v>74</v>
      </c>
      <c r="X324" t="s">
        <v>697</v>
      </c>
    </row>
    <row r="325" spans="2:24" x14ac:dyDescent="0.25">
      <c r="B325" t="s">
        <v>698</v>
      </c>
      <c r="D325" t="s">
        <v>108</v>
      </c>
      <c r="E325">
        <v>0</v>
      </c>
      <c r="F325">
        <v>0</v>
      </c>
      <c r="G325">
        <v>0</v>
      </c>
      <c r="H325">
        <v>0</v>
      </c>
      <c r="I325" t="s">
        <v>74</v>
      </c>
      <c r="J325" t="s">
        <v>74</v>
      </c>
      <c r="K325" t="s">
        <v>74</v>
      </c>
      <c r="L325" t="s">
        <v>74</v>
      </c>
      <c r="M325" t="s">
        <v>74</v>
      </c>
      <c r="N325" t="s">
        <v>74</v>
      </c>
      <c r="O325">
        <v>0</v>
      </c>
      <c r="P325">
        <v>16</v>
      </c>
      <c r="Q325" t="s">
        <v>3989</v>
      </c>
      <c r="R325" t="s">
        <v>74</v>
      </c>
      <c r="S325" t="s">
        <v>74</v>
      </c>
      <c r="T325" t="s">
        <v>74</v>
      </c>
      <c r="X325" t="s">
        <v>699</v>
      </c>
    </row>
    <row r="326" spans="2:24" x14ac:dyDescent="0.25">
      <c r="B326" t="s">
        <v>700</v>
      </c>
      <c r="C326" t="s">
        <v>701</v>
      </c>
      <c r="D326" t="s">
        <v>702</v>
      </c>
      <c r="E326">
        <v>222</v>
      </c>
      <c r="F326">
        <v>2</v>
      </c>
      <c r="G326">
        <v>66</v>
      </c>
      <c r="H326">
        <v>70</v>
      </c>
      <c r="I326" t="s">
        <v>71</v>
      </c>
      <c r="J326" t="s">
        <v>195</v>
      </c>
      <c r="K326">
        <v>300</v>
      </c>
      <c r="L326" t="s">
        <v>83</v>
      </c>
      <c r="M326" t="s">
        <v>83</v>
      </c>
      <c r="N326">
        <v>0</v>
      </c>
      <c r="O326">
        <v>4930</v>
      </c>
      <c r="P326">
        <v>16</v>
      </c>
      <c r="Q326" t="s">
        <v>48</v>
      </c>
      <c r="R326">
        <v>450</v>
      </c>
      <c r="S326">
        <v>4</v>
      </c>
      <c r="T326">
        <v>1232.5</v>
      </c>
      <c r="X326" t="s">
        <v>703</v>
      </c>
    </row>
    <row r="327" spans="2:24" x14ac:dyDescent="0.25">
      <c r="B327" t="s">
        <v>700</v>
      </c>
      <c r="C327" t="s">
        <v>701</v>
      </c>
      <c r="D327" t="s">
        <v>702</v>
      </c>
      <c r="E327">
        <v>222</v>
      </c>
      <c r="F327">
        <v>2</v>
      </c>
      <c r="G327">
        <v>66</v>
      </c>
      <c r="H327">
        <v>70</v>
      </c>
      <c r="I327" t="s">
        <v>77</v>
      </c>
      <c r="J327" t="s">
        <v>195</v>
      </c>
      <c r="K327">
        <v>300</v>
      </c>
      <c r="L327" t="s">
        <v>83</v>
      </c>
      <c r="M327" t="s">
        <v>83</v>
      </c>
      <c r="N327">
        <v>0</v>
      </c>
      <c r="O327">
        <v>4930</v>
      </c>
      <c r="P327">
        <v>16</v>
      </c>
      <c r="Q327" t="s">
        <v>48</v>
      </c>
      <c r="R327" t="s">
        <v>74</v>
      </c>
      <c r="S327">
        <v>4</v>
      </c>
      <c r="T327">
        <v>1232.5</v>
      </c>
      <c r="X327" t="s">
        <v>703</v>
      </c>
    </row>
    <row r="328" spans="2:24" x14ac:dyDescent="0.25">
      <c r="B328" t="s">
        <v>704</v>
      </c>
      <c r="C328" t="s">
        <v>705</v>
      </c>
      <c r="D328" t="s">
        <v>706</v>
      </c>
      <c r="E328">
        <v>0</v>
      </c>
      <c r="F328">
        <v>3</v>
      </c>
      <c r="G328">
        <v>56</v>
      </c>
      <c r="H328">
        <v>70</v>
      </c>
      <c r="I328" t="s">
        <v>71</v>
      </c>
      <c r="J328" t="s">
        <v>238</v>
      </c>
      <c r="K328">
        <v>150</v>
      </c>
      <c r="L328" t="s">
        <v>239</v>
      </c>
      <c r="M328" t="s">
        <v>74</v>
      </c>
      <c r="N328">
        <v>500</v>
      </c>
      <c r="O328">
        <v>5910</v>
      </c>
      <c r="P328">
        <v>16</v>
      </c>
      <c r="Q328" t="s">
        <v>3990</v>
      </c>
      <c r="R328" t="s">
        <v>74</v>
      </c>
      <c r="S328">
        <v>6</v>
      </c>
      <c r="T328">
        <v>985</v>
      </c>
      <c r="X328" t="s">
        <v>3760</v>
      </c>
    </row>
    <row r="329" spans="2:24" x14ac:dyDescent="0.25">
      <c r="B329" t="s">
        <v>704</v>
      </c>
      <c r="C329" t="s">
        <v>705</v>
      </c>
      <c r="D329" t="s">
        <v>706</v>
      </c>
      <c r="E329">
        <v>0</v>
      </c>
      <c r="F329">
        <v>3</v>
      </c>
      <c r="G329">
        <v>56</v>
      </c>
      <c r="H329">
        <v>70</v>
      </c>
      <c r="I329" t="s">
        <v>77</v>
      </c>
      <c r="J329" t="s">
        <v>238</v>
      </c>
      <c r="K329">
        <v>150</v>
      </c>
      <c r="L329" t="s">
        <v>239</v>
      </c>
      <c r="M329" t="s">
        <v>74</v>
      </c>
      <c r="N329">
        <v>500</v>
      </c>
      <c r="O329">
        <v>5910</v>
      </c>
      <c r="P329">
        <v>16</v>
      </c>
      <c r="Q329" t="s">
        <v>3990</v>
      </c>
      <c r="R329" t="s">
        <v>74</v>
      </c>
      <c r="S329">
        <v>6</v>
      </c>
      <c r="T329">
        <v>985</v>
      </c>
      <c r="X329" t="s">
        <v>3760</v>
      </c>
    </row>
    <row r="330" spans="2:24" x14ac:dyDescent="0.25">
      <c r="B330" t="s">
        <v>3712</v>
      </c>
      <c r="C330" t="s">
        <v>113</v>
      </c>
      <c r="D330" t="s">
        <v>89</v>
      </c>
      <c r="E330">
        <v>0</v>
      </c>
      <c r="F330">
        <v>0</v>
      </c>
      <c r="G330">
        <v>0</v>
      </c>
      <c r="H330">
        <v>0</v>
      </c>
      <c r="I330" t="s">
        <v>74</v>
      </c>
      <c r="J330" t="s">
        <v>74</v>
      </c>
      <c r="K330" t="s">
        <v>74</v>
      </c>
      <c r="L330" t="s">
        <v>74</v>
      </c>
      <c r="M330" t="s">
        <v>74</v>
      </c>
      <c r="N330" t="s">
        <v>74</v>
      </c>
      <c r="O330">
        <v>0</v>
      </c>
      <c r="P330">
        <v>16</v>
      </c>
      <c r="Q330" t="s">
        <v>3989</v>
      </c>
      <c r="R330" t="s">
        <v>74</v>
      </c>
      <c r="S330" t="s">
        <v>74</v>
      </c>
      <c r="T330" t="s">
        <v>74</v>
      </c>
      <c r="X330" t="s">
        <v>3761</v>
      </c>
    </row>
    <row r="331" spans="2:24" x14ac:dyDescent="0.25">
      <c r="B331" t="s">
        <v>3713</v>
      </c>
      <c r="D331" t="s">
        <v>116</v>
      </c>
      <c r="E331">
        <v>0</v>
      </c>
      <c r="F331">
        <v>0</v>
      </c>
      <c r="G331">
        <v>0</v>
      </c>
      <c r="H331">
        <v>0</v>
      </c>
      <c r="I331" t="s">
        <v>74</v>
      </c>
      <c r="J331" t="s">
        <v>74</v>
      </c>
      <c r="K331" t="s">
        <v>74</v>
      </c>
      <c r="L331" t="s">
        <v>74</v>
      </c>
      <c r="M331" t="s">
        <v>74</v>
      </c>
      <c r="N331" t="s">
        <v>74</v>
      </c>
      <c r="O331">
        <v>0</v>
      </c>
      <c r="P331">
        <v>16</v>
      </c>
      <c r="Q331" t="s">
        <v>3989</v>
      </c>
      <c r="R331" t="s">
        <v>74</v>
      </c>
      <c r="S331" t="s">
        <v>74</v>
      </c>
      <c r="T331" t="s">
        <v>74</v>
      </c>
      <c r="X331" t="s">
        <v>3762</v>
      </c>
    </row>
    <row r="332" spans="2:24" x14ac:dyDescent="0.25">
      <c r="B332" t="s">
        <v>3714</v>
      </c>
      <c r="D332" t="s">
        <v>116</v>
      </c>
      <c r="E332">
        <v>0</v>
      </c>
      <c r="F332">
        <v>0</v>
      </c>
      <c r="G332">
        <v>0</v>
      </c>
      <c r="H332">
        <v>0</v>
      </c>
      <c r="I332" t="s">
        <v>74</v>
      </c>
      <c r="J332" t="s">
        <v>74</v>
      </c>
      <c r="K332" t="s">
        <v>74</v>
      </c>
      <c r="L332" t="s">
        <v>74</v>
      </c>
      <c r="M332" t="s">
        <v>74</v>
      </c>
      <c r="N332" t="s">
        <v>74</v>
      </c>
      <c r="O332">
        <v>0</v>
      </c>
      <c r="P332">
        <v>16</v>
      </c>
      <c r="Q332" t="s">
        <v>3989</v>
      </c>
      <c r="R332" t="s">
        <v>74</v>
      </c>
      <c r="S332" t="s">
        <v>74</v>
      </c>
      <c r="T332" t="s">
        <v>74</v>
      </c>
      <c r="X332" t="s">
        <v>3763</v>
      </c>
    </row>
    <row r="333" spans="2:24" x14ac:dyDescent="0.25">
      <c r="B333" t="s">
        <v>3715</v>
      </c>
      <c r="D333" t="s">
        <v>89</v>
      </c>
      <c r="E333">
        <v>0</v>
      </c>
      <c r="F333">
        <v>0</v>
      </c>
      <c r="G333">
        <v>0</v>
      </c>
      <c r="H333">
        <v>0</v>
      </c>
      <c r="I333" t="s">
        <v>74</v>
      </c>
      <c r="J333" t="s">
        <v>74</v>
      </c>
      <c r="K333" t="s">
        <v>74</v>
      </c>
      <c r="L333" t="s">
        <v>74</v>
      </c>
      <c r="M333" t="s">
        <v>74</v>
      </c>
      <c r="N333" t="s">
        <v>74</v>
      </c>
      <c r="O333">
        <v>0</v>
      </c>
      <c r="P333">
        <v>16</v>
      </c>
      <c r="Q333" t="s">
        <v>3989</v>
      </c>
      <c r="R333" t="s">
        <v>74</v>
      </c>
      <c r="S333" t="s">
        <v>74</v>
      </c>
      <c r="T333" t="s">
        <v>74</v>
      </c>
      <c r="X333" t="s">
        <v>3764</v>
      </c>
    </row>
    <row r="334" spans="2:24" x14ac:dyDescent="0.25">
      <c r="B334" t="s">
        <v>3716</v>
      </c>
      <c r="D334" t="s">
        <v>89</v>
      </c>
      <c r="E334">
        <v>0</v>
      </c>
      <c r="F334">
        <v>0</v>
      </c>
      <c r="G334">
        <v>0</v>
      </c>
      <c r="H334">
        <v>0</v>
      </c>
      <c r="I334" t="s">
        <v>74</v>
      </c>
      <c r="J334" t="s">
        <v>74</v>
      </c>
      <c r="K334" t="s">
        <v>74</v>
      </c>
      <c r="L334" t="s">
        <v>74</v>
      </c>
      <c r="M334" t="s">
        <v>74</v>
      </c>
      <c r="N334" t="s">
        <v>74</v>
      </c>
      <c r="O334">
        <v>0</v>
      </c>
      <c r="P334">
        <v>16</v>
      </c>
      <c r="Q334" t="s">
        <v>3989</v>
      </c>
      <c r="R334" t="s">
        <v>74</v>
      </c>
      <c r="S334" t="s">
        <v>74</v>
      </c>
      <c r="T334" t="s">
        <v>74</v>
      </c>
      <c r="X334" t="s">
        <v>3765</v>
      </c>
    </row>
    <row r="335" spans="2:24" x14ac:dyDescent="0.25">
      <c r="B335" t="s">
        <v>3717</v>
      </c>
      <c r="D335" t="s">
        <v>89</v>
      </c>
      <c r="E335">
        <v>0</v>
      </c>
      <c r="F335">
        <v>0</v>
      </c>
      <c r="G335">
        <v>0</v>
      </c>
      <c r="H335">
        <v>0</v>
      </c>
      <c r="I335" t="s">
        <v>74</v>
      </c>
      <c r="J335" t="s">
        <v>74</v>
      </c>
      <c r="K335" t="s">
        <v>74</v>
      </c>
      <c r="L335" t="s">
        <v>74</v>
      </c>
      <c r="M335" t="s">
        <v>74</v>
      </c>
      <c r="N335" t="s">
        <v>74</v>
      </c>
      <c r="O335">
        <v>0</v>
      </c>
      <c r="P335">
        <v>16</v>
      </c>
      <c r="Q335" t="s">
        <v>3989</v>
      </c>
      <c r="R335" t="s">
        <v>74</v>
      </c>
      <c r="S335" t="s">
        <v>74</v>
      </c>
      <c r="T335" t="s">
        <v>74</v>
      </c>
      <c r="X335" s="7" t="s">
        <v>3766</v>
      </c>
    </row>
    <row r="336" spans="2:24" x14ac:dyDescent="0.25">
      <c r="B336" t="s">
        <v>3718</v>
      </c>
      <c r="D336" t="s">
        <v>89</v>
      </c>
      <c r="E336">
        <v>0</v>
      </c>
      <c r="F336">
        <v>0</v>
      </c>
      <c r="G336">
        <v>0</v>
      </c>
      <c r="H336">
        <v>0</v>
      </c>
      <c r="I336" t="s">
        <v>74</v>
      </c>
      <c r="J336" t="s">
        <v>74</v>
      </c>
      <c r="K336" t="s">
        <v>74</v>
      </c>
      <c r="L336" t="s">
        <v>74</v>
      </c>
      <c r="M336" t="s">
        <v>74</v>
      </c>
      <c r="N336" t="s">
        <v>74</v>
      </c>
      <c r="O336">
        <v>0</v>
      </c>
      <c r="P336">
        <v>16</v>
      </c>
      <c r="Q336" t="s">
        <v>3989</v>
      </c>
      <c r="R336" t="s">
        <v>74</v>
      </c>
      <c r="S336" t="s">
        <v>74</v>
      </c>
      <c r="T336" t="s">
        <v>74</v>
      </c>
      <c r="X336" t="s">
        <v>3767</v>
      </c>
    </row>
    <row r="337" spans="2:24" x14ac:dyDescent="0.25">
      <c r="B337" t="s">
        <v>709</v>
      </c>
      <c r="C337" t="s">
        <v>242</v>
      </c>
      <c r="D337" t="s">
        <v>707</v>
      </c>
      <c r="E337" t="s">
        <v>74</v>
      </c>
      <c r="F337">
        <v>4</v>
      </c>
      <c r="G337">
        <v>66</v>
      </c>
      <c r="H337">
        <v>50</v>
      </c>
      <c r="I337" t="s">
        <v>71</v>
      </c>
      <c r="J337" t="s">
        <v>193</v>
      </c>
      <c r="K337">
        <v>150</v>
      </c>
      <c r="L337" t="s">
        <v>83</v>
      </c>
      <c r="M337" t="s">
        <v>83</v>
      </c>
      <c r="N337">
        <v>0</v>
      </c>
      <c r="O337">
        <v>7800</v>
      </c>
      <c r="P337">
        <v>16</v>
      </c>
      <c r="Q337" t="s">
        <v>48</v>
      </c>
      <c r="R337">
        <v>450</v>
      </c>
      <c r="S337">
        <v>7</v>
      </c>
      <c r="T337">
        <v>1114.2857142857099</v>
      </c>
      <c r="X337" t="s">
        <v>708</v>
      </c>
    </row>
    <row r="338" spans="2:24" x14ac:dyDescent="0.25">
      <c r="B338" t="s">
        <v>709</v>
      </c>
      <c r="C338" t="s">
        <v>242</v>
      </c>
      <c r="D338" t="s">
        <v>707</v>
      </c>
      <c r="E338" t="s">
        <v>74</v>
      </c>
      <c r="F338">
        <v>4</v>
      </c>
      <c r="G338">
        <v>66</v>
      </c>
      <c r="H338">
        <v>50</v>
      </c>
      <c r="I338" t="s">
        <v>77</v>
      </c>
      <c r="J338" t="s">
        <v>144</v>
      </c>
      <c r="K338">
        <v>150</v>
      </c>
      <c r="L338" t="s">
        <v>83</v>
      </c>
      <c r="M338" t="s">
        <v>73</v>
      </c>
      <c r="N338" t="s">
        <v>74</v>
      </c>
      <c r="O338">
        <v>7800</v>
      </c>
      <c r="P338">
        <v>16</v>
      </c>
      <c r="Q338" t="s">
        <v>3989</v>
      </c>
      <c r="R338" t="s">
        <v>74</v>
      </c>
      <c r="S338" t="s">
        <v>74</v>
      </c>
      <c r="T338" t="s">
        <v>74</v>
      </c>
      <c r="X338" t="s">
        <v>708</v>
      </c>
    </row>
    <row r="339" spans="2:24" x14ac:dyDescent="0.25">
      <c r="B339" t="s">
        <v>710</v>
      </c>
      <c r="C339" t="s">
        <v>711</v>
      </c>
      <c r="D339" t="s">
        <v>712</v>
      </c>
      <c r="E339">
        <v>199</v>
      </c>
      <c r="F339">
        <v>5</v>
      </c>
      <c r="G339">
        <v>68</v>
      </c>
      <c r="H339">
        <v>66</v>
      </c>
      <c r="I339" t="s">
        <v>71</v>
      </c>
      <c r="J339" t="s">
        <v>713</v>
      </c>
      <c r="K339">
        <v>205</v>
      </c>
      <c r="L339" t="s">
        <v>73</v>
      </c>
      <c r="M339" t="s">
        <v>83</v>
      </c>
      <c r="N339">
        <v>0</v>
      </c>
      <c r="O339">
        <v>10590</v>
      </c>
      <c r="P339">
        <v>16</v>
      </c>
      <c r="Q339" t="s">
        <v>48</v>
      </c>
      <c r="R339">
        <v>450</v>
      </c>
      <c r="S339">
        <v>9</v>
      </c>
      <c r="T339">
        <v>1176.6666666666599</v>
      </c>
      <c r="X339" t="s">
        <v>714</v>
      </c>
    </row>
    <row r="340" spans="2:24" x14ac:dyDescent="0.25">
      <c r="B340" t="s">
        <v>710</v>
      </c>
      <c r="C340" t="s">
        <v>711</v>
      </c>
      <c r="D340" t="s">
        <v>712</v>
      </c>
      <c r="E340">
        <v>199</v>
      </c>
      <c r="F340">
        <v>5</v>
      </c>
      <c r="G340">
        <v>68</v>
      </c>
      <c r="H340">
        <v>66</v>
      </c>
      <c r="I340" t="s">
        <v>77</v>
      </c>
      <c r="J340" t="s">
        <v>201</v>
      </c>
      <c r="K340">
        <v>150</v>
      </c>
      <c r="L340" t="s">
        <v>83</v>
      </c>
      <c r="M340" t="s">
        <v>73</v>
      </c>
      <c r="N340">
        <v>1600</v>
      </c>
      <c r="O340">
        <v>10590</v>
      </c>
      <c r="P340">
        <v>16</v>
      </c>
      <c r="Q340" t="s">
        <v>3990</v>
      </c>
      <c r="R340" t="s">
        <v>74</v>
      </c>
      <c r="S340">
        <v>11</v>
      </c>
      <c r="T340">
        <v>962.72727272727195</v>
      </c>
      <c r="X340" t="s">
        <v>714</v>
      </c>
    </row>
    <row r="341" spans="2:24" x14ac:dyDescent="0.25">
      <c r="B341" t="s">
        <v>715</v>
      </c>
      <c r="C341" t="s">
        <v>250</v>
      </c>
      <c r="D341" t="s">
        <v>716</v>
      </c>
      <c r="E341">
        <v>0</v>
      </c>
      <c r="F341">
        <v>4</v>
      </c>
      <c r="G341">
        <v>70</v>
      </c>
      <c r="H341">
        <v>65</v>
      </c>
      <c r="I341" t="s">
        <v>71</v>
      </c>
      <c r="J341" t="s">
        <v>158</v>
      </c>
      <c r="K341">
        <v>135</v>
      </c>
      <c r="L341" t="s">
        <v>73</v>
      </c>
      <c r="M341" t="s">
        <v>83</v>
      </c>
      <c r="N341">
        <v>0</v>
      </c>
      <c r="O341">
        <v>8350</v>
      </c>
      <c r="P341">
        <v>16</v>
      </c>
      <c r="Q341" t="s">
        <v>48</v>
      </c>
      <c r="R341">
        <v>450</v>
      </c>
      <c r="S341">
        <v>7</v>
      </c>
      <c r="T341">
        <v>1192.8571428571399</v>
      </c>
      <c r="X341" t="s">
        <v>717</v>
      </c>
    </row>
    <row r="342" spans="2:24" x14ac:dyDescent="0.25">
      <c r="B342" t="s">
        <v>715</v>
      </c>
      <c r="C342" t="s">
        <v>250</v>
      </c>
      <c r="D342" t="s">
        <v>716</v>
      </c>
      <c r="E342">
        <v>0</v>
      </c>
      <c r="F342">
        <v>4</v>
      </c>
      <c r="G342">
        <v>70</v>
      </c>
      <c r="H342">
        <v>65</v>
      </c>
      <c r="I342" t="s">
        <v>77</v>
      </c>
      <c r="J342" t="s">
        <v>158</v>
      </c>
      <c r="K342">
        <v>135</v>
      </c>
      <c r="L342" t="s">
        <v>83</v>
      </c>
      <c r="M342" t="s">
        <v>73</v>
      </c>
      <c r="N342">
        <v>1500</v>
      </c>
      <c r="O342">
        <v>8350</v>
      </c>
      <c r="P342">
        <v>16</v>
      </c>
      <c r="Q342" t="s">
        <v>3990</v>
      </c>
      <c r="R342" t="s">
        <v>74</v>
      </c>
      <c r="S342">
        <v>9</v>
      </c>
      <c r="T342">
        <v>927.77777777777703</v>
      </c>
      <c r="X342" t="s">
        <v>717</v>
      </c>
    </row>
    <row r="343" spans="2:24" x14ac:dyDescent="0.25">
      <c r="B343" t="s">
        <v>718</v>
      </c>
      <c r="D343" t="s">
        <v>116</v>
      </c>
      <c r="E343">
        <v>0</v>
      </c>
      <c r="F343">
        <v>0</v>
      </c>
      <c r="G343">
        <v>0</v>
      </c>
      <c r="H343">
        <v>0</v>
      </c>
      <c r="I343" t="s">
        <v>74</v>
      </c>
      <c r="J343" t="s">
        <v>74</v>
      </c>
      <c r="K343" t="s">
        <v>74</v>
      </c>
      <c r="L343" t="s">
        <v>74</v>
      </c>
      <c r="M343" t="s">
        <v>74</v>
      </c>
      <c r="N343" t="s">
        <v>74</v>
      </c>
      <c r="O343">
        <v>0</v>
      </c>
      <c r="P343">
        <v>16</v>
      </c>
      <c r="Q343" t="s">
        <v>3989</v>
      </c>
      <c r="R343" t="s">
        <v>74</v>
      </c>
      <c r="S343" t="s">
        <v>74</v>
      </c>
      <c r="T343" t="s">
        <v>74</v>
      </c>
      <c r="X343" t="s">
        <v>719</v>
      </c>
    </row>
    <row r="344" spans="2:24" x14ac:dyDescent="0.25">
      <c r="B344" t="s">
        <v>720</v>
      </c>
      <c r="C344" t="s">
        <v>721</v>
      </c>
      <c r="D344" t="s">
        <v>722</v>
      </c>
      <c r="E344" t="s">
        <v>74</v>
      </c>
      <c r="F344">
        <v>3</v>
      </c>
      <c r="G344">
        <v>62</v>
      </c>
      <c r="H344">
        <v>66</v>
      </c>
      <c r="I344" t="s">
        <v>71</v>
      </c>
      <c r="J344" t="s">
        <v>186</v>
      </c>
      <c r="K344">
        <v>75</v>
      </c>
      <c r="L344" t="s">
        <v>239</v>
      </c>
      <c r="M344" t="s">
        <v>73</v>
      </c>
      <c r="N344">
        <v>0</v>
      </c>
      <c r="O344">
        <v>6366</v>
      </c>
      <c r="P344">
        <v>16</v>
      </c>
      <c r="Q344" t="s">
        <v>48</v>
      </c>
      <c r="R344">
        <v>320</v>
      </c>
      <c r="S344">
        <v>6</v>
      </c>
      <c r="T344">
        <v>1061</v>
      </c>
      <c r="X344" t="s">
        <v>723</v>
      </c>
    </row>
    <row r="345" spans="2:24" x14ac:dyDescent="0.25">
      <c r="B345" t="s">
        <v>720</v>
      </c>
      <c r="C345" t="s">
        <v>721</v>
      </c>
      <c r="D345" t="s">
        <v>722</v>
      </c>
      <c r="E345" t="s">
        <v>74</v>
      </c>
      <c r="F345">
        <v>3</v>
      </c>
      <c r="G345">
        <v>62</v>
      </c>
      <c r="H345">
        <v>66</v>
      </c>
      <c r="I345" t="s">
        <v>77</v>
      </c>
      <c r="J345" t="s">
        <v>186</v>
      </c>
      <c r="K345">
        <v>75</v>
      </c>
      <c r="L345" t="s">
        <v>239</v>
      </c>
      <c r="M345" t="s">
        <v>73</v>
      </c>
      <c r="N345">
        <v>0</v>
      </c>
      <c r="O345">
        <v>6366</v>
      </c>
      <c r="P345">
        <v>16</v>
      </c>
      <c r="Q345" t="s">
        <v>48</v>
      </c>
      <c r="R345" t="s">
        <v>74</v>
      </c>
      <c r="S345">
        <v>6</v>
      </c>
      <c r="T345">
        <v>1061</v>
      </c>
      <c r="X345" t="s">
        <v>723</v>
      </c>
    </row>
    <row r="346" spans="2:24" x14ac:dyDescent="0.25">
      <c r="B346" t="s">
        <v>724</v>
      </c>
      <c r="C346" t="s">
        <v>725</v>
      </c>
      <c r="D346" t="s">
        <v>726</v>
      </c>
      <c r="E346" t="s">
        <v>74</v>
      </c>
      <c r="F346">
        <v>3</v>
      </c>
      <c r="G346">
        <v>70</v>
      </c>
      <c r="H346">
        <v>66</v>
      </c>
      <c r="I346" t="s">
        <v>71</v>
      </c>
      <c r="J346" t="s">
        <v>186</v>
      </c>
      <c r="K346">
        <v>75</v>
      </c>
      <c r="L346" t="s">
        <v>83</v>
      </c>
      <c r="M346" t="s">
        <v>73</v>
      </c>
      <c r="N346">
        <v>2600</v>
      </c>
      <c r="O346">
        <v>6366</v>
      </c>
      <c r="P346">
        <v>16</v>
      </c>
      <c r="Q346" t="s">
        <v>3990</v>
      </c>
      <c r="R346">
        <v>320</v>
      </c>
      <c r="S346">
        <v>7</v>
      </c>
      <c r="T346">
        <v>909.42857142857099</v>
      </c>
      <c r="X346" t="s">
        <v>727</v>
      </c>
    </row>
    <row r="347" spans="2:24" x14ac:dyDescent="0.25">
      <c r="B347" t="s">
        <v>724</v>
      </c>
      <c r="C347" t="s">
        <v>725</v>
      </c>
      <c r="D347" t="s">
        <v>726</v>
      </c>
      <c r="E347" t="s">
        <v>74</v>
      </c>
      <c r="F347">
        <v>3</v>
      </c>
      <c r="G347">
        <v>70</v>
      </c>
      <c r="H347">
        <v>66</v>
      </c>
      <c r="I347" t="s">
        <v>77</v>
      </c>
      <c r="J347" t="s">
        <v>186</v>
      </c>
      <c r="K347">
        <v>75</v>
      </c>
      <c r="L347" t="s">
        <v>83</v>
      </c>
      <c r="M347" t="s">
        <v>73</v>
      </c>
      <c r="N347">
        <v>2600</v>
      </c>
      <c r="O347">
        <v>6366</v>
      </c>
      <c r="P347">
        <v>16</v>
      </c>
      <c r="Q347" t="s">
        <v>3990</v>
      </c>
      <c r="R347" t="s">
        <v>74</v>
      </c>
      <c r="S347">
        <v>7</v>
      </c>
      <c r="T347">
        <v>909.42857142857099</v>
      </c>
      <c r="X347" t="s">
        <v>727</v>
      </c>
    </row>
    <row r="348" spans="2:24" x14ac:dyDescent="0.25">
      <c r="B348" t="s">
        <v>728</v>
      </c>
      <c r="D348" t="s">
        <v>116</v>
      </c>
      <c r="E348">
        <v>0</v>
      </c>
      <c r="F348">
        <v>0</v>
      </c>
      <c r="G348">
        <v>0</v>
      </c>
      <c r="H348">
        <v>0</v>
      </c>
      <c r="I348" t="s">
        <v>74</v>
      </c>
      <c r="J348" t="s">
        <v>74</v>
      </c>
      <c r="K348" t="s">
        <v>74</v>
      </c>
      <c r="L348" t="s">
        <v>74</v>
      </c>
      <c r="M348" t="s">
        <v>74</v>
      </c>
      <c r="N348" t="s">
        <v>74</v>
      </c>
      <c r="O348">
        <v>0</v>
      </c>
      <c r="P348">
        <v>16</v>
      </c>
      <c r="Q348" t="s">
        <v>3989</v>
      </c>
      <c r="R348" t="s">
        <v>74</v>
      </c>
      <c r="S348" t="s">
        <v>74</v>
      </c>
      <c r="T348" t="s">
        <v>74</v>
      </c>
      <c r="X348" t="s">
        <v>729</v>
      </c>
    </row>
    <row r="349" spans="2:24" x14ac:dyDescent="0.25">
      <c r="B349" t="s">
        <v>730</v>
      </c>
      <c r="D349" t="s">
        <v>116</v>
      </c>
      <c r="E349">
        <v>0</v>
      </c>
      <c r="F349">
        <v>0</v>
      </c>
      <c r="G349">
        <v>0</v>
      </c>
      <c r="H349">
        <v>0</v>
      </c>
      <c r="I349" t="s">
        <v>74</v>
      </c>
      <c r="J349" t="s">
        <v>74</v>
      </c>
      <c r="K349" t="s">
        <v>74</v>
      </c>
      <c r="L349" t="s">
        <v>74</v>
      </c>
      <c r="M349" t="s">
        <v>74</v>
      </c>
      <c r="N349" t="s">
        <v>74</v>
      </c>
      <c r="O349">
        <v>0</v>
      </c>
      <c r="P349">
        <v>16</v>
      </c>
      <c r="Q349" t="s">
        <v>3989</v>
      </c>
      <c r="R349" t="s">
        <v>74</v>
      </c>
      <c r="S349" t="s">
        <v>74</v>
      </c>
      <c r="T349" t="s">
        <v>74</v>
      </c>
      <c r="X349" t="s">
        <v>731</v>
      </c>
    </row>
    <row r="350" spans="2:24" x14ac:dyDescent="0.25">
      <c r="B350" t="s">
        <v>732</v>
      </c>
      <c r="D350" t="s">
        <v>116</v>
      </c>
      <c r="E350">
        <v>0</v>
      </c>
      <c r="F350">
        <v>0</v>
      </c>
      <c r="G350">
        <v>0</v>
      </c>
      <c r="H350">
        <v>0</v>
      </c>
      <c r="I350" t="s">
        <v>74</v>
      </c>
      <c r="J350" t="s">
        <v>74</v>
      </c>
      <c r="K350" t="s">
        <v>74</v>
      </c>
      <c r="L350" t="s">
        <v>74</v>
      </c>
      <c r="M350" t="s">
        <v>74</v>
      </c>
      <c r="N350" t="s">
        <v>74</v>
      </c>
      <c r="O350">
        <v>0</v>
      </c>
      <c r="P350">
        <v>16</v>
      </c>
      <c r="Q350" t="s">
        <v>3989</v>
      </c>
      <c r="R350" t="s">
        <v>74</v>
      </c>
      <c r="S350" t="s">
        <v>74</v>
      </c>
      <c r="T350" t="s">
        <v>74</v>
      </c>
      <c r="X350" t="s">
        <v>733</v>
      </c>
    </row>
    <row r="351" spans="2:24" x14ac:dyDescent="0.25">
      <c r="B351" t="s">
        <v>734</v>
      </c>
      <c r="D351" t="s">
        <v>116</v>
      </c>
      <c r="E351">
        <v>0</v>
      </c>
      <c r="F351">
        <v>0</v>
      </c>
      <c r="G351">
        <v>0</v>
      </c>
      <c r="H351">
        <v>0</v>
      </c>
      <c r="I351" t="s">
        <v>74</v>
      </c>
      <c r="J351" t="s">
        <v>74</v>
      </c>
      <c r="K351" t="s">
        <v>74</v>
      </c>
      <c r="L351" t="s">
        <v>74</v>
      </c>
      <c r="M351" t="s">
        <v>74</v>
      </c>
      <c r="N351" t="s">
        <v>74</v>
      </c>
      <c r="O351">
        <v>0</v>
      </c>
      <c r="P351">
        <v>16</v>
      </c>
      <c r="Q351" t="s">
        <v>3989</v>
      </c>
      <c r="R351" t="s">
        <v>74</v>
      </c>
      <c r="S351" t="s">
        <v>74</v>
      </c>
      <c r="T351" t="s">
        <v>74</v>
      </c>
      <c r="X351" t="s">
        <v>735</v>
      </c>
    </row>
    <row r="352" spans="2:24" x14ac:dyDescent="0.25">
      <c r="B352" t="s">
        <v>736</v>
      </c>
      <c r="D352" t="s">
        <v>116</v>
      </c>
      <c r="E352">
        <v>0</v>
      </c>
      <c r="F352">
        <v>0</v>
      </c>
      <c r="G352">
        <v>0</v>
      </c>
      <c r="H352">
        <v>0</v>
      </c>
      <c r="I352" t="s">
        <v>74</v>
      </c>
      <c r="J352" t="s">
        <v>74</v>
      </c>
      <c r="K352" t="s">
        <v>74</v>
      </c>
      <c r="L352" t="s">
        <v>74</v>
      </c>
      <c r="M352" t="s">
        <v>74</v>
      </c>
      <c r="N352" t="s">
        <v>74</v>
      </c>
      <c r="O352">
        <v>0</v>
      </c>
      <c r="P352">
        <v>16</v>
      </c>
      <c r="Q352" t="s">
        <v>3989</v>
      </c>
      <c r="R352" t="s">
        <v>74</v>
      </c>
      <c r="S352" t="s">
        <v>74</v>
      </c>
      <c r="T352" t="s">
        <v>74</v>
      </c>
      <c r="X352" t="s">
        <v>737</v>
      </c>
    </row>
    <row r="353" spans="2:24" x14ac:dyDescent="0.25">
      <c r="B353" t="s">
        <v>738</v>
      </c>
      <c r="D353" t="s">
        <v>89</v>
      </c>
      <c r="E353">
        <v>0</v>
      </c>
      <c r="F353">
        <v>0</v>
      </c>
      <c r="G353">
        <v>0</v>
      </c>
      <c r="H353">
        <v>0</v>
      </c>
      <c r="I353" t="s">
        <v>74</v>
      </c>
      <c r="J353" t="s">
        <v>74</v>
      </c>
      <c r="K353" t="s">
        <v>74</v>
      </c>
      <c r="L353" t="s">
        <v>74</v>
      </c>
      <c r="M353" t="s">
        <v>74</v>
      </c>
      <c r="N353" t="s">
        <v>74</v>
      </c>
      <c r="O353">
        <v>0</v>
      </c>
      <c r="P353">
        <v>16</v>
      </c>
      <c r="Q353" t="s">
        <v>3989</v>
      </c>
      <c r="R353" t="s">
        <v>74</v>
      </c>
      <c r="S353" t="s">
        <v>74</v>
      </c>
      <c r="T353" t="s">
        <v>74</v>
      </c>
      <c r="X353" t="s">
        <v>739</v>
      </c>
    </row>
    <row r="354" spans="2:24" x14ac:dyDescent="0.25">
      <c r="B354" t="s">
        <v>740</v>
      </c>
      <c r="D354" t="s">
        <v>116</v>
      </c>
      <c r="E354">
        <v>0</v>
      </c>
      <c r="F354">
        <v>0</v>
      </c>
      <c r="G354">
        <v>0</v>
      </c>
      <c r="H354">
        <v>0</v>
      </c>
      <c r="I354" t="s">
        <v>74</v>
      </c>
      <c r="J354" t="s">
        <v>74</v>
      </c>
      <c r="K354" t="s">
        <v>74</v>
      </c>
      <c r="L354" t="s">
        <v>74</v>
      </c>
      <c r="M354" t="s">
        <v>74</v>
      </c>
      <c r="N354" t="s">
        <v>74</v>
      </c>
      <c r="O354">
        <v>0</v>
      </c>
      <c r="P354">
        <v>16</v>
      </c>
      <c r="Q354" t="s">
        <v>3989</v>
      </c>
      <c r="R354" t="s">
        <v>74</v>
      </c>
      <c r="S354" t="s">
        <v>74</v>
      </c>
      <c r="T354" t="s">
        <v>74</v>
      </c>
      <c r="X354" s="7" t="s">
        <v>741</v>
      </c>
    </row>
    <row r="355" spans="2:24" x14ac:dyDescent="0.25">
      <c r="B355" t="s">
        <v>742</v>
      </c>
      <c r="D355" t="s">
        <v>116</v>
      </c>
      <c r="E355">
        <v>0</v>
      </c>
      <c r="F355">
        <v>0</v>
      </c>
      <c r="G355">
        <v>0</v>
      </c>
      <c r="H355">
        <v>0</v>
      </c>
      <c r="I355" t="s">
        <v>74</v>
      </c>
      <c r="J355" t="s">
        <v>74</v>
      </c>
      <c r="K355" t="s">
        <v>74</v>
      </c>
      <c r="L355" t="s">
        <v>74</v>
      </c>
      <c r="M355" t="s">
        <v>74</v>
      </c>
      <c r="N355" t="s">
        <v>74</v>
      </c>
      <c r="O355">
        <v>0</v>
      </c>
      <c r="P355">
        <v>16</v>
      </c>
      <c r="Q355" t="s">
        <v>3989</v>
      </c>
      <c r="R355" t="s">
        <v>74</v>
      </c>
      <c r="S355" t="s">
        <v>74</v>
      </c>
      <c r="T355" t="s">
        <v>74</v>
      </c>
      <c r="X355" t="s">
        <v>743</v>
      </c>
    </row>
    <row r="356" spans="2:24" x14ac:dyDescent="0.25">
      <c r="B356" t="s">
        <v>744</v>
      </c>
      <c r="D356" t="s">
        <v>116</v>
      </c>
      <c r="E356">
        <v>0</v>
      </c>
      <c r="F356">
        <v>0</v>
      </c>
      <c r="G356">
        <v>0</v>
      </c>
      <c r="H356">
        <v>0</v>
      </c>
      <c r="I356" t="s">
        <v>74</v>
      </c>
      <c r="J356" t="s">
        <v>74</v>
      </c>
      <c r="K356" t="s">
        <v>74</v>
      </c>
      <c r="L356" t="s">
        <v>74</v>
      </c>
      <c r="M356" t="s">
        <v>74</v>
      </c>
      <c r="N356" t="s">
        <v>74</v>
      </c>
      <c r="O356">
        <v>0</v>
      </c>
      <c r="P356">
        <v>16</v>
      </c>
      <c r="Q356" t="s">
        <v>3989</v>
      </c>
      <c r="R356" t="s">
        <v>74</v>
      </c>
      <c r="S356" t="s">
        <v>74</v>
      </c>
      <c r="T356" t="s">
        <v>74</v>
      </c>
      <c r="X356" t="s">
        <v>745</v>
      </c>
    </row>
    <row r="357" spans="2:24" x14ac:dyDescent="0.25">
      <c r="B357" t="s">
        <v>746</v>
      </c>
      <c r="D357" t="s">
        <v>116</v>
      </c>
      <c r="E357">
        <v>0</v>
      </c>
      <c r="F357">
        <v>0</v>
      </c>
      <c r="G357">
        <v>0</v>
      </c>
      <c r="H357">
        <v>0</v>
      </c>
      <c r="I357" t="s">
        <v>74</v>
      </c>
      <c r="J357" t="s">
        <v>74</v>
      </c>
      <c r="K357" t="s">
        <v>74</v>
      </c>
      <c r="L357" t="s">
        <v>74</v>
      </c>
      <c r="M357" t="s">
        <v>74</v>
      </c>
      <c r="N357" t="s">
        <v>74</v>
      </c>
      <c r="O357">
        <v>0</v>
      </c>
      <c r="P357">
        <v>16</v>
      </c>
      <c r="Q357" t="s">
        <v>3989</v>
      </c>
      <c r="R357" t="s">
        <v>74</v>
      </c>
      <c r="S357" t="s">
        <v>74</v>
      </c>
      <c r="T357" t="s">
        <v>74</v>
      </c>
      <c r="X357" t="s">
        <v>747</v>
      </c>
    </row>
    <row r="358" spans="2:24" x14ac:dyDescent="0.25">
      <c r="B358" t="s">
        <v>748</v>
      </c>
      <c r="D358" t="s">
        <v>116</v>
      </c>
      <c r="E358">
        <v>0</v>
      </c>
      <c r="F358">
        <v>0</v>
      </c>
      <c r="G358">
        <v>0</v>
      </c>
      <c r="H358">
        <v>0</v>
      </c>
      <c r="I358" t="s">
        <v>74</v>
      </c>
      <c r="J358" t="s">
        <v>74</v>
      </c>
      <c r="K358" t="s">
        <v>74</v>
      </c>
      <c r="L358" t="s">
        <v>74</v>
      </c>
      <c r="M358" t="s">
        <v>74</v>
      </c>
      <c r="N358" t="s">
        <v>74</v>
      </c>
      <c r="O358">
        <v>0</v>
      </c>
      <c r="P358">
        <v>16</v>
      </c>
      <c r="Q358" t="s">
        <v>3989</v>
      </c>
      <c r="R358" t="s">
        <v>74</v>
      </c>
      <c r="S358" t="s">
        <v>74</v>
      </c>
      <c r="T358" t="s">
        <v>74</v>
      </c>
      <c r="X358" t="s">
        <v>749</v>
      </c>
    </row>
    <row r="359" spans="2:24" x14ac:dyDescent="0.25">
      <c r="B359" t="s">
        <v>750</v>
      </c>
      <c r="D359" t="s">
        <v>116</v>
      </c>
      <c r="E359">
        <v>0</v>
      </c>
      <c r="F359">
        <v>0</v>
      </c>
      <c r="G359">
        <v>0</v>
      </c>
      <c r="H359">
        <v>0</v>
      </c>
      <c r="I359" t="s">
        <v>74</v>
      </c>
      <c r="J359" t="s">
        <v>74</v>
      </c>
      <c r="K359" t="s">
        <v>74</v>
      </c>
      <c r="L359" t="s">
        <v>74</v>
      </c>
      <c r="M359" t="s">
        <v>74</v>
      </c>
      <c r="N359" t="s">
        <v>74</v>
      </c>
      <c r="O359">
        <v>0</v>
      </c>
      <c r="P359">
        <v>16</v>
      </c>
      <c r="Q359" t="s">
        <v>3989</v>
      </c>
      <c r="R359" t="s">
        <v>74</v>
      </c>
      <c r="S359" t="s">
        <v>74</v>
      </c>
      <c r="T359" t="s">
        <v>74</v>
      </c>
      <c r="X359" t="s">
        <v>751</v>
      </c>
    </row>
    <row r="360" spans="2:24" x14ac:dyDescent="0.25">
      <c r="B360" t="s">
        <v>752</v>
      </c>
      <c r="D360" t="s">
        <v>89</v>
      </c>
      <c r="E360">
        <v>0</v>
      </c>
      <c r="F360">
        <v>0</v>
      </c>
      <c r="G360">
        <v>0</v>
      </c>
      <c r="H360">
        <v>0</v>
      </c>
      <c r="I360" t="s">
        <v>74</v>
      </c>
      <c r="J360" t="s">
        <v>74</v>
      </c>
      <c r="K360" t="s">
        <v>74</v>
      </c>
      <c r="L360" t="s">
        <v>74</v>
      </c>
      <c r="M360" t="s">
        <v>74</v>
      </c>
      <c r="N360" t="s">
        <v>74</v>
      </c>
      <c r="O360">
        <v>0</v>
      </c>
      <c r="P360">
        <v>16</v>
      </c>
      <c r="Q360" t="s">
        <v>3989</v>
      </c>
      <c r="R360" t="s">
        <v>74</v>
      </c>
      <c r="S360" t="s">
        <v>74</v>
      </c>
      <c r="T360" t="s">
        <v>74</v>
      </c>
      <c r="X360" t="s">
        <v>753</v>
      </c>
    </row>
    <row r="361" spans="2:24" x14ac:dyDescent="0.25">
      <c r="B361" t="s">
        <v>754</v>
      </c>
      <c r="D361" t="s">
        <v>116</v>
      </c>
      <c r="E361">
        <v>0</v>
      </c>
      <c r="F361">
        <v>0</v>
      </c>
      <c r="G361">
        <v>0</v>
      </c>
      <c r="H361">
        <v>0</v>
      </c>
      <c r="I361" t="s">
        <v>74</v>
      </c>
      <c r="J361" t="s">
        <v>74</v>
      </c>
      <c r="K361" t="s">
        <v>74</v>
      </c>
      <c r="L361" t="s">
        <v>74</v>
      </c>
      <c r="M361" t="s">
        <v>74</v>
      </c>
      <c r="N361" t="s">
        <v>74</v>
      </c>
      <c r="O361">
        <v>0</v>
      </c>
      <c r="P361">
        <v>16</v>
      </c>
      <c r="Q361" t="s">
        <v>3989</v>
      </c>
      <c r="R361" t="s">
        <v>74</v>
      </c>
      <c r="S361" t="s">
        <v>74</v>
      </c>
      <c r="T361" t="s">
        <v>74</v>
      </c>
      <c r="X361" t="s">
        <v>755</v>
      </c>
    </row>
    <row r="362" spans="2:24" x14ac:dyDescent="0.25">
      <c r="B362" t="s">
        <v>756</v>
      </c>
      <c r="D362" t="s">
        <v>116</v>
      </c>
      <c r="E362">
        <v>0</v>
      </c>
      <c r="F362">
        <v>0</v>
      </c>
      <c r="G362">
        <v>0</v>
      </c>
      <c r="H362">
        <v>0</v>
      </c>
      <c r="I362" t="s">
        <v>74</v>
      </c>
      <c r="J362" t="s">
        <v>74</v>
      </c>
      <c r="K362" t="s">
        <v>74</v>
      </c>
      <c r="L362" t="s">
        <v>74</v>
      </c>
      <c r="M362" t="s">
        <v>74</v>
      </c>
      <c r="N362" t="s">
        <v>74</v>
      </c>
      <c r="O362">
        <v>0</v>
      </c>
      <c r="P362">
        <v>16</v>
      </c>
      <c r="Q362" t="s">
        <v>3989</v>
      </c>
      <c r="R362" t="s">
        <v>74</v>
      </c>
      <c r="S362" t="s">
        <v>74</v>
      </c>
      <c r="T362" t="s">
        <v>74</v>
      </c>
      <c r="X362" t="s">
        <v>757</v>
      </c>
    </row>
    <row r="363" spans="2:24" x14ac:dyDescent="0.25">
      <c r="B363" t="s">
        <v>758</v>
      </c>
      <c r="D363" t="s">
        <v>116</v>
      </c>
      <c r="E363">
        <v>0</v>
      </c>
      <c r="F363">
        <v>0</v>
      </c>
      <c r="G363">
        <v>0</v>
      </c>
      <c r="H363">
        <v>0</v>
      </c>
      <c r="I363" t="s">
        <v>74</v>
      </c>
      <c r="J363" t="s">
        <v>74</v>
      </c>
      <c r="K363" t="s">
        <v>74</v>
      </c>
      <c r="L363" t="s">
        <v>74</v>
      </c>
      <c r="M363" t="s">
        <v>74</v>
      </c>
      <c r="N363" t="s">
        <v>74</v>
      </c>
      <c r="O363">
        <v>0</v>
      </c>
      <c r="P363">
        <v>16</v>
      </c>
      <c r="Q363" t="s">
        <v>3989</v>
      </c>
      <c r="R363" t="s">
        <v>74</v>
      </c>
      <c r="S363" t="s">
        <v>74</v>
      </c>
      <c r="T363" t="s">
        <v>74</v>
      </c>
      <c r="X363" t="s">
        <v>759</v>
      </c>
    </row>
    <row r="364" spans="2:24" x14ac:dyDescent="0.25">
      <c r="B364" t="s">
        <v>760</v>
      </c>
      <c r="D364" t="s">
        <v>116</v>
      </c>
      <c r="E364">
        <v>0</v>
      </c>
      <c r="F364">
        <v>0</v>
      </c>
      <c r="G364">
        <v>0</v>
      </c>
      <c r="H364">
        <v>0</v>
      </c>
      <c r="I364" t="s">
        <v>74</v>
      </c>
      <c r="J364" t="s">
        <v>74</v>
      </c>
      <c r="K364" t="s">
        <v>74</v>
      </c>
      <c r="L364" t="s">
        <v>74</v>
      </c>
      <c r="M364" t="s">
        <v>74</v>
      </c>
      <c r="N364" t="s">
        <v>74</v>
      </c>
      <c r="O364">
        <v>0</v>
      </c>
      <c r="P364">
        <v>16</v>
      </c>
      <c r="Q364" t="s">
        <v>3989</v>
      </c>
      <c r="R364" t="s">
        <v>74</v>
      </c>
      <c r="S364" t="s">
        <v>74</v>
      </c>
      <c r="T364" t="s">
        <v>74</v>
      </c>
      <c r="X364" t="s">
        <v>761</v>
      </c>
    </row>
    <row r="365" spans="2:24" x14ac:dyDescent="0.25">
      <c r="B365" t="s">
        <v>762</v>
      </c>
      <c r="D365" t="s">
        <v>105</v>
      </c>
      <c r="E365">
        <v>0</v>
      </c>
      <c r="F365">
        <v>0</v>
      </c>
      <c r="G365">
        <v>0</v>
      </c>
      <c r="H365">
        <v>0</v>
      </c>
      <c r="I365" t="s">
        <v>74</v>
      </c>
      <c r="J365" t="s">
        <v>74</v>
      </c>
      <c r="K365" t="s">
        <v>74</v>
      </c>
      <c r="L365" t="s">
        <v>74</v>
      </c>
      <c r="M365" t="s">
        <v>74</v>
      </c>
      <c r="N365" t="s">
        <v>74</v>
      </c>
      <c r="O365">
        <v>0</v>
      </c>
      <c r="P365">
        <v>16</v>
      </c>
      <c r="Q365" t="s">
        <v>3989</v>
      </c>
      <c r="R365" t="s">
        <v>74</v>
      </c>
      <c r="S365" t="s">
        <v>74</v>
      </c>
      <c r="T365" t="s">
        <v>74</v>
      </c>
      <c r="X365" t="s">
        <v>763</v>
      </c>
    </row>
    <row r="366" spans="2:24" x14ac:dyDescent="0.25">
      <c r="B366" t="s">
        <v>764</v>
      </c>
      <c r="D366" t="s">
        <v>116</v>
      </c>
      <c r="E366">
        <v>0</v>
      </c>
      <c r="F366">
        <v>0</v>
      </c>
      <c r="G366">
        <v>0</v>
      </c>
      <c r="H366">
        <v>0</v>
      </c>
      <c r="I366" t="s">
        <v>74</v>
      </c>
      <c r="J366" t="s">
        <v>74</v>
      </c>
      <c r="K366" t="s">
        <v>74</v>
      </c>
      <c r="L366" t="s">
        <v>74</v>
      </c>
      <c r="M366" t="s">
        <v>74</v>
      </c>
      <c r="N366" t="s">
        <v>74</v>
      </c>
      <c r="O366">
        <v>0</v>
      </c>
      <c r="P366">
        <v>16</v>
      </c>
      <c r="Q366" t="s">
        <v>3989</v>
      </c>
      <c r="R366" t="s">
        <v>74</v>
      </c>
      <c r="S366" t="s">
        <v>74</v>
      </c>
      <c r="T366" t="s">
        <v>74</v>
      </c>
      <c r="X366" t="s">
        <v>765</v>
      </c>
    </row>
    <row r="367" spans="2:24" x14ac:dyDescent="0.25">
      <c r="B367" t="s">
        <v>766</v>
      </c>
      <c r="D367" t="s">
        <v>116</v>
      </c>
      <c r="E367">
        <v>0</v>
      </c>
      <c r="F367">
        <v>0</v>
      </c>
      <c r="G367">
        <v>0</v>
      </c>
      <c r="H367">
        <v>0</v>
      </c>
      <c r="I367" t="s">
        <v>74</v>
      </c>
      <c r="J367" t="s">
        <v>74</v>
      </c>
      <c r="K367" t="s">
        <v>74</v>
      </c>
      <c r="L367" t="s">
        <v>74</v>
      </c>
      <c r="M367" t="s">
        <v>74</v>
      </c>
      <c r="N367" t="s">
        <v>74</v>
      </c>
      <c r="O367">
        <v>0</v>
      </c>
      <c r="P367">
        <v>16</v>
      </c>
      <c r="Q367" t="s">
        <v>3989</v>
      </c>
      <c r="R367" t="s">
        <v>74</v>
      </c>
      <c r="S367" t="s">
        <v>74</v>
      </c>
      <c r="T367" t="s">
        <v>74</v>
      </c>
      <c r="X367" t="s">
        <v>767</v>
      </c>
    </row>
    <row r="368" spans="2:24" x14ac:dyDescent="0.25">
      <c r="B368" t="s">
        <v>768</v>
      </c>
      <c r="D368" t="s">
        <v>116</v>
      </c>
      <c r="E368">
        <v>0</v>
      </c>
      <c r="F368">
        <v>0</v>
      </c>
      <c r="G368">
        <v>0</v>
      </c>
      <c r="H368">
        <v>0</v>
      </c>
      <c r="I368" t="s">
        <v>74</v>
      </c>
      <c r="J368" t="s">
        <v>74</v>
      </c>
      <c r="K368" t="s">
        <v>74</v>
      </c>
      <c r="L368" t="s">
        <v>74</v>
      </c>
      <c r="M368" t="s">
        <v>74</v>
      </c>
      <c r="N368" t="s">
        <v>74</v>
      </c>
      <c r="O368">
        <v>0</v>
      </c>
      <c r="P368">
        <v>16</v>
      </c>
      <c r="Q368" t="s">
        <v>3989</v>
      </c>
      <c r="R368" t="s">
        <v>74</v>
      </c>
      <c r="S368" t="s">
        <v>74</v>
      </c>
      <c r="T368" t="s">
        <v>74</v>
      </c>
      <c r="X368" t="s">
        <v>769</v>
      </c>
    </row>
    <row r="369" spans="2:24" x14ac:dyDescent="0.25">
      <c r="B369" t="s">
        <v>770</v>
      </c>
      <c r="D369" t="s">
        <v>116</v>
      </c>
      <c r="E369">
        <v>0</v>
      </c>
      <c r="F369">
        <v>0</v>
      </c>
      <c r="G369">
        <v>0</v>
      </c>
      <c r="H369">
        <v>0</v>
      </c>
      <c r="I369" t="s">
        <v>74</v>
      </c>
      <c r="J369" t="s">
        <v>74</v>
      </c>
      <c r="K369" t="s">
        <v>74</v>
      </c>
      <c r="L369" t="s">
        <v>74</v>
      </c>
      <c r="M369" t="s">
        <v>74</v>
      </c>
      <c r="N369" t="s">
        <v>74</v>
      </c>
      <c r="O369">
        <v>0</v>
      </c>
      <c r="P369">
        <v>16</v>
      </c>
      <c r="Q369" t="s">
        <v>3989</v>
      </c>
      <c r="R369" t="s">
        <v>74</v>
      </c>
      <c r="S369" t="s">
        <v>74</v>
      </c>
      <c r="T369" t="s">
        <v>74</v>
      </c>
      <c r="X369" t="s">
        <v>771</v>
      </c>
    </row>
    <row r="370" spans="2:24" x14ac:dyDescent="0.25">
      <c r="B370" t="s">
        <v>772</v>
      </c>
      <c r="D370" t="s">
        <v>116</v>
      </c>
      <c r="E370">
        <v>0</v>
      </c>
      <c r="F370">
        <v>0</v>
      </c>
      <c r="G370">
        <v>0</v>
      </c>
      <c r="H370">
        <v>0</v>
      </c>
      <c r="I370" t="s">
        <v>74</v>
      </c>
      <c r="J370" t="s">
        <v>74</v>
      </c>
      <c r="K370" t="s">
        <v>74</v>
      </c>
      <c r="L370" t="s">
        <v>74</v>
      </c>
      <c r="M370" t="s">
        <v>74</v>
      </c>
      <c r="N370" t="s">
        <v>74</v>
      </c>
      <c r="O370">
        <v>0</v>
      </c>
      <c r="P370">
        <v>16</v>
      </c>
      <c r="Q370" t="s">
        <v>3989</v>
      </c>
      <c r="R370" t="s">
        <v>74</v>
      </c>
      <c r="S370" t="s">
        <v>74</v>
      </c>
      <c r="T370" t="s">
        <v>74</v>
      </c>
      <c r="X370" t="s">
        <v>773</v>
      </c>
    </row>
    <row r="371" spans="2:24" x14ac:dyDescent="0.25">
      <c r="B371" t="s">
        <v>774</v>
      </c>
      <c r="D371" t="s">
        <v>116</v>
      </c>
      <c r="E371">
        <v>0</v>
      </c>
      <c r="F371">
        <v>0</v>
      </c>
      <c r="G371">
        <v>0</v>
      </c>
      <c r="H371">
        <v>0</v>
      </c>
      <c r="I371" t="s">
        <v>74</v>
      </c>
      <c r="J371" t="s">
        <v>74</v>
      </c>
      <c r="K371" t="s">
        <v>74</v>
      </c>
      <c r="L371" t="s">
        <v>74</v>
      </c>
      <c r="M371" t="s">
        <v>74</v>
      </c>
      <c r="N371" t="s">
        <v>74</v>
      </c>
      <c r="O371">
        <v>0</v>
      </c>
      <c r="P371">
        <v>16</v>
      </c>
      <c r="Q371" t="s">
        <v>3989</v>
      </c>
      <c r="R371" t="s">
        <v>74</v>
      </c>
      <c r="S371" t="s">
        <v>74</v>
      </c>
      <c r="T371" t="s">
        <v>74</v>
      </c>
      <c r="X371" t="s">
        <v>775</v>
      </c>
    </row>
    <row r="372" spans="2:24" x14ac:dyDescent="0.25">
      <c r="B372" t="s">
        <v>776</v>
      </c>
      <c r="D372" t="s">
        <v>116</v>
      </c>
      <c r="E372">
        <v>0</v>
      </c>
      <c r="F372">
        <v>0</v>
      </c>
      <c r="G372">
        <v>0</v>
      </c>
      <c r="H372">
        <v>0</v>
      </c>
      <c r="I372" t="s">
        <v>74</v>
      </c>
      <c r="J372" t="s">
        <v>74</v>
      </c>
      <c r="K372" t="s">
        <v>74</v>
      </c>
      <c r="L372" t="s">
        <v>74</v>
      </c>
      <c r="M372" t="s">
        <v>74</v>
      </c>
      <c r="N372" t="s">
        <v>74</v>
      </c>
      <c r="O372">
        <v>0</v>
      </c>
      <c r="P372">
        <v>16</v>
      </c>
      <c r="Q372" t="s">
        <v>3989</v>
      </c>
      <c r="R372" t="s">
        <v>74</v>
      </c>
      <c r="S372" t="s">
        <v>74</v>
      </c>
      <c r="T372" t="s">
        <v>74</v>
      </c>
      <c r="X372" t="s">
        <v>777</v>
      </c>
    </row>
    <row r="373" spans="2:24" x14ac:dyDescent="0.25">
      <c r="B373" t="s">
        <v>778</v>
      </c>
      <c r="D373" t="s">
        <v>779</v>
      </c>
      <c r="E373">
        <v>0</v>
      </c>
      <c r="F373">
        <v>0</v>
      </c>
      <c r="G373">
        <v>0</v>
      </c>
      <c r="H373">
        <v>0</v>
      </c>
      <c r="I373" t="s">
        <v>74</v>
      </c>
      <c r="J373" t="s">
        <v>74</v>
      </c>
      <c r="K373" t="s">
        <v>74</v>
      </c>
      <c r="L373" t="s">
        <v>74</v>
      </c>
      <c r="M373" t="s">
        <v>74</v>
      </c>
      <c r="N373" t="s">
        <v>74</v>
      </c>
      <c r="O373">
        <v>0</v>
      </c>
      <c r="P373">
        <v>16</v>
      </c>
      <c r="Q373" t="s">
        <v>3989</v>
      </c>
      <c r="R373" t="s">
        <v>74</v>
      </c>
      <c r="S373" t="s">
        <v>74</v>
      </c>
      <c r="T373" t="s">
        <v>74</v>
      </c>
      <c r="X373" t="s">
        <v>780</v>
      </c>
    </row>
    <row r="374" spans="2:24" x14ac:dyDescent="0.25">
      <c r="B374" t="s">
        <v>781</v>
      </c>
      <c r="D374" t="s">
        <v>116</v>
      </c>
      <c r="E374">
        <v>0</v>
      </c>
      <c r="F374">
        <v>0</v>
      </c>
      <c r="G374">
        <v>0</v>
      </c>
      <c r="H374">
        <v>0</v>
      </c>
      <c r="I374" t="s">
        <v>74</v>
      </c>
      <c r="J374" t="s">
        <v>74</v>
      </c>
      <c r="K374" t="s">
        <v>74</v>
      </c>
      <c r="L374" t="s">
        <v>74</v>
      </c>
      <c r="M374" t="s">
        <v>74</v>
      </c>
      <c r="N374" t="s">
        <v>74</v>
      </c>
      <c r="O374">
        <v>0</v>
      </c>
      <c r="P374">
        <v>16</v>
      </c>
      <c r="Q374" t="s">
        <v>3989</v>
      </c>
      <c r="R374" t="s">
        <v>74</v>
      </c>
      <c r="S374" t="s">
        <v>74</v>
      </c>
      <c r="T374" t="s">
        <v>74</v>
      </c>
      <c r="X374" t="s">
        <v>782</v>
      </c>
    </row>
    <row r="375" spans="2:24" x14ac:dyDescent="0.25">
      <c r="B375" t="s">
        <v>783</v>
      </c>
      <c r="D375" t="s">
        <v>116</v>
      </c>
      <c r="E375">
        <v>0</v>
      </c>
      <c r="F375">
        <v>0</v>
      </c>
      <c r="G375">
        <v>0</v>
      </c>
      <c r="H375">
        <v>0</v>
      </c>
      <c r="I375" t="s">
        <v>74</v>
      </c>
      <c r="J375" t="s">
        <v>74</v>
      </c>
      <c r="K375" t="s">
        <v>74</v>
      </c>
      <c r="L375" t="s">
        <v>74</v>
      </c>
      <c r="M375" t="s">
        <v>74</v>
      </c>
      <c r="N375" t="s">
        <v>74</v>
      </c>
      <c r="O375">
        <v>0</v>
      </c>
      <c r="P375">
        <v>16</v>
      </c>
      <c r="Q375" t="s">
        <v>3989</v>
      </c>
      <c r="R375" t="s">
        <v>74</v>
      </c>
      <c r="S375" t="s">
        <v>74</v>
      </c>
      <c r="T375" t="s">
        <v>74</v>
      </c>
      <c r="X375" t="s">
        <v>784</v>
      </c>
    </row>
    <row r="376" spans="2:24" x14ac:dyDescent="0.25">
      <c r="B376" t="s">
        <v>785</v>
      </c>
      <c r="D376" t="s">
        <v>116</v>
      </c>
      <c r="E376">
        <v>0</v>
      </c>
      <c r="F376">
        <v>0</v>
      </c>
      <c r="G376">
        <v>0</v>
      </c>
      <c r="H376">
        <v>0</v>
      </c>
      <c r="I376" t="s">
        <v>74</v>
      </c>
      <c r="J376" t="s">
        <v>74</v>
      </c>
      <c r="K376" t="s">
        <v>74</v>
      </c>
      <c r="L376" t="s">
        <v>74</v>
      </c>
      <c r="M376" t="s">
        <v>74</v>
      </c>
      <c r="N376" t="s">
        <v>74</v>
      </c>
      <c r="O376">
        <v>0</v>
      </c>
      <c r="P376">
        <v>16</v>
      </c>
      <c r="Q376" t="s">
        <v>3989</v>
      </c>
      <c r="R376" t="s">
        <v>74</v>
      </c>
      <c r="S376" t="s">
        <v>74</v>
      </c>
      <c r="T376" t="s">
        <v>74</v>
      </c>
      <c r="X376" t="s">
        <v>786</v>
      </c>
    </row>
    <row r="377" spans="2:24" x14ac:dyDescent="0.25">
      <c r="B377" t="s">
        <v>787</v>
      </c>
      <c r="D377" t="s">
        <v>116</v>
      </c>
      <c r="E377">
        <v>0</v>
      </c>
      <c r="F377">
        <v>0</v>
      </c>
      <c r="G377">
        <v>0</v>
      </c>
      <c r="H377">
        <v>0</v>
      </c>
      <c r="I377" t="s">
        <v>74</v>
      </c>
      <c r="J377" t="s">
        <v>74</v>
      </c>
      <c r="K377" t="s">
        <v>74</v>
      </c>
      <c r="L377" t="s">
        <v>74</v>
      </c>
      <c r="M377" t="s">
        <v>74</v>
      </c>
      <c r="N377" t="s">
        <v>74</v>
      </c>
      <c r="O377">
        <v>0</v>
      </c>
      <c r="P377">
        <v>16</v>
      </c>
      <c r="Q377" t="s">
        <v>3989</v>
      </c>
      <c r="R377" t="s">
        <v>74</v>
      </c>
      <c r="S377" t="s">
        <v>74</v>
      </c>
      <c r="T377" t="s">
        <v>74</v>
      </c>
      <c r="X377" t="s">
        <v>788</v>
      </c>
    </row>
    <row r="378" spans="2:24" x14ac:dyDescent="0.25">
      <c r="B378" t="s">
        <v>789</v>
      </c>
      <c r="D378" t="s">
        <v>116</v>
      </c>
      <c r="E378">
        <v>0</v>
      </c>
      <c r="F378">
        <v>0</v>
      </c>
      <c r="G378">
        <v>0</v>
      </c>
      <c r="H378">
        <v>0</v>
      </c>
      <c r="I378" t="s">
        <v>74</v>
      </c>
      <c r="J378" t="s">
        <v>74</v>
      </c>
      <c r="K378" t="s">
        <v>74</v>
      </c>
      <c r="L378" t="s">
        <v>74</v>
      </c>
      <c r="M378" t="s">
        <v>74</v>
      </c>
      <c r="N378" t="s">
        <v>74</v>
      </c>
      <c r="O378">
        <v>0</v>
      </c>
      <c r="P378">
        <v>16</v>
      </c>
      <c r="Q378" t="s">
        <v>3989</v>
      </c>
      <c r="R378" t="s">
        <v>74</v>
      </c>
      <c r="S378" t="s">
        <v>74</v>
      </c>
      <c r="T378" t="s">
        <v>74</v>
      </c>
      <c r="X378" t="s">
        <v>790</v>
      </c>
    </row>
    <row r="379" spans="2:24" x14ac:dyDescent="0.25">
      <c r="B379" t="s">
        <v>791</v>
      </c>
      <c r="D379" t="s">
        <v>116</v>
      </c>
      <c r="E379">
        <v>0</v>
      </c>
      <c r="F379">
        <v>0</v>
      </c>
      <c r="G379">
        <v>0</v>
      </c>
      <c r="H379">
        <v>0</v>
      </c>
      <c r="I379" t="s">
        <v>74</v>
      </c>
      <c r="J379" t="s">
        <v>74</v>
      </c>
      <c r="K379" t="s">
        <v>74</v>
      </c>
      <c r="L379" t="s">
        <v>74</v>
      </c>
      <c r="M379" t="s">
        <v>74</v>
      </c>
      <c r="N379" t="s">
        <v>74</v>
      </c>
      <c r="O379">
        <v>0</v>
      </c>
      <c r="P379">
        <v>16</v>
      </c>
      <c r="Q379" t="s">
        <v>3989</v>
      </c>
      <c r="R379" t="s">
        <v>74</v>
      </c>
      <c r="S379" t="s">
        <v>74</v>
      </c>
      <c r="T379" t="s">
        <v>74</v>
      </c>
      <c r="X379" t="s">
        <v>792</v>
      </c>
    </row>
    <row r="380" spans="2:24" x14ac:dyDescent="0.25">
      <c r="B380" t="s">
        <v>793</v>
      </c>
      <c r="D380" t="s">
        <v>116</v>
      </c>
      <c r="E380">
        <v>0</v>
      </c>
      <c r="F380">
        <v>0</v>
      </c>
      <c r="G380">
        <v>0</v>
      </c>
      <c r="H380">
        <v>0</v>
      </c>
      <c r="I380" t="s">
        <v>74</v>
      </c>
      <c r="J380" t="s">
        <v>74</v>
      </c>
      <c r="K380" t="s">
        <v>74</v>
      </c>
      <c r="L380" t="s">
        <v>74</v>
      </c>
      <c r="M380" t="s">
        <v>74</v>
      </c>
      <c r="N380" t="s">
        <v>74</v>
      </c>
      <c r="O380">
        <v>0</v>
      </c>
      <c r="P380">
        <v>16</v>
      </c>
      <c r="Q380" t="s">
        <v>3989</v>
      </c>
      <c r="R380" t="s">
        <v>74</v>
      </c>
      <c r="S380" t="s">
        <v>74</v>
      </c>
      <c r="T380" t="s">
        <v>74</v>
      </c>
      <c r="X380" t="s">
        <v>794</v>
      </c>
    </row>
    <row r="381" spans="2:24" x14ac:dyDescent="0.25">
      <c r="B381" t="s">
        <v>795</v>
      </c>
      <c r="D381" t="s">
        <v>116</v>
      </c>
      <c r="E381">
        <v>0</v>
      </c>
      <c r="F381">
        <v>0</v>
      </c>
      <c r="G381">
        <v>0</v>
      </c>
      <c r="H381">
        <v>0</v>
      </c>
      <c r="I381" t="s">
        <v>74</v>
      </c>
      <c r="J381" t="s">
        <v>74</v>
      </c>
      <c r="K381" t="s">
        <v>74</v>
      </c>
      <c r="L381" t="s">
        <v>74</v>
      </c>
      <c r="M381" t="s">
        <v>74</v>
      </c>
      <c r="N381" t="s">
        <v>74</v>
      </c>
      <c r="O381">
        <v>0</v>
      </c>
      <c r="P381">
        <v>16</v>
      </c>
      <c r="Q381" t="s">
        <v>3989</v>
      </c>
      <c r="R381" t="s">
        <v>74</v>
      </c>
      <c r="S381" t="s">
        <v>74</v>
      </c>
      <c r="T381" t="s">
        <v>74</v>
      </c>
      <c r="X381" t="s">
        <v>796</v>
      </c>
    </row>
    <row r="382" spans="2:24" x14ac:dyDescent="0.25">
      <c r="B382" t="s">
        <v>797</v>
      </c>
      <c r="D382" t="s">
        <v>116</v>
      </c>
      <c r="E382">
        <v>0</v>
      </c>
      <c r="F382">
        <v>0</v>
      </c>
      <c r="G382">
        <v>0</v>
      </c>
      <c r="H382">
        <v>0</v>
      </c>
      <c r="I382" t="s">
        <v>74</v>
      </c>
      <c r="J382" t="s">
        <v>74</v>
      </c>
      <c r="K382" t="s">
        <v>74</v>
      </c>
      <c r="L382" t="s">
        <v>74</v>
      </c>
      <c r="M382" t="s">
        <v>74</v>
      </c>
      <c r="N382" t="s">
        <v>74</v>
      </c>
      <c r="O382">
        <v>0</v>
      </c>
      <c r="P382">
        <v>16</v>
      </c>
      <c r="Q382" t="s">
        <v>3989</v>
      </c>
      <c r="R382" t="s">
        <v>74</v>
      </c>
      <c r="S382" t="s">
        <v>74</v>
      </c>
      <c r="T382" t="s">
        <v>74</v>
      </c>
      <c r="X382" t="s">
        <v>798</v>
      </c>
    </row>
    <row r="383" spans="2:24" x14ac:dyDescent="0.25">
      <c r="B383" t="s">
        <v>799</v>
      </c>
      <c r="D383" t="s">
        <v>116</v>
      </c>
      <c r="E383">
        <v>0</v>
      </c>
      <c r="F383">
        <v>0</v>
      </c>
      <c r="G383">
        <v>0</v>
      </c>
      <c r="H383">
        <v>0</v>
      </c>
      <c r="I383" t="s">
        <v>74</v>
      </c>
      <c r="J383" t="s">
        <v>74</v>
      </c>
      <c r="K383" t="s">
        <v>74</v>
      </c>
      <c r="L383" t="s">
        <v>74</v>
      </c>
      <c r="M383" t="s">
        <v>74</v>
      </c>
      <c r="N383" t="s">
        <v>74</v>
      </c>
      <c r="O383">
        <v>0</v>
      </c>
      <c r="P383">
        <v>16</v>
      </c>
      <c r="Q383" t="s">
        <v>3989</v>
      </c>
      <c r="R383" t="s">
        <v>74</v>
      </c>
      <c r="S383" t="s">
        <v>74</v>
      </c>
      <c r="T383" t="s">
        <v>74</v>
      </c>
      <c r="X383" t="s">
        <v>800</v>
      </c>
    </row>
    <row r="384" spans="2:24" x14ac:dyDescent="0.25">
      <c r="B384" t="s">
        <v>801</v>
      </c>
      <c r="D384" t="s">
        <v>89</v>
      </c>
      <c r="E384">
        <v>0</v>
      </c>
      <c r="F384">
        <v>0</v>
      </c>
      <c r="G384">
        <v>0</v>
      </c>
      <c r="H384">
        <v>0</v>
      </c>
      <c r="I384" t="s">
        <v>74</v>
      </c>
      <c r="J384" t="s">
        <v>74</v>
      </c>
      <c r="K384" t="s">
        <v>74</v>
      </c>
      <c r="L384" t="s">
        <v>74</v>
      </c>
      <c r="M384" t="s">
        <v>74</v>
      </c>
      <c r="N384" t="s">
        <v>74</v>
      </c>
      <c r="O384">
        <v>0</v>
      </c>
      <c r="P384">
        <v>16</v>
      </c>
      <c r="Q384" t="s">
        <v>3989</v>
      </c>
      <c r="R384" t="s">
        <v>74</v>
      </c>
      <c r="S384" t="s">
        <v>74</v>
      </c>
      <c r="T384" t="s">
        <v>74</v>
      </c>
      <c r="X384" t="s">
        <v>802</v>
      </c>
    </row>
    <row r="385" spans="2:24" x14ac:dyDescent="0.25">
      <c r="B385" t="s">
        <v>803</v>
      </c>
      <c r="C385" t="s">
        <v>804</v>
      </c>
      <c r="D385" t="s">
        <v>805</v>
      </c>
      <c r="E385">
        <v>21</v>
      </c>
      <c r="F385">
        <v>7</v>
      </c>
      <c r="G385">
        <v>102</v>
      </c>
      <c r="H385">
        <v>66.83</v>
      </c>
      <c r="I385" t="s">
        <v>71</v>
      </c>
      <c r="J385" t="s">
        <v>933</v>
      </c>
      <c r="K385">
        <v>75</v>
      </c>
      <c r="L385" t="s">
        <v>73</v>
      </c>
      <c r="M385" t="s">
        <v>74</v>
      </c>
      <c r="N385">
        <v>0</v>
      </c>
      <c r="O385">
        <v>20000</v>
      </c>
      <c r="P385">
        <v>24</v>
      </c>
      <c r="Q385" t="s">
        <v>48</v>
      </c>
      <c r="R385" t="s">
        <v>74</v>
      </c>
      <c r="S385">
        <v>16</v>
      </c>
      <c r="T385">
        <v>1250</v>
      </c>
      <c r="X385" t="s">
        <v>3768</v>
      </c>
    </row>
    <row r="386" spans="2:24" x14ac:dyDescent="0.25">
      <c r="B386" t="s">
        <v>803</v>
      </c>
      <c r="C386" t="s">
        <v>804</v>
      </c>
      <c r="D386" t="s">
        <v>805</v>
      </c>
      <c r="E386">
        <v>21</v>
      </c>
      <c r="F386">
        <v>7</v>
      </c>
      <c r="G386">
        <v>102</v>
      </c>
      <c r="H386">
        <v>66.83</v>
      </c>
      <c r="I386" t="s">
        <v>77</v>
      </c>
      <c r="J386" t="s">
        <v>338</v>
      </c>
      <c r="K386">
        <v>300</v>
      </c>
      <c r="L386" t="s">
        <v>73</v>
      </c>
      <c r="M386" t="s">
        <v>74</v>
      </c>
      <c r="N386">
        <v>0</v>
      </c>
      <c r="O386">
        <v>20000</v>
      </c>
      <c r="P386">
        <v>24</v>
      </c>
      <c r="Q386" t="s">
        <v>48</v>
      </c>
      <c r="R386" t="s">
        <v>74</v>
      </c>
      <c r="S386">
        <v>16</v>
      </c>
      <c r="T386">
        <v>1250</v>
      </c>
      <c r="X386" t="s">
        <v>3768</v>
      </c>
    </row>
    <row r="387" spans="2:24" x14ac:dyDescent="0.25">
      <c r="B387" t="s">
        <v>803</v>
      </c>
      <c r="C387" t="s">
        <v>804</v>
      </c>
      <c r="D387" t="s">
        <v>805</v>
      </c>
      <c r="E387">
        <v>21</v>
      </c>
      <c r="F387">
        <v>7</v>
      </c>
      <c r="G387">
        <v>102</v>
      </c>
      <c r="H387">
        <v>66.83</v>
      </c>
      <c r="I387" t="s">
        <v>77</v>
      </c>
      <c r="J387" t="s">
        <v>319</v>
      </c>
      <c r="K387">
        <v>300</v>
      </c>
      <c r="L387" t="s">
        <v>73</v>
      </c>
      <c r="M387" t="s">
        <v>74</v>
      </c>
      <c r="N387">
        <v>0</v>
      </c>
      <c r="O387">
        <v>20000</v>
      </c>
      <c r="P387">
        <v>24</v>
      </c>
      <c r="Q387" t="s">
        <v>48</v>
      </c>
      <c r="R387" t="s">
        <v>74</v>
      </c>
      <c r="S387">
        <v>16</v>
      </c>
      <c r="T387">
        <v>1250</v>
      </c>
      <c r="X387" t="s">
        <v>3768</v>
      </c>
    </row>
    <row r="388" spans="2:24" x14ac:dyDescent="0.25">
      <c r="B388" t="s">
        <v>807</v>
      </c>
      <c r="C388" t="s">
        <v>808</v>
      </c>
      <c r="D388" t="s">
        <v>70</v>
      </c>
      <c r="E388">
        <v>21</v>
      </c>
      <c r="F388">
        <v>7</v>
      </c>
      <c r="G388">
        <v>102</v>
      </c>
      <c r="H388">
        <v>66.83</v>
      </c>
      <c r="I388" t="s">
        <v>71</v>
      </c>
      <c r="J388" t="s">
        <v>509</v>
      </c>
      <c r="K388">
        <v>75</v>
      </c>
      <c r="L388" t="s">
        <v>73</v>
      </c>
      <c r="M388" t="s">
        <v>74</v>
      </c>
      <c r="N388">
        <v>0</v>
      </c>
      <c r="O388">
        <v>20000</v>
      </c>
      <c r="P388">
        <v>24</v>
      </c>
      <c r="Q388" t="s">
        <v>48</v>
      </c>
      <c r="R388" t="s">
        <v>74</v>
      </c>
      <c r="S388">
        <v>16</v>
      </c>
      <c r="T388">
        <v>1250</v>
      </c>
      <c r="X388" t="s">
        <v>806</v>
      </c>
    </row>
    <row r="389" spans="2:24" x14ac:dyDescent="0.25">
      <c r="B389" t="s">
        <v>807</v>
      </c>
      <c r="C389" t="s">
        <v>808</v>
      </c>
      <c r="D389" t="s">
        <v>70</v>
      </c>
      <c r="E389">
        <v>21</v>
      </c>
      <c r="F389">
        <v>7</v>
      </c>
      <c r="G389">
        <v>102</v>
      </c>
      <c r="H389">
        <v>66.83</v>
      </c>
      <c r="I389" t="s">
        <v>77</v>
      </c>
      <c r="J389" t="s">
        <v>338</v>
      </c>
      <c r="K389">
        <v>300</v>
      </c>
      <c r="L389" t="s">
        <v>73</v>
      </c>
      <c r="M389" t="s">
        <v>74</v>
      </c>
      <c r="N389">
        <v>0</v>
      </c>
      <c r="O389">
        <v>20000</v>
      </c>
      <c r="P389">
        <v>24</v>
      </c>
      <c r="Q389" t="s">
        <v>48</v>
      </c>
      <c r="R389" t="s">
        <v>74</v>
      </c>
      <c r="S389">
        <v>16</v>
      </c>
      <c r="T389">
        <v>1250</v>
      </c>
      <c r="X389" t="s">
        <v>806</v>
      </c>
    </row>
    <row r="390" spans="2:24" x14ac:dyDescent="0.25">
      <c r="B390" t="s">
        <v>807</v>
      </c>
      <c r="C390" t="s">
        <v>808</v>
      </c>
      <c r="D390" t="s">
        <v>70</v>
      </c>
      <c r="E390">
        <v>21</v>
      </c>
      <c r="F390">
        <v>7</v>
      </c>
      <c r="G390">
        <v>102</v>
      </c>
      <c r="H390">
        <v>66.83</v>
      </c>
      <c r="I390" t="s">
        <v>77</v>
      </c>
      <c r="J390" t="s">
        <v>319</v>
      </c>
      <c r="K390">
        <v>300</v>
      </c>
      <c r="L390" t="s">
        <v>73</v>
      </c>
      <c r="M390" t="s">
        <v>74</v>
      </c>
      <c r="N390">
        <v>0</v>
      </c>
      <c r="O390">
        <v>20000</v>
      </c>
      <c r="P390">
        <v>24</v>
      </c>
      <c r="Q390" t="s">
        <v>48</v>
      </c>
      <c r="R390" t="s">
        <v>74</v>
      </c>
      <c r="S390">
        <v>16</v>
      </c>
      <c r="T390">
        <v>1250</v>
      </c>
      <c r="X390" t="s">
        <v>806</v>
      </c>
    </row>
    <row r="391" spans="2:24" x14ac:dyDescent="0.25">
      <c r="B391" t="s">
        <v>809</v>
      </c>
      <c r="D391" t="s">
        <v>810</v>
      </c>
      <c r="E391">
        <v>0</v>
      </c>
      <c r="F391">
        <v>8</v>
      </c>
      <c r="G391">
        <v>103</v>
      </c>
      <c r="H391">
        <v>70</v>
      </c>
      <c r="I391" t="s">
        <v>71</v>
      </c>
      <c r="J391" t="s">
        <v>811</v>
      </c>
      <c r="K391">
        <v>83</v>
      </c>
      <c r="L391" t="s">
        <v>624</v>
      </c>
      <c r="M391" t="s">
        <v>74</v>
      </c>
      <c r="N391">
        <v>0</v>
      </c>
      <c r="O391">
        <v>17920</v>
      </c>
      <c r="P391">
        <v>16</v>
      </c>
      <c r="Q391" t="s">
        <v>48</v>
      </c>
      <c r="R391" t="s">
        <v>74</v>
      </c>
      <c r="S391">
        <v>15</v>
      </c>
      <c r="T391">
        <v>1194.6666666666599</v>
      </c>
      <c r="X391" t="s">
        <v>812</v>
      </c>
    </row>
    <row r="392" spans="2:24" x14ac:dyDescent="0.25">
      <c r="B392" t="s">
        <v>809</v>
      </c>
      <c r="D392" t="s">
        <v>810</v>
      </c>
      <c r="E392">
        <v>0</v>
      </c>
      <c r="F392">
        <v>8</v>
      </c>
      <c r="G392">
        <v>103</v>
      </c>
      <c r="H392">
        <v>70</v>
      </c>
      <c r="I392" t="s">
        <v>77</v>
      </c>
      <c r="J392" t="s">
        <v>356</v>
      </c>
      <c r="K392">
        <v>150</v>
      </c>
      <c r="L392" t="s">
        <v>627</v>
      </c>
      <c r="M392" t="s">
        <v>74</v>
      </c>
      <c r="N392">
        <v>0</v>
      </c>
      <c r="O392">
        <v>17920</v>
      </c>
      <c r="P392">
        <v>16</v>
      </c>
      <c r="Q392" t="s">
        <v>48</v>
      </c>
      <c r="R392" t="s">
        <v>74</v>
      </c>
      <c r="S392">
        <v>15</v>
      </c>
      <c r="T392">
        <v>1194.6666666666599</v>
      </c>
      <c r="X392" t="s">
        <v>812</v>
      </c>
    </row>
    <row r="393" spans="2:24" x14ac:dyDescent="0.25">
      <c r="B393" t="s">
        <v>809</v>
      </c>
      <c r="D393" t="s">
        <v>810</v>
      </c>
      <c r="E393">
        <v>0</v>
      </c>
      <c r="F393">
        <v>8</v>
      </c>
      <c r="G393">
        <v>103</v>
      </c>
      <c r="H393">
        <v>70</v>
      </c>
      <c r="I393" t="s">
        <v>77</v>
      </c>
      <c r="J393" t="s">
        <v>354</v>
      </c>
      <c r="K393" t="s">
        <v>3991</v>
      </c>
      <c r="L393" t="s">
        <v>627</v>
      </c>
      <c r="M393" t="s">
        <v>74</v>
      </c>
      <c r="N393">
        <v>0</v>
      </c>
      <c r="O393">
        <v>17920</v>
      </c>
      <c r="P393">
        <v>16</v>
      </c>
      <c r="Q393" t="s">
        <v>48</v>
      </c>
      <c r="R393" t="s">
        <v>74</v>
      </c>
      <c r="S393">
        <v>15</v>
      </c>
      <c r="T393">
        <v>1194.6666666666599</v>
      </c>
      <c r="X393" t="s">
        <v>812</v>
      </c>
    </row>
    <row r="394" spans="2:24" x14ac:dyDescent="0.25">
      <c r="B394" t="s">
        <v>813</v>
      </c>
      <c r="C394" t="s">
        <v>358</v>
      </c>
      <c r="D394" t="s">
        <v>814</v>
      </c>
      <c r="E394">
        <v>3</v>
      </c>
      <c r="F394">
        <v>8</v>
      </c>
      <c r="G394">
        <v>112</v>
      </c>
      <c r="H394">
        <v>70</v>
      </c>
      <c r="I394" t="s">
        <v>71</v>
      </c>
      <c r="J394" t="s">
        <v>316</v>
      </c>
      <c r="K394">
        <v>75</v>
      </c>
      <c r="L394" t="s">
        <v>73</v>
      </c>
      <c r="M394" t="s">
        <v>74</v>
      </c>
      <c r="N394">
        <v>0</v>
      </c>
      <c r="O394">
        <v>17920</v>
      </c>
      <c r="P394">
        <v>16</v>
      </c>
      <c r="Q394" t="s">
        <v>48</v>
      </c>
      <c r="R394" t="s">
        <v>74</v>
      </c>
      <c r="S394">
        <v>15</v>
      </c>
      <c r="T394">
        <v>1194.6666666666599</v>
      </c>
      <c r="X394" t="s">
        <v>815</v>
      </c>
    </row>
    <row r="395" spans="2:24" x14ac:dyDescent="0.25">
      <c r="B395" t="s">
        <v>813</v>
      </c>
      <c r="C395" t="s">
        <v>358</v>
      </c>
      <c r="D395" t="s">
        <v>814</v>
      </c>
      <c r="E395">
        <v>3</v>
      </c>
      <c r="F395">
        <v>8</v>
      </c>
      <c r="G395">
        <v>112</v>
      </c>
      <c r="H395">
        <v>70</v>
      </c>
      <c r="I395" t="s">
        <v>77</v>
      </c>
      <c r="J395" t="s">
        <v>356</v>
      </c>
      <c r="K395">
        <v>150</v>
      </c>
      <c r="L395" t="s">
        <v>73</v>
      </c>
      <c r="M395" t="s">
        <v>74</v>
      </c>
      <c r="N395">
        <v>0</v>
      </c>
      <c r="O395">
        <v>17920</v>
      </c>
      <c r="P395">
        <v>16</v>
      </c>
      <c r="Q395" t="s">
        <v>48</v>
      </c>
      <c r="R395" t="s">
        <v>74</v>
      </c>
      <c r="S395">
        <v>15</v>
      </c>
      <c r="T395">
        <v>1194.6666666666599</v>
      </c>
      <c r="X395" t="s">
        <v>815</v>
      </c>
    </row>
    <row r="396" spans="2:24" x14ac:dyDescent="0.25">
      <c r="B396" t="s">
        <v>813</v>
      </c>
      <c r="C396" t="s">
        <v>358</v>
      </c>
      <c r="D396" t="s">
        <v>814</v>
      </c>
      <c r="E396">
        <v>3</v>
      </c>
      <c r="F396">
        <v>8</v>
      </c>
      <c r="G396">
        <v>112</v>
      </c>
      <c r="H396">
        <v>70</v>
      </c>
      <c r="I396" t="s">
        <v>77</v>
      </c>
      <c r="J396" t="s">
        <v>354</v>
      </c>
      <c r="K396" t="s">
        <v>3991</v>
      </c>
      <c r="L396" t="s">
        <v>73</v>
      </c>
      <c r="M396" t="s">
        <v>74</v>
      </c>
      <c r="N396">
        <v>0</v>
      </c>
      <c r="O396">
        <v>17920</v>
      </c>
      <c r="P396">
        <v>16</v>
      </c>
      <c r="Q396" t="s">
        <v>48</v>
      </c>
      <c r="R396" t="s">
        <v>74</v>
      </c>
      <c r="S396">
        <v>15</v>
      </c>
      <c r="T396">
        <v>1194.6666666666599</v>
      </c>
      <c r="X396" t="s">
        <v>815</v>
      </c>
    </row>
    <row r="397" spans="2:24" x14ac:dyDescent="0.25">
      <c r="B397" t="s">
        <v>816</v>
      </c>
      <c r="C397" t="s">
        <v>817</v>
      </c>
      <c r="D397" t="s">
        <v>818</v>
      </c>
      <c r="E397">
        <v>0</v>
      </c>
      <c r="F397">
        <v>8</v>
      </c>
      <c r="G397">
        <v>88</v>
      </c>
      <c r="H397">
        <v>66.7</v>
      </c>
      <c r="I397" t="s">
        <v>71</v>
      </c>
      <c r="J397" t="s">
        <v>365</v>
      </c>
      <c r="K397">
        <v>75</v>
      </c>
      <c r="L397" t="s">
        <v>271</v>
      </c>
      <c r="M397" t="s">
        <v>74</v>
      </c>
      <c r="N397">
        <v>0</v>
      </c>
      <c r="O397">
        <v>17920</v>
      </c>
      <c r="P397">
        <v>16</v>
      </c>
      <c r="Q397" t="s">
        <v>48</v>
      </c>
      <c r="R397" t="s">
        <v>74</v>
      </c>
      <c r="S397">
        <v>15</v>
      </c>
      <c r="T397">
        <v>1194.6666666666599</v>
      </c>
      <c r="X397" t="s">
        <v>819</v>
      </c>
    </row>
    <row r="398" spans="2:24" x14ac:dyDescent="0.25">
      <c r="B398" t="s">
        <v>816</v>
      </c>
      <c r="C398" t="s">
        <v>817</v>
      </c>
      <c r="D398" t="s">
        <v>818</v>
      </c>
      <c r="E398">
        <v>0</v>
      </c>
      <c r="F398">
        <v>8</v>
      </c>
      <c r="G398">
        <v>88</v>
      </c>
      <c r="H398">
        <v>66.7</v>
      </c>
      <c r="I398" t="s">
        <v>71</v>
      </c>
      <c r="J398" t="s">
        <v>509</v>
      </c>
      <c r="K398">
        <v>75</v>
      </c>
      <c r="L398" t="s">
        <v>271</v>
      </c>
      <c r="M398" t="s">
        <v>74</v>
      </c>
      <c r="N398">
        <v>0</v>
      </c>
      <c r="O398">
        <v>17920</v>
      </c>
      <c r="P398">
        <v>16</v>
      </c>
      <c r="Q398" t="s">
        <v>48</v>
      </c>
      <c r="R398" t="s">
        <v>74</v>
      </c>
      <c r="S398">
        <v>15</v>
      </c>
      <c r="T398">
        <v>1194.6666666666599</v>
      </c>
      <c r="X398" t="s">
        <v>819</v>
      </c>
    </row>
    <row r="399" spans="2:24" x14ac:dyDescent="0.25">
      <c r="B399" t="s">
        <v>816</v>
      </c>
      <c r="C399" t="s">
        <v>817</v>
      </c>
      <c r="D399" t="s">
        <v>818</v>
      </c>
      <c r="E399">
        <v>0</v>
      </c>
      <c r="F399">
        <v>8</v>
      </c>
      <c r="G399">
        <v>88</v>
      </c>
      <c r="H399">
        <v>66.7</v>
      </c>
      <c r="I399" t="s">
        <v>77</v>
      </c>
      <c r="J399" t="s">
        <v>338</v>
      </c>
      <c r="K399">
        <v>300</v>
      </c>
      <c r="L399" t="s">
        <v>627</v>
      </c>
      <c r="M399" t="s">
        <v>74</v>
      </c>
      <c r="N399">
        <v>0</v>
      </c>
      <c r="O399">
        <v>17920</v>
      </c>
      <c r="P399">
        <v>16</v>
      </c>
      <c r="Q399" t="s">
        <v>48</v>
      </c>
      <c r="R399" t="s">
        <v>74</v>
      </c>
      <c r="S399">
        <v>15</v>
      </c>
      <c r="T399">
        <v>1194.6666666666599</v>
      </c>
      <c r="X399" t="s">
        <v>819</v>
      </c>
    </row>
    <row r="400" spans="2:24" x14ac:dyDescent="0.25">
      <c r="B400" t="s">
        <v>816</v>
      </c>
      <c r="C400" t="s">
        <v>817</v>
      </c>
      <c r="D400" t="s">
        <v>818</v>
      </c>
      <c r="E400">
        <v>0</v>
      </c>
      <c r="F400">
        <v>8</v>
      </c>
      <c r="G400">
        <v>88</v>
      </c>
      <c r="H400">
        <v>66.7</v>
      </c>
      <c r="I400" t="s">
        <v>77</v>
      </c>
      <c r="J400" t="s">
        <v>366</v>
      </c>
      <c r="K400">
        <v>300</v>
      </c>
      <c r="L400" t="s">
        <v>627</v>
      </c>
      <c r="M400" t="s">
        <v>74</v>
      </c>
      <c r="N400">
        <v>0</v>
      </c>
      <c r="O400">
        <v>17920</v>
      </c>
      <c r="P400">
        <v>16</v>
      </c>
      <c r="Q400" t="s">
        <v>48</v>
      </c>
      <c r="R400" t="s">
        <v>74</v>
      </c>
      <c r="S400">
        <v>15</v>
      </c>
      <c r="T400">
        <v>1194.6666666666599</v>
      </c>
      <c r="X400" t="s">
        <v>819</v>
      </c>
    </row>
    <row r="401" spans="2:24" x14ac:dyDescent="0.25">
      <c r="B401" t="s">
        <v>820</v>
      </c>
      <c r="C401" t="s">
        <v>821</v>
      </c>
      <c r="D401" t="s">
        <v>822</v>
      </c>
      <c r="E401">
        <v>0</v>
      </c>
      <c r="F401">
        <v>8</v>
      </c>
      <c r="G401">
        <v>92</v>
      </c>
      <c r="H401">
        <v>66.7</v>
      </c>
      <c r="I401" t="s">
        <v>71</v>
      </c>
      <c r="J401" t="s">
        <v>365</v>
      </c>
      <c r="K401">
        <v>75</v>
      </c>
      <c r="L401" t="s">
        <v>271</v>
      </c>
      <c r="M401" t="s">
        <v>74</v>
      </c>
      <c r="N401">
        <v>0</v>
      </c>
      <c r="O401">
        <v>17920</v>
      </c>
      <c r="P401">
        <v>16</v>
      </c>
      <c r="Q401" t="s">
        <v>48</v>
      </c>
      <c r="R401" t="s">
        <v>74</v>
      </c>
      <c r="S401">
        <v>15</v>
      </c>
      <c r="T401">
        <v>1194.6666666666599</v>
      </c>
      <c r="X401" t="s">
        <v>823</v>
      </c>
    </row>
    <row r="402" spans="2:24" x14ac:dyDescent="0.25">
      <c r="B402" t="s">
        <v>820</v>
      </c>
      <c r="C402" t="s">
        <v>821</v>
      </c>
      <c r="D402" t="s">
        <v>822</v>
      </c>
      <c r="E402">
        <v>0</v>
      </c>
      <c r="F402">
        <v>8</v>
      </c>
      <c r="G402">
        <v>92</v>
      </c>
      <c r="H402">
        <v>66.7</v>
      </c>
      <c r="I402" t="s">
        <v>71</v>
      </c>
      <c r="J402" t="s">
        <v>509</v>
      </c>
      <c r="K402">
        <v>75</v>
      </c>
      <c r="L402" t="s">
        <v>271</v>
      </c>
      <c r="M402" t="s">
        <v>74</v>
      </c>
      <c r="N402">
        <v>0</v>
      </c>
      <c r="O402">
        <v>17920</v>
      </c>
      <c r="P402">
        <v>16</v>
      </c>
      <c r="Q402" t="s">
        <v>48</v>
      </c>
      <c r="R402" t="s">
        <v>74</v>
      </c>
      <c r="S402">
        <v>15</v>
      </c>
      <c r="T402">
        <v>1194.6666666666599</v>
      </c>
      <c r="X402" t="s">
        <v>823</v>
      </c>
    </row>
    <row r="403" spans="2:24" x14ac:dyDescent="0.25">
      <c r="B403" t="s">
        <v>820</v>
      </c>
      <c r="C403" t="s">
        <v>821</v>
      </c>
      <c r="D403" t="s">
        <v>822</v>
      </c>
      <c r="E403">
        <v>0</v>
      </c>
      <c r="F403">
        <v>8</v>
      </c>
      <c r="G403">
        <v>92</v>
      </c>
      <c r="H403">
        <v>66.7</v>
      </c>
      <c r="I403" t="s">
        <v>77</v>
      </c>
      <c r="J403" t="s">
        <v>825</v>
      </c>
      <c r="K403">
        <v>150</v>
      </c>
      <c r="L403" t="s">
        <v>627</v>
      </c>
      <c r="M403" t="s">
        <v>74</v>
      </c>
      <c r="N403">
        <v>0</v>
      </c>
      <c r="O403">
        <v>17920</v>
      </c>
      <c r="P403">
        <v>16</v>
      </c>
      <c r="Q403" t="s">
        <v>48</v>
      </c>
      <c r="R403" t="s">
        <v>74</v>
      </c>
      <c r="S403">
        <v>15</v>
      </c>
      <c r="T403">
        <v>1194.6666666666599</v>
      </c>
      <c r="X403" t="s">
        <v>823</v>
      </c>
    </row>
    <row r="404" spans="2:24" x14ac:dyDescent="0.25">
      <c r="B404" t="s">
        <v>820</v>
      </c>
      <c r="C404" t="s">
        <v>821</v>
      </c>
      <c r="D404" t="s">
        <v>822</v>
      </c>
      <c r="E404">
        <v>0</v>
      </c>
      <c r="F404">
        <v>8</v>
      </c>
      <c r="G404">
        <v>92</v>
      </c>
      <c r="H404">
        <v>66.7</v>
      </c>
      <c r="I404" t="s">
        <v>77</v>
      </c>
      <c r="J404" t="s">
        <v>824</v>
      </c>
      <c r="K404">
        <v>1200</v>
      </c>
      <c r="L404" t="s">
        <v>627</v>
      </c>
      <c r="M404" t="s">
        <v>74</v>
      </c>
      <c r="N404">
        <v>0</v>
      </c>
      <c r="O404">
        <v>17920</v>
      </c>
      <c r="P404">
        <v>16</v>
      </c>
      <c r="Q404" t="s">
        <v>48</v>
      </c>
      <c r="R404" t="s">
        <v>74</v>
      </c>
      <c r="S404">
        <v>15</v>
      </c>
      <c r="T404">
        <v>1194.6666666666599</v>
      </c>
      <c r="X404" t="s">
        <v>823</v>
      </c>
    </row>
    <row r="405" spans="2:24" x14ac:dyDescent="0.25">
      <c r="B405" t="s">
        <v>820</v>
      </c>
      <c r="C405" t="s">
        <v>821</v>
      </c>
      <c r="D405" t="s">
        <v>822</v>
      </c>
      <c r="E405">
        <v>0</v>
      </c>
      <c r="F405">
        <v>8</v>
      </c>
      <c r="G405">
        <v>92</v>
      </c>
      <c r="H405">
        <v>66.7</v>
      </c>
      <c r="I405" t="s">
        <v>77</v>
      </c>
      <c r="J405" t="s">
        <v>338</v>
      </c>
      <c r="K405">
        <v>300</v>
      </c>
      <c r="L405" t="s">
        <v>627</v>
      </c>
      <c r="M405" t="s">
        <v>74</v>
      </c>
      <c r="N405">
        <v>0</v>
      </c>
      <c r="O405">
        <v>17920</v>
      </c>
      <c r="P405">
        <v>16</v>
      </c>
      <c r="Q405" t="s">
        <v>48</v>
      </c>
      <c r="R405" t="s">
        <v>74</v>
      </c>
      <c r="S405">
        <v>15</v>
      </c>
      <c r="T405">
        <v>1194.6666666666599</v>
      </c>
      <c r="X405" t="s">
        <v>823</v>
      </c>
    </row>
    <row r="406" spans="2:24" x14ac:dyDescent="0.25">
      <c r="B406" t="s">
        <v>826</v>
      </c>
      <c r="C406" t="s">
        <v>827</v>
      </c>
      <c r="D406" t="s">
        <v>828</v>
      </c>
      <c r="E406">
        <v>0</v>
      </c>
      <c r="F406">
        <v>8</v>
      </c>
      <c r="G406">
        <v>92</v>
      </c>
      <c r="H406">
        <v>66.7</v>
      </c>
      <c r="I406" t="s">
        <v>71</v>
      </c>
      <c r="J406" t="s">
        <v>509</v>
      </c>
      <c r="K406">
        <v>75</v>
      </c>
      <c r="L406" t="s">
        <v>271</v>
      </c>
      <c r="M406" t="s">
        <v>74</v>
      </c>
      <c r="N406">
        <v>0</v>
      </c>
      <c r="O406">
        <v>17920</v>
      </c>
      <c r="P406">
        <v>16</v>
      </c>
      <c r="Q406" t="s">
        <v>48</v>
      </c>
      <c r="R406" t="s">
        <v>74</v>
      </c>
      <c r="S406">
        <v>15</v>
      </c>
      <c r="T406">
        <v>1194.6666666666599</v>
      </c>
      <c r="X406" t="s">
        <v>829</v>
      </c>
    </row>
    <row r="407" spans="2:24" x14ac:dyDescent="0.25">
      <c r="B407" t="s">
        <v>826</v>
      </c>
      <c r="C407" t="s">
        <v>827</v>
      </c>
      <c r="D407" t="s">
        <v>828</v>
      </c>
      <c r="E407">
        <v>0</v>
      </c>
      <c r="F407">
        <v>8</v>
      </c>
      <c r="G407">
        <v>92</v>
      </c>
      <c r="H407">
        <v>66.7</v>
      </c>
      <c r="I407" t="s">
        <v>71</v>
      </c>
      <c r="J407" t="s">
        <v>365</v>
      </c>
      <c r="K407">
        <v>75</v>
      </c>
      <c r="L407" t="s">
        <v>271</v>
      </c>
      <c r="M407" t="s">
        <v>74</v>
      </c>
      <c r="N407">
        <v>0</v>
      </c>
      <c r="O407">
        <v>17920</v>
      </c>
      <c r="P407">
        <v>16</v>
      </c>
      <c r="Q407" t="s">
        <v>48</v>
      </c>
      <c r="R407" t="s">
        <v>74</v>
      </c>
      <c r="S407">
        <v>15</v>
      </c>
      <c r="T407">
        <v>1194.6666666666599</v>
      </c>
      <c r="X407" t="s">
        <v>829</v>
      </c>
    </row>
    <row r="408" spans="2:24" x14ac:dyDescent="0.25">
      <c r="B408" t="s">
        <v>826</v>
      </c>
      <c r="C408" t="s">
        <v>827</v>
      </c>
      <c r="D408" t="s">
        <v>828</v>
      </c>
      <c r="E408">
        <v>0</v>
      </c>
      <c r="F408">
        <v>8</v>
      </c>
      <c r="G408">
        <v>92</v>
      </c>
      <c r="H408">
        <v>66.7</v>
      </c>
      <c r="I408" t="s">
        <v>77</v>
      </c>
      <c r="J408" t="s">
        <v>830</v>
      </c>
      <c r="K408">
        <v>1200</v>
      </c>
      <c r="L408" t="s">
        <v>627</v>
      </c>
      <c r="M408" t="s">
        <v>74</v>
      </c>
      <c r="N408">
        <v>0</v>
      </c>
      <c r="O408">
        <v>17920</v>
      </c>
      <c r="P408">
        <v>16</v>
      </c>
      <c r="Q408" t="s">
        <v>48</v>
      </c>
      <c r="R408" t="s">
        <v>74</v>
      </c>
      <c r="S408">
        <v>15</v>
      </c>
      <c r="T408">
        <v>1194.6666666666599</v>
      </c>
      <c r="X408" t="s">
        <v>829</v>
      </c>
    </row>
    <row r="409" spans="2:24" x14ac:dyDescent="0.25">
      <c r="B409" t="s">
        <v>826</v>
      </c>
      <c r="C409" t="s">
        <v>827</v>
      </c>
      <c r="D409" t="s">
        <v>828</v>
      </c>
      <c r="E409">
        <v>0</v>
      </c>
      <c r="F409">
        <v>8</v>
      </c>
      <c r="G409">
        <v>92</v>
      </c>
      <c r="H409">
        <v>66.7</v>
      </c>
      <c r="I409" t="s">
        <v>77</v>
      </c>
      <c r="J409" t="s">
        <v>338</v>
      </c>
      <c r="K409">
        <v>300</v>
      </c>
      <c r="L409" t="s">
        <v>627</v>
      </c>
      <c r="M409" t="s">
        <v>74</v>
      </c>
      <c r="N409">
        <v>0</v>
      </c>
      <c r="O409">
        <v>17920</v>
      </c>
      <c r="P409">
        <v>16</v>
      </c>
      <c r="Q409" t="s">
        <v>48</v>
      </c>
      <c r="R409" t="s">
        <v>74</v>
      </c>
      <c r="S409">
        <v>15</v>
      </c>
      <c r="T409">
        <v>1194.6666666666599</v>
      </c>
      <c r="X409" t="s">
        <v>829</v>
      </c>
    </row>
    <row r="410" spans="2:24" x14ac:dyDescent="0.25">
      <c r="B410" t="s">
        <v>826</v>
      </c>
      <c r="C410" t="s">
        <v>827</v>
      </c>
      <c r="D410" t="s">
        <v>828</v>
      </c>
      <c r="E410">
        <v>0</v>
      </c>
      <c r="F410">
        <v>8</v>
      </c>
      <c r="G410">
        <v>92</v>
      </c>
      <c r="H410">
        <v>66.7</v>
      </c>
      <c r="I410" t="s">
        <v>77</v>
      </c>
      <c r="J410" t="s">
        <v>825</v>
      </c>
      <c r="K410">
        <v>150</v>
      </c>
      <c r="L410" t="s">
        <v>627</v>
      </c>
      <c r="M410" t="s">
        <v>74</v>
      </c>
      <c r="N410">
        <v>0</v>
      </c>
      <c r="O410">
        <v>17920</v>
      </c>
      <c r="P410">
        <v>16</v>
      </c>
      <c r="Q410" t="s">
        <v>48</v>
      </c>
      <c r="R410" t="s">
        <v>74</v>
      </c>
      <c r="S410">
        <v>15</v>
      </c>
      <c r="T410">
        <v>1194.6666666666599</v>
      </c>
      <c r="X410" t="s">
        <v>829</v>
      </c>
    </row>
    <row r="411" spans="2:24" x14ac:dyDescent="0.25">
      <c r="B411" t="s">
        <v>831</v>
      </c>
      <c r="C411" t="s">
        <v>832</v>
      </c>
      <c r="D411" t="s">
        <v>833</v>
      </c>
      <c r="E411">
        <v>0</v>
      </c>
      <c r="F411">
        <v>8</v>
      </c>
      <c r="G411">
        <v>90</v>
      </c>
      <c r="H411">
        <v>66.7</v>
      </c>
      <c r="I411" t="s">
        <v>71</v>
      </c>
      <c r="J411" t="s">
        <v>509</v>
      </c>
      <c r="K411">
        <v>75</v>
      </c>
      <c r="L411" t="s">
        <v>271</v>
      </c>
      <c r="M411" t="s">
        <v>74</v>
      </c>
      <c r="N411">
        <v>0</v>
      </c>
      <c r="O411">
        <v>17920</v>
      </c>
      <c r="P411">
        <v>16</v>
      </c>
      <c r="Q411" t="s">
        <v>48</v>
      </c>
      <c r="R411" t="s">
        <v>74</v>
      </c>
      <c r="S411">
        <v>15</v>
      </c>
      <c r="T411">
        <v>1194.6666666666599</v>
      </c>
      <c r="X411" t="s">
        <v>834</v>
      </c>
    </row>
    <row r="412" spans="2:24" x14ac:dyDescent="0.25">
      <c r="B412" t="s">
        <v>831</v>
      </c>
      <c r="C412" t="s">
        <v>832</v>
      </c>
      <c r="D412" t="s">
        <v>833</v>
      </c>
      <c r="E412">
        <v>0</v>
      </c>
      <c r="F412">
        <v>8</v>
      </c>
      <c r="G412">
        <v>90</v>
      </c>
      <c r="H412">
        <v>66.7</v>
      </c>
      <c r="I412" t="s">
        <v>71</v>
      </c>
      <c r="J412" t="s">
        <v>365</v>
      </c>
      <c r="K412">
        <v>75</v>
      </c>
      <c r="L412" t="s">
        <v>271</v>
      </c>
      <c r="M412" t="s">
        <v>74</v>
      </c>
      <c r="N412">
        <v>0</v>
      </c>
      <c r="O412">
        <v>17920</v>
      </c>
      <c r="P412">
        <v>16</v>
      </c>
      <c r="Q412" t="s">
        <v>48</v>
      </c>
      <c r="R412" t="s">
        <v>74</v>
      </c>
      <c r="S412">
        <v>15</v>
      </c>
      <c r="T412">
        <v>1194.6666666666599</v>
      </c>
      <c r="X412" t="s">
        <v>834</v>
      </c>
    </row>
    <row r="413" spans="2:24" x14ac:dyDescent="0.25">
      <c r="B413" t="s">
        <v>831</v>
      </c>
      <c r="C413" t="s">
        <v>832</v>
      </c>
      <c r="D413" t="s">
        <v>833</v>
      </c>
      <c r="E413">
        <v>0</v>
      </c>
      <c r="F413">
        <v>8</v>
      </c>
      <c r="G413">
        <v>90</v>
      </c>
      <c r="H413">
        <v>66.7</v>
      </c>
      <c r="I413" t="s">
        <v>77</v>
      </c>
      <c r="J413" t="s">
        <v>825</v>
      </c>
      <c r="K413">
        <v>150</v>
      </c>
      <c r="L413" t="s">
        <v>627</v>
      </c>
      <c r="M413" t="s">
        <v>74</v>
      </c>
      <c r="N413">
        <v>0</v>
      </c>
      <c r="O413">
        <v>17920</v>
      </c>
      <c r="P413">
        <v>16</v>
      </c>
      <c r="Q413" t="s">
        <v>48</v>
      </c>
      <c r="R413" t="s">
        <v>74</v>
      </c>
      <c r="S413">
        <v>15</v>
      </c>
      <c r="T413">
        <v>1194.6666666666599</v>
      </c>
      <c r="X413" t="s">
        <v>834</v>
      </c>
    </row>
    <row r="414" spans="2:24" x14ac:dyDescent="0.25">
      <c r="B414" t="s">
        <v>831</v>
      </c>
      <c r="C414" t="s">
        <v>832</v>
      </c>
      <c r="D414" t="s">
        <v>833</v>
      </c>
      <c r="E414">
        <v>0</v>
      </c>
      <c r="F414">
        <v>8</v>
      </c>
      <c r="G414">
        <v>90</v>
      </c>
      <c r="H414">
        <v>66.7</v>
      </c>
      <c r="I414" t="s">
        <v>77</v>
      </c>
      <c r="J414" t="s">
        <v>824</v>
      </c>
      <c r="K414">
        <v>1200</v>
      </c>
      <c r="L414" t="s">
        <v>627</v>
      </c>
      <c r="M414" t="s">
        <v>74</v>
      </c>
      <c r="N414">
        <v>0</v>
      </c>
      <c r="O414">
        <v>17920</v>
      </c>
      <c r="P414">
        <v>16</v>
      </c>
      <c r="Q414" t="s">
        <v>48</v>
      </c>
      <c r="R414" t="s">
        <v>74</v>
      </c>
      <c r="S414">
        <v>15</v>
      </c>
      <c r="T414">
        <v>1194.6666666666599</v>
      </c>
      <c r="X414" t="s">
        <v>834</v>
      </c>
    </row>
    <row r="415" spans="2:24" x14ac:dyDescent="0.25">
      <c r="B415" t="s">
        <v>831</v>
      </c>
      <c r="C415" t="s">
        <v>832</v>
      </c>
      <c r="D415" t="s">
        <v>833</v>
      </c>
      <c r="E415">
        <v>0</v>
      </c>
      <c r="F415">
        <v>8</v>
      </c>
      <c r="G415">
        <v>90</v>
      </c>
      <c r="H415">
        <v>66.7</v>
      </c>
      <c r="I415" t="s">
        <v>77</v>
      </c>
      <c r="J415" t="s">
        <v>338</v>
      </c>
      <c r="K415">
        <v>300</v>
      </c>
      <c r="L415" t="s">
        <v>627</v>
      </c>
      <c r="M415" t="s">
        <v>74</v>
      </c>
      <c r="N415">
        <v>0</v>
      </c>
      <c r="O415">
        <v>17920</v>
      </c>
      <c r="P415">
        <v>16</v>
      </c>
      <c r="Q415" t="s">
        <v>48</v>
      </c>
      <c r="R415" t="s">
        <v>74</v>
      </c>
      <c r="S415">
        <v>15</v>
      </c>
      <c r="T415">
        <v>1194.6666666666599</v>
      </c>
      <c r="X415" t="s">
        <v>834</v>
      </c>
    </row>
    <row r="416" spans="2:24" x14ac:dyDescent="0.25">
      <c r="B416" t="s">
        <v>835</v>
      </c>
      <c r="C416" t="s">
        <v>836</v>
      </c>
      <c r="D416" t="s">
        <v>837</v>
      </c>
      <c r="E416">
        <v>0</v>
      </c>
      <c r="F416">
        <v>8</v>
      </c>
      <c r="G416">
        <v>90</v>
      </c>
      <c r="H416">
        <v>66.7</v>
      </c>
      <c r="I416" t="s">
        <v>71</v>
      </c>
      <c r="J416" t="s">
        <v>509</v>
      </c>
      <c r="K416">
        <v>75</v>
      </c>
      <c r="L416" t="s">
        <v>271</v>
      </c>
      <c r="M416" t="s">
        <v>74</v>
      </c>
      <c r="N416">
        <v>0</v>
      </c>
      <c r="O416">
        <v>17920</v>
      </c>
      <c r="P416">
        <v>16</v>
      </c>
      <c r="Q416" t="s">
        <v>48</v>
      </c>
      <c r="R416" t="s">
        <v>74</v>
      </c>
      <c r="S416">
        <v>15</v>
      </c>
      <c r="T416">
        <v>1194.6666666666599</v>
      </c>
      <c r="X416" t="s">
        <v>838</v>
      </c>
    </row>
    <row r="417" spans="2:24" x14ac:dyDescent="0.25">
      <c r="B417" t="s">
        <v>835</v>
      </c>
      <c r="C417" t="s">
        <v>836</v>
      </c>
      <c r="D417" t="s">
        <v>837</v>
      </c>
      <c r="E417">
        <v>0</v>
      </c>
      <c r="F417">
        <v>8</v>
      </c>
      <c r="G417">
        <v>90</v>
      </c>
      <c r="H417">
        <v>66.7</v>
      </c>
      <c r="I417" t="s">
        <v>71</v>
      </c>
      <c r="J417" t="s">
        <v>365</v>
      </c>
      <c r="K417">
        <v>75</v>
      </c>
      <c r="L417" t="s">
        <v>271</v>
      </c>
      <c r="M417" t="s">
        <v>74</v>
      </c>
      <c r="N417">
        <v>0</v>
      </c>
      <c r="O417">
        <v>17920</v>
      </c>
      <c r="P417">
        <v>16</v>
      </c>
      <c r="Q417" t="s">
        <v>48</v>
      </c>
      <c r="R417" t="s">
        <v>74</v>
      </c>
      <c r="S417">
        <v>15</v>
      </c>
      <c r="T417">
        <v>1194.6666666666599</v>
      </c>
      <c r="X417" t="s">
        <v>838</v>
      </c>
    </row>
    <row r="418" spans="2:24" x14ac:dyDescent="0.25">
      <c r="B418" t="s">
        <v>835</v>
      </c>
      <c r="C418" t="s">
        <v>836</v>
      </c>
      <c r="D418" t="s">
        <v>837</v>
      </c>
      <c r="E418">
        <v>0</v>
      </c>
      <c r="F418">
        <v>8</v>
      </c>
      <c r="G418">
        <v>90</v>
      </c>
      <c r="H418">
        <v>66.7</v>
      </c>
      <c r="I418" t="s">
        <v>77</v>
      </c>
      <c r="J418" t="s">
        <v>338</v>
      </c>
      <c r="K418">
        <v>300</v>
      </c>
      <c r="L418" t="s">
        <v>627</v>
      </c>
      <c r="M418" t="s">
        <v>74</v>
      </c>
      <c r="N418">
        <v>0</v>
      </c>
      <c r="O418">
        <v>17920</v>
      </c>
      <c r="P418">
        <v>16</v>
      </c>
      <c r="Q418" t="s">
        <v>48</v>
      </c>
      <c r="R418" t="s">
        <v>74</v>
      </c>
      <c r="S418">
        <v>15</v>
      </c>
      <c r="T418">
        <v>1194.6666666666599</v>
      </c>
      <c r="X418" t="s">
        <v>838</v>
      </c>
    </row>
    <row r="419" spans="2:24" x14ac:dyDescent="0.25">
      <c r="B419" t="s">
        <v>835</v>
      </c>
      <c r="C419" t="s">
        <v>836</v>
      </c>
      <c r="D419" t="s">
        <v>837</v>
      </c>
      <c r="E419">
        <v>0</v>
      </c>
      <c r="F419">
        <v>8</v>
      </c>
      <c r="G419">
        <v>90</v>
      </c>
      <c r="H419">
        <v>66.7</v>
      </c>
      <c r="I419" t="s">
        <v>77</v>
      </c>
      <c r="J419" t="s">
        <v>824</v>
      </c>
      <c r="K419">
        <v>1200</v>
      </c>
      <c r="L419" t="s">
        <v>627</v>
      </c>
      <c r="M419" t="s">
        <v>74</v>
      </c>
      <c r="N419">
        <v>0</v>
      </c>
      <c r="O419">
        <v>17920</v>
      </c>
      <c r="P419">
        <v>16</v>
      </c>
      <c r="Q419" t="s">
        <v>48</v>
      </c>
      <c r="R419" t="s">
        <v>74</v>
      </c>
      <c r="S419">
        <v>15</v>
      </c>
      <c r="T419">
        <v>1194.6666666666599</v>
      </c>
      <c r="X419" t="s">
        <v>838</v>
      </c>
    </row>
    <row r="420" spans="2:24" x14ac:dyDescent="0.25">
      <c r="B420" t="s">
        <v>835</v>
      </c>
      <c r="C420" t="s">
        <v>836</v>
      </c>
      <c r="D420" t="s">
        <v>837</v>
      </c>
      <c r="E420">
        <v>0</v>
      </c>
      <c r="F420">
        <v>8</v>
      </c>
      <c r="G420">
        <v>90</v>
      </c>
      <c r="H420">
        <v>66.7</v>
      </c>
      <c r="I420" t="s">
        <v>77</v>
      </c>
      <c r="J420" t="s">
        <v>825</v>
      </c>
      <c r="K420">
        <v>150</v>
      </c>
      <c r="L420" t="s">
        <v>627</v>
      </c>
      <c r="M420" t="s">
        <v>74</v>
      </c>
      <c r="N420">
        <v>0</v>
      </c>
      <c r="O420">
        <v>17920</v>
      </c>
      <c r="P420">
        <v>16</v>
      </c>
      <c r="Q420" t="s">
        <v>48</v>
      </c>
      <c r="R420" t="s">
        <v>74</v>
      </c>
      <c r="S420">
        <v>15</v>
      </c>
      <c r="T420">
        <v>1194.6666666666599</v>
      </c>
      <c r="X420" t="s">
        <v>838</v>
      </c>
    </row>
    <row r="421" spans="2:24" x14ac:dyDescent="0.25">
      <c r="B421" t="s">
        <v>839</v>
      </c>
      <c r="C421" t="s">
        <v>821</v>
      </c>
      <c r="D421" t="s">
        <v>840</v>
      </c>
      <c r="E421">
        <v>0</v>
      </c>
      <c r="F421">
        <v>8</v>
      </c>
      <c r="G421">
        <v>92</v>
      </c>
      <c r="H421">
        <v>66.7</v>
      </c>
      <c r="I421" t="s">
        <v>71</v>
      </c>
      <c r="J421" t="s">
        <v>365</v>
      </c>
      <c r="K421">
        <v>75</v>
      </c>
      <c r="L421" t="s">
        <v>271</v>
      </c>
      <c r="M421" t="s">
        <v>74</v>
      </c>
      <c r="N421">
        <v>0</v>
      </c>
      <c r="O421">
        <v>17920</v>
      </c>
      <c r="P421">
        <v>16</v>
      </c>
      <c r="Q421" t="s">
        <v>48</v>
      </c>
      <c r="R421" t="s">
        <v>74</v>
      </c>
      <c r="S421">
        <v>15</v>
      </c>
      <c r="T421">
        <v>1194.6666666666599</v>
      </c>
      <c r="X421" t="s">
        <v>841</v>
      </c>
    </row>
    <row r="422" spans="2:24" x14ac:dyDescent="0.25">
      <c r="B422" t="s">
        <v>839</v>
      </c>
      <c r="C422" t="s">
        <v>821</v>
      </c>
      <c r="D422" t="s">
        <v>840</v>
      </c>
      <c r="E422">
        <v>0</v>
      </c>
      <c r="F422">
        <v>8</v>
      </c>
      <c r="G422">
        <v>92</v>
      </c>
      <c r="H422">
        <v>66.7</v>
      </c>
      <c r="I422" t="s">
        <v>71</v>
      </c>
      <c r="J422" t="s">
        <v>509</v>
      </c>
      <c r="K422">
        <v>75</v>
      </c>
      <c r="L422" t="s">
        <v>271</v>
      </c>
      <c r="M422" t="s">
        <v>74</v>
      </c>
      <c r="N422">
        <v>0</v>
      </c>
      <c r="O422">
        <v>17920</v>
      </c>
      <c r="P422">
        <v>16</v>
      </c>
      <c r="Q422" t="s">
        <v>48</v>
      </c>
      <c r="R422" t="s">
        <v>74</v>
      </c>
      <c r="S422">
        <v>15</v>
      </c>
      <c r="T422">
        <v>1194.6666666666599</v>
      </c>
      <c r="X422" t="s">
        <v>841</v>
      </c>
    </row>
    <row r="423" spans="2:24" x14ac:dyDescent="0.25">
      <c r="B423" t="s">
        <v>839</v>
      </c>
      <c r="C423" t="s">
        <v>821</v>
      </c>
      <c r="D423" t="s">
        <v>840</v>
      </c>
      <c r="E423">
        <v>0</v>
      </c>
      <c r="F423">
        <v>8</v>
      </c>
      <c r="G423">
        <v>92</v>
      </c>
      <c r="H423">
        <v>66.7</v>
      </c>
      <c r="I423" t="s">
        <v>77</v>
      </c>
      <c r="J423" t="s">
        <v>338</v>
      </c>
      <c r="K423">
        <v>300</v>
      </c>
      <c r="L423" t="s">
        <v>627</v>
      </c>
      <c r="M423" t="s">
        <v>74</v>
      </c>
      <c r="N423">
        <v>0</v>
      </c>
      <c r="O423">
        <v>17920</v>
      </c>
      <c r="P423">
        <v>16</v>
      </c>
      <c r="Q423" t="s">
        <v>48</v>
      </c>
      <c r="R423" t="s">
        <v>74</v>
      </c>
      <c r="S423">
        <v>15</v>
      </c>
      <c r="T423">
        <v>1194.6666666666599</v>
      </c>
      <c r="X423" t="s">
        <v>841</v>
      </c>
    </row>
    <row r="424" spans="2:24" x14ac:dyDescent="0.25">
      <c r="B424" t="s">
        <v>839</v>
      </c>
      <c r="C424" t="s">
        <v>821</v>
      </c>
      <c r="D424" t="s">
        <v>840</v>
      </c>
      <c r="E424">
        <v>0</v>
      </c>
      <c r="F424">
        <v>8</v>
      </c>
      <c r="G424">
        <v>92</v>
      </c>
      <c r="H424">
        <v>66.7</v>
      </c>
      <c r="I424" t="s">
        <v>77</v>
      </c>
      <c r="J424" t="s">
        <v>824</v>
      </c>
      <c r="K424">
        <v>1200</v>
      </c>
      <c r="L424" t="s">
        <v>627</v>
      </c>
      <c r="M424" t="s">
        <v>74</v>
      </c>
      <c r="N424">
        <v>0</v>
      </c>
      <c r="O424">
        <v>17920</v>
      </c>
      <c r="P424">
        <v>16</v>
      </c>
      <c r="Q424" t="s">
        <v>48</v>
      </c>
      <c r="R424" t="s">
        <v>74</v>
      </c>
      <c r="S424">
        <v>15</v>
      </c>
      <c r="T424">
        <v>1194.6666666666599</v>
      </c>
      <c r="X424" t="s">
        <v>841</v>
      </c>
    </row>
    <row r="425" spans="2:24" x14ac:dyDescent="0.25">
      <c r="B425" t="s">
        <v>839</v>
      </c>
      <c r="C425" t="s">
        <v>821</v>
      </c>
      <c r="D425" t="s">
        <v>840</v>
      </c>
      <c r="E425">
        <v>0</v>
      </c>
      <c r="F425">
        <v>8</v>
      </c>
      <c r="G425">
        <v>92</v>
      </c>
      <c r="H425">
        <v>66.7</v>
      </c>
      <c r="I425" t="s">
        <v>77</v>
      </c>
      <c r="J425" t="s">
        <v>366</v>
      </c>
      <c r="K425">
        <v>300</v>
      </c>
      <c r="L425" t="s">
        <v>627</v>
      </c>
      <c r="M425" t="s">
        <v>74</v>
      </c>
      <c r="N425">
        <v>0</v>
      </c>
      <c r="O425">
        <v>17920</v>
      </c>
      <c r="P425">
        <v>16</v>
      </c>
      <c r="Q425" t="s">
        <v>48</v>
      </c>
      <c r="R425" t="s">
        <v>74</v>
      </c>
      <c r="S425">
        <v>15</v>
      </c>
      <c r="T425">
        <v>1194.6666666666599</v>
      </c>
      <c r="X425" t="s">
        <v>841</v>
      </c>
    </row>
    <row r="426" spans="2:24" x14ac:dyDescent="0.25">
      <c r="B426" t="s">
        <v>842</v>
      </c>
      <c r="C426" t="s">
        <v>843</v>
      </c>
      <c r="D426" t="s">
        <v>844</v>
      </c>
      <c r="E426">
        <v>0</v>
      </c>
      <c r="F426">
        <v>5</v>
      </c>
      <c r="G426">
        <v>88</v>
      </c>
      <c r="H426">
        <v>66</v>
      </c>
      <c r="I426" t="s">
        <v>71</v>
      </c>
      <c r="J426" t="s">
        <v>846</v>
      </c>
      <c r="K426">
        <v>2250</v>
      </c>
      <c r="L426" t="s">
        <v>624</v>
      </c>
      <c r="M426" t="s">
        <v>74</v>
      </c>
      <c r="N426">
        <v>0</v>
      </c>
      <c r="O426">
        <v>13340</v>
      </c>
      <c r="P426">
        <v>16</v>
      </c>
      <c r="Q426" t="s">
        <v>48</v>
      </c>
      <c r="R426" t="s">
        <v>74</v>
      </c>
      <c r="S426">
        <v>11</v>
      </c>
      <c r="T426">
        <v>1212.72727272727</v>
      </c>
      <c r="X426" t="s">
        <v>845</v>
      </c>
    </row>
    <row r="427" spans="2:24" x14ac:dyDescent="0.25">
      <c r="B427" t="s">
        <v>842</v>
      </c>
      <c r="C427" t="s">
        <v>843</v>
      </c>
      <c r="D427" t="s">
        <v>844</v>
      </c>
      <c r="E427">
        <v>0</v>
      </c>
      <c r="F427">
        <v>5</v>
      </c>
      <c r="G427">
        <v>88</v>
      </c>
      <c r="H427">
        <v>66</v>
      </c>
      <c r="I427" t="s">
        <v>71</v>
      </c>
      <c r="J427" t="s">
        <v>643</v>
      </c>
      <c r="K427">
        <v>300</v>
      </c>
      <c r="L427" t="s">
        <v>239</v>
      </c>
      <c r="M427" t="s">
        <v>74</v>
      </c>
      <c r="N427">
        <v>0</v>
      </c>
      <c r="O427">
        <v>13340</v>
      </c>
      <c r="P427">
        <v>16</v>
      </c>
      <c r="Q427" t="s">
        <v>48</v>
      </c>
      <c r="R427" t="s">
        <v>74</v>
      </c>
      <c r="S427">
        <v>11</v>
      </c>
      <c r="T427">
        <v>1212.72727272727</v>
      </c>
      <c r="X427" t="s">
        <v>845</v>
      </c>
    </row>
    <row r="428" spans="2:24" x14ac:dyDescent="0.25">
      <c r="B428" t="s">
        <v>842</v>
      </c>
      <c r="C428" t="s">
        <v>843</v>
      </c>
      <c r="D428" t="s">
        <v>844</v>
      </c>
      <c r="E428">
        <v>0</v>
      </c>
      <c r="F428">
        <v>5</v>
      </c>
      <c r="G428">
        <v>88</v>
      </c>
      <c r="H428">
        <v>66</v>
      </c>
      <c r="I428" t="s">
        <v>71</v>
      </c>
      <c r="J428" t="s">
        <v>847</v>
      </c>
      <c r="K428">
        <v>150</v>
      </c>
      <c r="L428" t="s">
        <v>624</v>
      </c>
      <c r="M428" t="s">
        <v>74</v>
      </c>
      <c r="N428">
        <v>0</v>
      </c>
      <c r="O428">
        <v>13340</v>
      </c>
      <c r="P428">
        <v>16</v>
      </c>
      <c r="Q428" t="s">
        <v>48</v>
      </c>
      <c r="R428" t="s">
        <v>74</v>
      </c>
      <c r="S428">
        <v>11</v>
      </c>
      <c r="T428">
        <v>1212.72727272727</v>
      </c>
      <c r="X428" t="s">
        <v>845</v>
      </c>
    </row>
    <row r="429" spans="2:24" x14ac:dyDescent="0.25">
      <c r="B429" t="s">
        <v>842</v>
      </c>
      <c r="C429" t="s">
        <v>843</v>
      </c>
      <c r="D429" t="s">
        <v>844</v>
      </c>
      <c r="E429">
        <v>0</v>
      </c>
      <c r="F429">
        <v>5</v>
      </c>
      <c r="G429">
        <v>88</v>
      </c>
      <c r="H429">
        <v>66</v>
      </c>
      <c r="I429" t="s">
        <v>77</v>
      </c>
      <c r="J429" t="s">
        <v>848</v>
      </c>
      <c r="K429">
        <v>300</v>
      </c>
      <c r="L429" t="s">
        <v>627</v>
      </c>
      <c r="M429" t="s">
        <v>74</v>
      </c>
      <c r="N429">
        <v>0</v>
      </c>
      <c r="O429">
        <v>13340</v>
      </c>
      <c r="P429">
        <v>16</v>
      </c>
      <c r="Q429" t="s">
        <v>48</v>
      </c>
      <c r="R429" t="s">
        <v>74</v>
      </c>
      <c r="S429">
        <v>11</v>
      </c>
      <c r="T429">
        <v>1212.72727272727</v>
      </c>
      <c r="X429" t="s">
        <v>845</v>
      </c>
    </row>
    <row r="430" spans="2:24" x14ac:dyDescent="0.25">
      <c r="B430" t="s">
        <v>842</v>
      </c>
      <c r="C430" t="s">
        <v>843</v>
      </c>
      <c r="D430" t="s">
        <v>844</v>
      </c>
      <c r="E430">
        <v>0</v>
      </c>
      <c r="F430">
        <v>5</v>
      </c>
      <c r="G430">
        <v>88</v>
      </c>
      <c r="H430">
        <v>66</v>
      </c>
      <c r="I430" t="s">
        <v>77</v>
      </c>
      <c r="J430" t="s">
        <v>338</v>
      </c>
      <c r="K430">
        <v>300</v>
      </c>
      <c r="L430" t="s">
        <v>627</v>
      </c>
      <c r="M430" t="s">
        <v>74</v>
      </c>
      <c r="N430">
        <v>0</v>
      </c>
      <c r="O430">
        <v>13340</v>
      </c>
      <c r="P430">
        <v>16</v>
      </c>
      <c r="Q430" t="s">
        <v>48</v>
      </c>
      <c r="R430" t="s">
        <v>74</v>
      </c>
      <c r="S430">
        <v>11</v>
      </c>
      <c r="T430">
        <v>1212.72727272727</v>
      </c>
      <c r="X430" t="s">
        <v>845</v>
      </c>
    </row>
    <row r="431" spans="2:24" x14ac:dyDescent="0.25">
      <c r="B431" t="s">
        <v>849</v>
      </c>
      <c r="C431" t="s">
        <v>850</v>
      </c>
      <c r="D431" t="s">
        <v>844</v>
      </c>
      <c r="E431">
        <v>0</v>
      </c>
      <c r="F431">
        <v>5</v>
      </c>
      <c r="G431">
        <v>88</v>
      </c>
      <c r="H431">
        <v>66</v>
      </c>
      <c r="I431" t="s">
        <v>71</v>
      </c>
      <c r="J431" t="s">
        <v>852</v>
      </c>
      <c r="K431">
        <v>150</v>
      </c>
      <c r="L431" t="s">
        <v>624</v>
      </c>
      <c r="M431" t="s">
        <v>74</v>
      </c>
      <c r="N431">
        <v>0</v>
      </c>
      <c r="O431">
        <v>13480</v>
      </c>
      <c r="P431">
        <v>16</v>
      </c>
      <c r="Q431" t="s">
        <v>48</v>
      </c>
      <c r="R431" t="s">
        <v>74</v>
      </c>
      <c r="S431">
        <v>11</v>
      </c>
      <c r="T431">
        <v>1225.45454545454</v>
      </c>
      <c r="X431" t="s">
        <v>851</v>
      </c>
    </row>
    <row r="432" spans="2:24" x14ac:dyDescent="0.25">
      <c r="B432" t="s">
        <v>849</v>
      </c>
      <c r="C432" t="s">
        <v>850</v>
      </c>
      <c r="D432" t="s">
        <v>844</v>
      </c>
      <c r="E432">
        <v>0</v>
      </c>
      <c r="F432">
        <v>5</v>
      </c>
      <c r="G432">
        <v>88</v>
      </c>
      <c r="H432">
        <v>66</v>
      </c>
      <c r="I432" t="s">
        <v>71</v>
      </c>
      <c r="J432" t="s">
        <v>175</v>
      </c>
      <c r="K432">
        <v>150</v>
      </c>
      <c r="L432" t="s">
        <v>624</v>
      </c>
      <c r="M432" t="s">
        <v>74</v>
      </c>
      <c r="N432">
        <v>0</v>
      </c>
      <c r="O432">
        <v>13480</v>
      </c>
      <c r="P432">
        <v>16</v>
      </c>
      <c r="Q432" t="s">
        <v>48</v>
      </c>
      <c r="R432" t="s">
        <v>74</v>
      </c>
      <c r="S432">
        <v>11</v>
      </c>
      <c r="T432">
        <v>1225.45454545454</v>
      </c>
      <c r="X432" t="s">
        <v>851</v>
      </c>
    </row>
    <row r="433" spans="2:24" x14ac:dyDescent="0.25">
      <c r="B433" t="s">
        <v>849</v>
      </c>
      <c r="C433" t="s">
        <v>850</v>
      </c>
      <c r="D433" t="s">
        <v>844</v>
      </c>
      <c r="E433">
        <v>0</v>
      </c>
      <c r="F433">
        <v>5</v>
      </c>
      <c r="G433">
        <v>88</v>
      </c>
      <c r="H433">
        <v>66</v>
      </c>
      <c r="I433" t="s">
        <v>71</v>
      </c>
      <c r="J433" t="s">
        <v>648</v>
      </c>
      <c r="K433">
        <v>300</v>
      </c>
      <c r="L433" t="s">
        <v>239</v>
      </c>
      <c r="M433" t="s">
        <v>74</v>
      </c>
      <c r="N433">
        <v>0</v>
      </c>
      <c r="O433">
        <v>13480</v>
      </c>
      <c r="P433">
        <v>16</v>
      </c>
      <c r="Q433" t="s">
        <v>48</v>
      </c>
      <c r="R433" t="s">
        <v>74</v>
      </c>
      <c r="S433">
        <v>11</v>
      </c>
      <c r="T433">
        <v>1225.45454545454</v>
      </c>
      <c r="X433" t="s">
        <v>851</v>
      </c>
    </row>
    <row r="434" spans="2:24" x14ac:dyDescent="0.25">
      <c r="B434" t="s">
        <v>849</v>
      </c>
      <c r="C434" t="s">
        <v>850</v>
      </c>
      <c r="D434" t="s">
        <v>844</v>
      </c>
      <c r="E434">
        <v>0</v>
      </c>
      <c r="F434">
        <v>5</v>
      </c>
      <c r="G434">
        <v>88</v>
      </c>
      <c r="H434">
        <v>66</v>
      </c>
      <c r="I434" t="s">
        <v>77</v>
      </c>
      <c r="J434" t="s">
        <v>338</v>
      </c>
      <c r="K434">
        <v>300</v>
      </c>
      <c r="L434" t="s">
        <v>627</v>
      </c>
      <c r="M434" t="s">
        <v>74</v>
      </c>
      <c r="N434">
        <v>0</v>
      </c>
      <c r="O434">
        <v>13480</v>
      </c>
      <c r="P434">
        <v>16</v>
      </c>
      <c r="Q434" t="s">
        <v>48</v>
      </c>
      <c r="R434" t="s">
        <v>74</v>
      </c>
      <c r="S434">
        <v>11</v>
      </c>
      <c r="T434">
        <v>1225.45454545454</v>
      </c>
      <c r="X434" t="s">
        <v>851</v>
      </c>
    </row>
    <row r="435" spans="2:24" x14ac:dyDescent="0.25">
      <c r="B435" t="s">
        <v>849</v>
      </c>
      <c r="C435" t="s">
        <v>850</v>
      </c>
      <c r="D435" t="s">
        <v>844</v>
      </c>
      <c r="E435">
        <v>0</v>
      </c>
      <c r="F435">
        <v>5</v>
      </c>
      <c r="G435">
        <v>88</v>
      </c>
      <c r="H435">
        <v>66</v>
      </c>
      <c r="I435" t="s">
        <v>77</v>
      </c>
      <c r="J435" t="s">
        <v>322</v>
      </c>
      <c r="K435">
        <v>300</v>
      </c>
      <c r="L435" t="s">
        <v>627</v>
      </c>
      <c r="M435" t="s">
        <v>74</v>
      </c>
      <c r="N435">
        <v>0</v>
      </c>
      <c r="O435">
        <v>13480</v>
      </c>
      <c r="P435">
        <v>16</v>
      </c>
      <c r="Q435" t="s">
        <v>48</v>
      </c>
      <c r="R435" t="s">
        <v>74</v>
      </c>
      <c r="S435">
        <v>11</v>
      </c>
      <c r="T435">
        <v>1225.45454545454</v>
      </c>
      <c r="X435" t="s">
        <v>851</v>
      </c>
    </row>
    <row r="436" spans="2:24" x14ac:dyDescent="0.25">
      <c r="B436" t="s">
        <v>853</v>
      </c>
      <c r="C436" t="s">
        <v>854</v>
      </c>
      <c r="D436" t="s">
        <v>844</v>
      </c>
      <c r="E436">
        <v>0</v>
      </c>
      <c r="F436">
        <v>5</v>
      </c>
      <c r="G436">
        <v>88</v>
      </c>
      <c r="H436">
        <v>66</v>
      </c>
      <c r="I436" t="s">
        <v>71</v>
      </c>
      <c r="J436" t="s">
        <v>390</v>
      </c>
      <c r="K436">
        <v>1800</v>
      </c>
      <c r="L436" t="s">
        <v>73</v>
      </c>
      <c r="M436" t="s">
        <v>74</v>
      </c>
      <c r="N436">
        <v>0</v>
      </c>
      <c r="O436">
        <v>13480</v>
      </c>
      <c r="P436">
        <v>16</v>
      </c>
      <c r="Q436" t="s">
        <v>48</v>
      </c>
      <c r="R436" t="s">
        <v>74</v>
      </c>
      <c r="S436">
        <v>11</v>
      </c>
      <c r="T436">
        <v>1225.45454545454</v>
      </c>
      <c r="X436" t="s">
        <v>855</v>
      </c>
    </row>
    <row r="437" spans="2:24" x14ac:dyDescent="0.25">
      <c r="B437" t="s">
        <v>853</v>
      </c>
      <c r="C437" t="s">
        <v>854</v>
      </c>
      <c r="D437" t="s">
        <v>844</v>
      </c>
      <c r="E437">
        <v>0</v>
      </c>
      <c r="F437">
        <v>5</v>
      </c>
      <c r="G437">
        <v>88</v>
      </c>
      <c r="H437">
        <v>66</v>
      </c>
      <c r="I437" t="s">
        <v>71</v>
      </c>
      <c r="J437" t="s">
        <v>643</v>
      </c>
      <c r="K437">
        <v>300</v>
      </c>
      <c r="L437" t="s">
        <v>239</v>
      </c>
      <c r="M437" t="s">
        <v>74</v>
      </c>
      <c r="N437">
        <v>300</v>
      </c>
      <c r="O437">
        <v>13480</v>
      </c>
      <c r="P437">
        <v>16</v>
      </c>
      <c r="Q437" t="s">
        <v>3990</v>
      </c>
      <c r="R437" t="s">
        <v>74</v>
      </c>
      <c r="S437">
        <v>14</v>
      </c>
      <c r="T437">
        <v>962.85714285714198</v>
      </c>
      <c r="X437" t="s">
        <v>855</v>
      </c>
    </row>
    <row r="438" spans="2:24" x14ac:dyDescent="0.25">
      <c r="B438" t="s">
        <v>853</v>
      </c>
      <c r="C438" t="s">
        <v>854</v>
      </c>
      <c r="D438" t="s">
        <v>844</v>
      </c>
      <c r="E438">
        <v>0</v>
      </c>
      <c r="F438">
        <v>5</v>
      </c>
      <c r="G438">
        <v>88</v>
      </c>
      <c r="H438">
        <v>66</v>
      </c>
      <c r="I438" t="s">
        <v>71</v>
      </c>
      <c r="J438" t="s">
        <v>847</v>
      </c>
      <c r="K438">
        <v>150</v>
      </c>
      <c r="L438" t="s">
        <v>73</v>
      </c>
      <c r="M438" t="s">
        <v>74</v>
      </c>
      <c r="N438">
        <v>0</v>
      </c>
      <c r="O438">
        <v>13480</v>
      </c>
      <c r="P438">
        <v>16</v>
      </c>
      <c r="Q438" t="s">
        <v>48</v>
      </c>
      <c r="R438" t="s">
        <v>74</v>
      </c>
      <c r="S438">
        <v>11</v>
      </c>
      <c r="T438">
        <v>1225.45454545454</v>
      </c>
      <c r="X438" t="s">
        <v>855</v>
      </c>
    </row>
    <row r="439" spans="2:24" x14ac:dyDescent="0.25">
      <c r="B439" t="s">
        <v>853</v>
      </c>
      <c r="C439" t="s">
        <v>854</v>
      </c>
      <c r="D439" t="s">
        <v>844</v>
      </c>
      <c r="E439">
        <v>0</v>
      </c>
      <c r="F439">
        <v>5</v>
      </c>
      <c r="G439">
        <v>88</v>
      </c>
      <c r="H439">
        <v>66</v>
      </c>
      <c r="I439" t="s">
        <v>77</v>
      </c>
      <c r="J439" t="s">
        <v>848</v>
      </c>
      <c r="K439">
        <v>300</v>
      </c>
      <c r="L439" t="s">
        <v>73</v>
      </c>
      <c r="M439" t="s">
        <v>74</v>
      </c>
      <c r="N439">
        <v>0</v>
      </c>
      <c r="O439">
        <v>13480</v>
      </c>
      <c r="P439">
        <v>16</v>
      </c>
      <c r="Q439" t="s">
        <v>48</v>
      </c>
      <c r="R439" t="s">
        <v>74</v>
      </c>
      <c r="S439">
        <v>11</v>
      </c>
      <c r="T439">
        <v>1225.45454545454</v>
      </c>
      <c r="X439" t="s">
        <v>855</v>
      </c>
    </row>
    <row r="440" spans="2:24" x14ac:dyDescent="0.25">
      <c r="B440" t="s">
        <v>853</v>
      </c>
      <c r="C440" t="s">
        <v>854</v>
      </c>
      <c r="D440" t="s">
        <v>844</v>
      </c>
      <c r="E440">
        <v>0</v>
      </c>
      <c r="F440">
        <v>5</v>
      </c>
      <c r="G440">
        <v>88</v>
      </c>
      <c r="H440">
        <v>66</v>
      </c>
      <c r="I440" t="s">
        <v>77</v>
      </c>
      <c r="J440" t="s">
        <v>338</v>
      </c>
      <c r="K440">
        <v>300</v>
      </c>
      <c r="L440" t="s">
        <v>73</v>
      </c>
      <c r="M440" t="s">
        <v>74</v>
      </c>
      <c r="N440">
        <v>0</v>
      </c>
      <c r="O440">
        <v>13480</v>
      </c>
      <c r="P440">
        <v>16</v>
      </c>
      <c r="Q440" t="s">
        <v>48</v>
      </c>
      <c r="R440" t="s">
        <v>74</v>
      </c>
      <c r="S440">
        <v>11</v>
      </c>
      <c r="T440">
        <v>1225.45454545454</v>
      </c>
      <c r="X440" t="s">
        <v>855</v>
      </c>
    </row>
    <row r="441" spans="2:24" x14ac:dyDescent="0.25">
      <c r="B441" t="s">
        <v>856</v>
      </c>
      <c r="C441" t="s">
        <v>857</v>
      </c>
      <c r="D441" t="s">
        <v>108</v>
      </c>
      <c r="E441">
        <v>32</v>
      </c>
      <c r="F441">
        <v>2</v>
      </c>
      <c r="G441">
        <v>66</v>
      </c>
      <c r="H441">
        <v>63</v>
      </c>
      <c r="I441" t="s">
        <v>71</v>
      </c>
      <c r="J441" t="s">
        <v>858</v>
      </c>
      <c r="K441">
        <v>75</v>
      </c>
      <c r="L441" t="s">
        <v>73</v>
      </c>
      <c r="M441" t="s">
        <v>74</v>
      </c>
      <c r="N441">
        <v>1000</v>
      </c>
      <c r="O441">
        <v>4300</v>
      </c>
      <c r="P441">
        <v>16</v>
      </c>
      <c r="Q441" t="s">
        <v>3990</v>
      </c>
      <c r="R441" t="s">
        <v>74</v>
      </c>
      <c r="S441">
        <v>5</v>
      </c>
      <c r="T441">
        <v>860</v>
      </c>
      <c r="X441" t="s">
        <v>859</v>
      </c>
    </row>
    <row r="442" spans="2:24" x14ac:dyDescent="0.25">
      <c r="B442" t="s">
        <v>856</v>
      </c>
      <c r="C442" t="s">
        <v>857</v>
      </c>
      <c r="D442" t="s">
        <v>108</v>
      </c>
      <c r="E442">
        <v>32</v>
      </c>
      <c r="F442">
        <v>2</v>
      </c>
      <c r="G442">
        <v>66</v>
      </c>
      <c r="H442">
        <v>63</v>
      </c>
      <c r="I442" t="s">
        <v>77</v>
      </c>
      <c r="J442" t="s">
        <v>858</v>
      </c>
      <c r="K442">
        <v>75</v>
      </c>
      <c r="L442" t="s">
        <v>73</v>
      </c>
      <c r="M442" t="s">
        <v>74</v>
      </c>
      <c r="N442">
        <v>1000</v>
      </c>
      <c r="O442">
        <v>4300</v>
      </c>
      <c r="P442">
        <v>16</v>
      </c>
      <c r="Q442" t="s">
        <v>3990</v>
      </c>
      <c r="R442" t="s">
        <v>74</v>
      </c>
      <c r="S442">
        <v>5</v>
      </c>
      <c r="T442">
        <v>860</v>
      </c>
      <c r="X442" t="s">
        <v>859</v>
      </c>
    </row>
    <row r="443" spans="2:24" x14ac:dyDescent="0.25">
      <c r="B443" t="s">
        <v>860</v>
      </c>
      <c r="C443" t="s">
        <v>861</v>
      </c>
      <c r="D443" t="s">
        <v>862</v>
      </c>
      <c r="E443">
        <v>0</v>
      </c>
      <c r="F443">
        <v>8</v>
      </c>
      <c r="G443">
        <v>92</v>
      </c>
      <c r="H443">
        <v>66.7</v>
      </c>
      <c r="I443" t="s">
        <v>71</v>
      </c>
      <c r="J443" t="s">
        <v>863</v>
      </c>
      <c r="K443">
        <v>75</v>
      </c>
      <c r="L443" t="s">
        <v>73</v>
      </c>
      <c r="M443" t="s">
        <v>74</v>
      </c>
      <c r="N443">
        <v>0</v>
      </c>
      <c r="O443">
        <v>17920</v>
      </c>
      <c r="P443">
        <v>16</v>
      </c>
      <c r="Q443" t="s">
        <v>48</v>
      </c>
      <c r="R443" t="s">
        <v>74</v>
      </c>
      <c r="S443">
        <v>15</v>
      </c>
      <c r="T443">
        <v>1194.6666666666599</v>
      </c>
      <c r="X443" t="s">
        <v>864</v>
      </c>
    </row>
    <row r="444" spans="2:24" x14ac:dyDescent="0.25">
      <c r="B444" t="s">
        <v>860</v>
      </c>
      <c r="C444" t="s">
        <v>861</v>
      </c>
      <c r="D444" t="s">
        <v>862</v>
      </c>
      <c r="E444">
        <v>0</v>
      </c>
      <c r="F444">
        <v>8</v>
      </c>
      <c r="G444">
        <v>92</v>
      </c>
      <c r="H444">
        <v>66.7</v>
      </c>
      <c r="I444" t="s">
        <v>71</v>
      </c>
      <c r="J444" t="s">
        <v>233</v>
      </c>
      <c r="K444">
        <v>75</v>
      </c>
      <c r="L444" t="s">
        <v>73</v>
      </c>
      <c r="M444" t="s">
        <v>74</v>
      </c>
      <c r="N444">
        <v>0</v>
      </c>
      <c r="O444">
        <v>17920</v>
      </c>
      <c r="P444">
        <v>16</v>
      </c>
      <c r="Q444" t="s">
        <v>48</v>
      </c>
      <c r="R444" t="s">
        <v>74</v>
      </c>
      <c r="S444">
        <v>15</v>
      </c>
      <c r="T444">
        <v>1194.6666666666599</v>
      </c>
      <c r="X444" t="s">
        <v>864</v>
      </c>
    </row>
    <row r="445" spans="2:24" x14ac:dyDescent="0.25">
      <c r="B445" t="s">
        <v>860</v>
      </c>
      <c r="C445" t="s">
        <v>861</v>
      </c>
      <c r="D445" t="s">
        <v>862</v>
      </c>
      <c r="E445">
        <v>0</v>
      </c>
      <c r="F445">
        <v>8</v>
      </c>
      <c r="G445">
        <v>92</v>
      </c>
      <c r="H445">
        <v>66.7</v>
      </c>
      <c r="I445" t="s">
        <v>77</v>
      </c>
      <c r="J445" t="s">
        <v>144</v>
      </c>
      <c r="K445">
        <v>150</v>
      </c>
      <c r="L445" t="s">
        <v>73</v>
      </c>
      <c r="M445" t="s">
        <v>74</v>
      </c>
      <c r="N445">
        <v>0</v>
      </c>
      <c r="O445">
        <v>17920</v>
      </c>
      <c r="P445">
        <v>16</v>
      </c>
      <c r="Q445" t="s">
        <v>48</v>
      </c>
      <c r="R445" t="s">
        <v>74</v>
      </c>
      <c r="S445">
        <v>15</v>
      </c>
      <c r="T445">
        <v>1194.6666666666599</v>
      </c>
      <c r="X445" t="s">
        <v>864</v>
      </c>
    </row>
    <row r="446" spans="2:24" x14ac:dyDescent="0.25">
      <c r="B446" t="s">
        <v>860</v>
      </c>
      <c r="C446" t="s">
        <v>861</v>
      </c>
      <c r="D446" t="s">
        <v>862</v>
      </c>
      <c r="E446">
        <v>0</v>
      </c>
      <c r="F446">
        <v>8</v>
      </c>
      <c r="G446">
        <v>92</v>
      </c>
      <c r="H446">
        <v>66.7</v>
      </c>
      <c r="I446" t="s">
        <v>77</v>
      </c>
      <c r="J446" t="s">
        <v>318</v>
      </c>
      <c r="K446">
        <v>300</v>
      </c>
      <c r="L446" t="s">
        <v>73</v>
      </c>
      <c r="M446" t="s">
        <v>74</v>
      </c>
      <c r="N446">
        <v>0</v>
      </c>
      <c r="O446">
        <v>17920</v>
      </c>
      <c r="P446">
        <v>16</v>
      </c>
      <c r="Q446" t="s">
        <v>48</v>
      </c>
      <c r="R446" t="s">
        <v>74</v>
      </c>
      <c r="S446">
        <v>15</v>
      </c>
      <c r="T446">
        <v>1194.6666666666599</v>
      </c>
      <c r="X446" t="s">
        <v>864</v>
      </c>
    </row>
    <row r="447" spans="2:24" x14ac:dyDescent="0.25">
      <c r="B447" t="s">
        <v>865</v>
      </c>
      <c r="C447" t="s">
        <v>866</v>
      </c>
      <c r="D447" t="s">
        <v>867</v>
      </c>
      <c r="E447">
        <v>38</v>
      </c>
      <c r="F447">
        <v>8</v>
      </c>
      <c r="G447">
        <v>88</v>
      </c>
      <c r="H447">
        <v>65.7</v>
      </c>
      <c r="I447" t="s">
        <v>71</v>
      </c>
      <c r="J447" t="s">
        <v>225</v>
      </c>
      <c r="K447">
        <v>75</v>
      </c>
      <c r="L447" t="s">
        <v>73</v>
      </c>
      <c r="M447" t="s">
        <v>74</v>
      </c>
      <c r="N447">
        <v>0</v>
      </c>
      <c r="O447">
        <v>17920</v>
      </c>
      <c r="P447">
        <v>16</v>
      </c>
      <c r="Q447" t="s">
        <v>48</v>
      </c>
      <c r="R447" t="s">
        <v>74</v>
      </c>
      <c r="S447">
        <v>15</v>
      </c>
      <c r="T447">
        <v>1194.6666666666599</v>
      </c>
      <c r="X447" t="s">
        <v>3769</v>
      </c>
    </row>
    <row r="448" spans="2:24" x14ac:dyDescent="0.25">
      <c r="B448" t="s">
        <v>865</v>
      </c>
      <c r="C448" t="s">
        <v>866</v>
      </c>
      <c r="D448" t="s">
        <v>867</v>
      </c>
      <c r="E448">
        <v>38</v>
      </c>
      <c r="F448">
        <v>8</v>
      </c>
      <c r="G448">
        <v>88</v>
      </c>
      <c r="H448">
        <v>65.7</v>
      </c>
      <c r="I448" t="s">
        <v>71</v>
      </c>
      <c r="J448" t="s">
        <v>365</v>
      </c>
      <c r="K448">
        <v>75</v>
      </c>
      <c r="L448" t="s">
        <v>73</v>
      </c>
      <c r="M448" t="s">
        <v>74</v>
      </c>
      <c r="N448">
        <v>0</v>
      </c>
      <c r="O448">
        <v>17920</v>
      </c>
      <c r="P448">
        <v>16</v>
      </c>
      <c r="Q448" t="s">
        <v>48</v>
      </c>
      <c r="R448" t="s">
        <v>74</v>
      </c>
      <c r="S448">
        <v>15</v>
      </c>
      <c r="T448">
        <v>1194.6666666666599</v>
      </c>
      <c r="X448" t="s">
        <v>3769</v>
      </c>
    </row>
    <row r="449" spans="2:24" x14ac:dyDescent="0.25">
      <c r="B449" t="s">
        <v>865</v>
      </c>
      <c r="C449" t="s">
        <v>866</v>
      </c>
      <c r="D449" t="s">
        <v>867</v>
      </c>
      <c r="E449">
        <v>38</v>
      </c>
      <c r="F449">
        <v>8</v>
      </c>
      <c r="G449">
        <v>88</v>
      </c>
      <c r="H449">
        <v>65.7</v>
      </c>
      <c r="I449" t="s">
        <v>77</v>
      </c>
      <c r="J449" t="s">
        <v>318</v>
      </c>
      <c r="K449">
        <v>300</v>
      </c>
      <c r="L449" t="s">
        <v>73</v>
      </c>
      <c r="M449" t="s">
        <v>74</v>
      </c>
      <c r="N449">
        <v>0</v>
      </c>
      <c r="O449">
        <v>17920</v>
      </c>
      <c r="P449">
        <v>16</v>
      </c>
      <c r="Q449" t="s">
        <v>48</v>
      </c>
      <c r="R449" t="s">
        <v>74</v>
      </c>
      <c r="S449">
        <v>15</v>
      </c>
      <c r="T449">
        <v>1194.6666666666599</v>
      </c>
      <c r="X449" t="s">
        <v>3769</v>
      </c>
    </row>
    <row r="450" spans="2:24" x14ac:dyDescent="0.25">
      <c r="B450" t="s">
        <v>865</v>
      </c>
      <c r="C450" t="s">
        <v>866</v>
      </c>
      <c r="D450" t="s">
        <v>867</v>
      </c>
      <c r="E450">
        <v>38</v>
      </c>
      <c r="F450">
        <v>8</v>
      </c>
      <c r="G450">
        <v>88</v>
      </c>
      <c r="H450">
        <v>65.7</v>
      </c>
      <c r="I450" t="s">
        <v>77</v>
      </c>
      <c r="J450" t="s">
        <v>1045</v>
      </c>
      <c r="K450">
        <v>300</v>
      </c>
      <c r="L450" t="s">
        <v>73</v>
      </c>
      <c r="M450" t="s">
        <v>74</v>
      </c>
      <c r="N450">
        <v>0</v>
      </c>
      <c r="O450">
        <v>17920</v>
      </c>
      <c r="P450">
        <v>16</v>
      </c>
      <c r="Q450" t="s">
        <v>48</v>
      </c>
      <c r="R450" t="s">
        <v>74</v>
      </c>
      <c r="S450">
        <v>15</v>
      </c>
      <c r="T450">
        <v>1194.6666666666599</v>
      </c>
      <c r="X450" t="s">
        <v>3769</v>
      </c>
    </row>
    <row r="451" spans="2:24" x14ac:dyDescent="0.25">
      <c r="B451" t="s">
        <v>3719</v>
      </c>
      <c r="C451" t="s">
        <v>3243</v>
      </c>
      <c r="D451" t="s">
        <v>867</v>
      </c>
      <c r="E451">
        <v>37</v>
      </c>
      <c r="F451">
        <v>8</v>
      </c>
      <c r="G451">
        <v>88</v>
      </c>
      <c r="H451">
        <v>66.7</v>
      </c>
      <c r="I451" t="s">
        <v>71</v>
      </c>
      <c r="J451" t="s">
        <v>365</v>
      </c>
      <c r="K451">
        <v>75</v>
      </c>
      <c r="L451" t="s">
        <v>73</v>
      </c>
      <c r="M451" t="s">
        <v>74</v>
      </c>
      <c r="N451">
        <v>0</v>
      </c>
      <c r="O451">
        <v>17920</v>
      </c>
      <c r="P451">
        <v>16</v>
      </c>
      <c r="Q451" t="s">
        <v>48</v>
      </c>
      <c r="R451" t="s">
        <v>74</v>
      </c>
      <c r="S451">
        <v>15</v>
      </c>
      <c r="T451">
        <v>1194.6666666666599</v>
      </c>
      <c r="X451" t="s">
        <v>3770</v>
      </c>
    </row>
    <row r="452" spans="2:24" x14ac:dyDescent="0.25">
      <c r="B452" t="s">
        <v>3719</v>
      </c>
      <c r="C452" t="s">
        <v>3243</v>
      </c>
      <c r="D452" t="s">
        <v>867</v>
      </c>
      <c r="E452">
        <v>37</v>
      </c>
      <c r="F452">
        <v>8</v>
      </c>
      <c r="G452">
        <v>88</v>
      </c>
      <c r="H452">
        <v>66.7</v>
      </c>
      <c r="I452" t="s">
        <v>71</v>
      </c>
      <c r="J452" t="s">
        <v>225</v>
      </c>
      <c r="K452">
        <v>75</v>
      </c>
      <c r="L452" t="s">
        <v>73</v>
      </c>
      <c r="M452" t="s">
        <v>74</v>
      </c>
      <c r="N452">
        <v>0</v>
      </c>
      <c r="O452">
        <v>17920</v>
      </c>
      <c r="P452">
        <v>16</v>
      </c>
      <c r="Q452" t="s">
        <v>48</v>
      </c>
      <c r="R452" t="s">
        <v>74</v>
      </c>
      <c r="S452">
        <v>15</v>
      </c>
      <c r="T452">
        <v>1194.6666666666599</v>
      </c>
      <c r="X452" t="s">
        <v>3770</v>
      </c>
    </row>
    <row r="453" spans="2:24" x14ac:dyDescent="0.25">
      <c r="B453" t="s">
        <v>3719</v>
      </c>
      <c r="C453" t="s">
        <v>3243</v>
      </c>
      <c r="D453" t="s">
        <v>867</v>
      </c>
      <c r="E453">
        <v>37</v>
      </c>
      <c r="F453">
        <v>8</v>
      </c>
      <c r="G453">
        <v>88</v>
      </c>
      <c r="H453">
        <v>66.7</v>
      </c>
      <c r="I453" t="s">
        <v>77</v>
      </c>
      <c r="J453" t="s">
        <v>322</v>
      </c>
      <c r="K453">
        <v>300</v>
      </c>
      <c r="L453" t="s">
        <v>73</v>
      </c>
      <c r="M453" t="s">
        <v>74</v>
      </c>
      <c r="N453">
        <v>0</v>
      </c>
      <c r="O453">
        <v>17920</v>
      </c>
      <c r="P453">
        <v>16</v>
      </c>
      <c r="Q453" t="s">
        <v>48</v>
      </c>
      <c r="R453" t="s">
        <v>74</v>
      </c>
      <c r="S453">
        <v>15</v>
      </c>
      <c r="T453">
        <v>1194.6666666666599</v>
      </c>
      <c r="X453" t="s">
        <v>3770</v>
      </c>
    </row>
    <row r="454" spans="2:24" x14ac:dyDescent="0.25">
      <c r="B454" t="s">
        <v>3719</v>
      </c>
      <c r="C454" t="s">
        <v>3243</v>
      </c>
      <c r="D454" t="s">
        <v>867</v>
      </c>
      <c r="E454">
        <v>37</v>
      </c>
      <c r="F454">
        <v>8</v>
      </c>
      <c r="G454">
        <v>88</v>
      </c>
      <c r="H454">
        <v>66.7</v>
      </c>
      <c r="I454" t="s">
        <v>77</v>
      </c>
      <c r="J454" t="s">
        <v>318</v>
      </c>
      <c r="K454">
        <v>300</v>
      </c>
      <c r="L454" t="s">
        <v>73</v>
      </c>
      <c r="M454" t="s">
        <v>74</v>
      </c>
      <c r="N454">
        <v>0</v>
      </c>
      <c r="O454">
        <v>17920</v>
      </c>
      <c r="P454">
        <v>16</v>
      </c>
      <c r="Q454" t="s">
        <v>48</v>
      </c>
      <c r="R454" t="s">
        <v>74</v>
      </c>
      <c r="S454">
        <v>15</v>
      </c>
      <c r="T454">
        <v>1194.6666666666599</v>
      </c>
      <c r="X454" t="s">
        <v>3770</v>
      </c>
    </row>
    <row r="455" spans="2:24" x14ac:dyDescent="0.25">
      <c r="B455" t="s">
        <v>871</v>
      </c>
      <c r="C455" t="s">
        <v>861</v>
      </c>
      <c r="D455" t="s">
        <v>869</v>
      </c>
      <c r="E455">
        <v>36</v>
      </c>
      <c r="F455">
        <v>8</v>
      </c>
      <c r="G455">
        <v>92</v>
      </c>
      <c r="H455">
        <v>66.7</v>
      </c>
      <c r="I455" t="s">
        <v>71</v>
      </c>
      <c r="J455" t="s">
        <v>863</v>
      </c>
      <c r="K455">
        <v>75</v>
      </c>
      <c r="L455" t="s">
        <v>73</v>
      </c>
      <c r="M455" t="s">
        <v>74</v>
      </c>
      <c r="N455">
        <v>0</v>
      </c>
      <c r="O455">
        <v>17920</v>
      </c>
      <c r="P455">
        <v>16</v>
      </c>
      <c r="Q455" t="s">
        <v>48</v>
      </c>
      <c r="R455" t="s">
        <v>74</v>
      </c>
      <c r="S455">
        <v>15</v>
      </c>
      <c r="T455">
        <v>1194.6666666666599</v>
      </c>
      <c r="X455" t="s">
        <v>870</v>
      </c>
    </row>
    <row r="456" spans="2:24" x14ac:dyDescent="0.25">
      <c r="B456" t="s">
        <v>871</v>
      </c>
      <c r="C456" t="s">
        <v>861</v>
      </c>
      <c r="D456" t="s">
        <v>869</v>
      </c>
      <c r="E456">
        <v>36</v>
      </c>
      <c r="F456">
        <v>8</v>
      </c>
      <c r="G456">
        <v>92</v>
      </c>
      <c r="H456">
        <v>66.7</v>
      </c>
      <c r="I456" t="s">
        <v>71</v>
      </c>
      <c r="J456" t="s">
        <v>365</v>
      </c>
      <c r="K456">
        <v>75</v>
      </c>
      <c r="L456" t="s">
        <v>73</v>
      </c>
      <c r="M456" t="s">
        <v>74</v>
      </c>
      <c r="N456">
        <v>0</v>
      </c>
      <c r="O456">
        <v>17920</v>
      </c>
      <c r="P456">
        <v>16</v>
      </c>
      <c r="Q456" t="s">
        <v>48</v>
      </c>
      <c r="R456" t="s">
        <v>74</v>
      </c>
      <c r="S456">
        <v>15</v>
      </c>
      <c r="T456">
        <v>1194.6666666666599</v>
      </c>
      <c r="X456" t="s">
        <v>870</v>
      </c>
    </row>
    <row r="457" spans="2:24" x14ac:dyDescent="0.25">
      <c r="B457" t="s">
        <v>871</v>
      </c>
      <c r="C457" t="s">
        <v>861</v>
      </c>
      <c r="D457" t="s">
        <v>869</v>
      </c>
      <c r="E457">
        <v>36</v>
      </c>
      <c r="F457">
        <v>8</v>
      </c>
      <c r="G457">
        <v>92</v>
      </c>
      <c r="H457">
        <v>66.7</v>
      </c>
      <c r="I457" t="s">
        <v>77</v>
      </c>
      <c r="J457" t="s">
        <v>872</v>
      </c>
      <c r="K457">
        <v>165</v>
      </c>
      <c r="L457" t="s">
        <v>73</v>
      </c>
      <c r="M457" t="s">
        <v>74</v>
      </c>
      <c r="N457">
        <v>0</v>
      </c>
      <c r="O457">
        <v>17920</v>
      </c>
      <c r="P457">
        <v>16</v>
      </c>
      <c r="Q457" t="s">
        <v>48</v>
      </c>
      <c r="R457" t="s">
        <v>74</v>
      </c>
      <c r="S457">
        <v>15</v>
      </c>
      <c r="T457">
        <v>1194.6666666666599</v>
      </c>
      <c r="X457" t="s">
        <v>870</v>
      </c>
    </row>
    <row r="458" spans="2:24" x14ac:dyDescent="0.25">
      <c r="B458" t="s">
        <v>871</v>
      </c>
      <c r="C458" t="s">
        <v>861</v>
      </c>
      <c r="D458" t="s">
        <v>869</v>
      </c>
      <c r="E458">
        <v>36</v>
      </c>
      <c r="F458">
        <v>8</v>
      </c>
      <c r="G458">
        <v>92</v>
      </c>
      <c r="H458">
        <v>66.7</v>
      </c>
      <c r="I458" t="s">
        <v>77</v>
      </c>
      <c r="J458" t="s">
        <v>318</v>
      </c>
      <c r="K458">
        <v>300</v>
      </c>
      <c r="L458" t="s">
        <v>73</v>
      </c>
      <c r="M458" t="s">
        <v>74</v>
      </c>
      <c r="N458">
        <v>0</v>
      </c>
      <c r="O458">
        <v>17920</v>
      </c>
      <c r="P458">
        <v>16</v>
      </c>
      <c r="Q458" t="s">
        <v>48</v>
      </c>
      <c r="R458" t="s">
        <v>74</v>
      </c>
      <c r="S458">
        <v>15</v>
      </c>
      <c r="T458">
        <v>1194.6666666666599</v>
      </c>
      <c r="X458" t="s">
        <v>870</v>
      </c>
    </row>
    <row r="459" spans="2:24" x14ac:dyDescent="0.25">
      <c r="B459" t="s">
        <v>873</v>
      </c>
      <c r="C459" t="s">
        <v>874</v>
      </c>
      <c r="D459" t="s">
        <v>875</v>
      </c>
      <c r="E459">
        <v>83</v>
      </c>
      <c r="F459">
        <v>8</v>
      </c>
      <c r="G459">
        <v>86</v>
      </c>
      <c r="H459">
        <v>66.7</v>
      </c>
      <c r="I459" t="s">
        <v>71</v>
      </c>
      <c r="J459" t="s">
        <v>509</v>
      </c>
      <c r="K459">
        <v>75</v>
      </c>
      <c r="L459" t="s">
        <v>73</v>
      </c>
      <c r="M459" t="s">
        <v>74</v>
      </c>
      <c r="N459">
        <v>0</v>
      </c>
      <c r="O459">
        <v>17920</v>
      </c>
      <c r="P459">
        <v>16</v>
      </c>
      <c r="Q459" t="s">
        <v>48</v>
      </c>
      <c r="R459" t="s">
        <v>74</v>
      </c>
      <c r="S459">
        <v>15</v>
      </c>
      <c r="T459">
        <v>1194.6666666666599</v>
      </c>
      <c r="X459" t="s">
        <v>3771</v>
      </c>
    </row>
    <row r="460" spans="2:24" x14ac:dyDescent="0.25">
      <c r="B460" t="s">
        <v>873</v>
      </c>
      <c r="C460" t="s">
        <v>874</v>
      </c>
      <c r="D460" t="s">
        <v>875</v>
      </c>
      <c r="E460">
        <v>83</v>
      </c>
      <c r="F460">
        <v>8</v>
      </c>
      <c r="G460">
        <v>86</v>
      </c>
      <c r="H460">
        <v>66.7</v>
      </c>
      <c r="I460" t="s">
        <v>77</v>
      </c>
      <c r="J460" t="s">
        <v>880</v>
      </c>
      <c r="K460">
        <v>300</v>
      </c>
      <c r="L460" t="s">
        <v>73</v>
      </c>
      <c r="M460" t="s">
        <v>74</v>
      </c>
      <c r="N460">
        <v>0</v>
      </c>
      <c r="O460">
        <v>17920</v>
      </c>
      <c r="P460">
        <v>16</v>
      </c>
      <c r="Q460" t="s">
        <v>48</v>
      </c>
      <c r="R460" t="s">
        <v>74</v>
      </c>
      <c r="S460">
        <v>15</v>
      </c>
      <c r="T460">
        <v>1194.6666666666599</v>
      </c>
      <c r="X460" t="s">
        <v>3771</v>
      </c>
    </row>
    <row r="461" spans="2:24" x14ac:dyDescent="0.25">
      <c r="B461" t="s">
        <v>873</v>
      </c>
      <c r="C461" t="s">
        <v>874</v>
      </c>
      <c r="D461" t="s">
        <v>875</v>
      </c>
      <c r="E461">
        <v>83</v>
      </c>
      <c r="F461">
        <v>8</v>
      </c>
      <c r="G461">
        <v>86</v>
      </c>
      <c r="H461">
        <v>66.7</v>
      </c>
      <c r="I461" t="s">
        <v>77</v>
      </c>
      <c r="J461" t="s">
        <v>318</v>
      </c>
      <c r="K461">
        <v>300</v>
      </c>
      <c r="L461" t="s">
        <v>73</v>
      </c>
      <c r="M461" t="s">
        <v>74</v>
      </c>
      <c r="N461">
        <v>0</v>
      </c>
      <c r="O461">
        <v>17920</v>
      </c>
      <c r="P461">
        <v>16</v>
      </c>
      <c r="Q461" t="s">
        <v>48</v>
      </c>
      <c r="R461" t="s">
        <v>74</v>
      </c>
      <c r="S461">
        <v>15</v>
      </c>
      <c r="T461">
        <v>1194.6666666666599</v>
      </c>
      <c r="X461" t="s">
        <v>3771</v>
      </c>
    </row>
    <row r="462" spans="2:24" x14ac:dyDescent="0.25">
      <c r="B462" t="s">
        <v>873</v>
      </c>
      <c r="C462" t="s">
        <v>874</v>
      </c>
      <c r="D462" t="s">
        <v>875</v>
      </c>
      <c r="E462">
        <v>83</v>
      </c>
      <c r="F462">
        <v>8</v>
      </c>
      <c r="G462">
        <v>86</v>
      </c>
      <c r="H462">
        <v>66.7</v>
      </c>
      <c r="I462" t="s">
        <v>77</v>
      </c>
      <c r="J462" t="s">
        <v>830</v>
      </c>
      <c r="K462">
        <v>1200</v>
      </c>
      <c r="L462" t="s">
        <v>73</v>
      </c>
      <c r="M462" t="s">
        <v>74</v>
      </c>
      <c r="N462">
        <v>0</v>
      </c>
      <c r="O462">
        <v>17920</v>
      </c>
      <c r="P462">
        <v>16</v>
      </c>
      <c r="Q462" t="s">
        <v>48</v>
      </c>
      <c r="R462" t="s">
        <v>74</v>
      </c>
      <c r="S462">
        <v>15</v>
      </c>
      <c r="T462">
        <v>1194.6666666666599</v>
      </c>
      <c r="X462" t="s">
        <v>3771</v>
      </c>
    </row>
    <row r="463" spans="2:24" x14ac:dyDescent="0.25">
      <c r="B463" t="s">
        <v>3720</v>
      </c>
      <c r="C463" t="s">
        <v>3736</v>
      </c>
      <c r="D463" t="s">
        <v>965</v>
      </c>
      <c r="E463">
        <v>84</v>
      </c>
      <c r="F463">
        <v>5.7</v>
      </c>
      <c r="G463">
        <v>88</v>
      </c>
      <c r="H463">
        <v>66</v>
      </c>
      <c r="I463" t="s">
        <v>71</v>
      </c>
      <c r="J463" t="s">
        <v>144</v>
      </c>
      <c r="K463">
        <v>150</v>
      </c>
      <c r="L463" t="s">
        <v>73</v>
      </c>
      <c r="M463" t="s">
        <v>74</v>
      </c>
      <c r="N463">
        <v>0</v>
      </c>
      <c r="O463">
        <v>13260</v>
      </c>
      <c r="P463">
        <v>16</v>
      </c>
      <c r="Q463" t="s">
        <v>48</v>
      </c>
      <c r="R463" t="s">
        <v>74</v>
      </c>
      <c r="S463">
        <v>11</v>
      </c>
      <c r="T463">
        <v>1205.45454545454</v>
      </c>
      <c r="X463" t="s">
        <v>3772</v>
      </c>
    </row>
    <row r="464" spans="2:24" x14ac:dyDescent="0.25">
      <c r="B464" t="s">
        <v>3720</v>
      </c>
      <c r="C464" t="s">
        <v>3736</v>
      </c>
      <c r="D464" t="s">
        <v>965</v>
      </c>
      <c r="E464">
        <v>84</v>
      </c>
      <c r="F464">
        <v>5.7</v>
      </c>
      <c r="G464">
        <v>88</v>
      </c>
      <c r="H464">
        <v>66</v>
      </c>
      <c r="I464" t="s">
        <v>71</v>
      </c>
      <c r="J464" t="s">
        <v>3746</v>
      </c>
      <c r="K464">
        <v>1500</v>
      </c>
      <c r="L464" t="s">
        <v>73</v>
      </c>
      <c r="M464" t="s">
        <v>74</v>
      </c>
      <c r="N464">
        <v>0</v>
      </c>
      <c r="O464">
        <v>13260</v>
      </c>
      <c r="P464">
        <v>16</v>
      </c>
      <c r="Q464" t="s">
        <v>48</v>
      </c>
      <c r="R464" t="s">
        <v>74</v>
      </c>
      <c r="S464">
        <v>11</v>
      </c>
      <c r="T464">
        <v>1205.45454545454</v>
      </c>
      <c r="X464" t="s">
        <v>3772</v>
      </c>
    </row>
    <row r="465" spans="2:24" x14ac:dyDescent="0.25">
      <c r="B465" t="s">
        <v>3720</v>
      </c>
      <c r="C465" t="s">
        <v>3736</v>
      </c>
      <c r="D465" t="s">
        <v>965</v>
      </c>
      <c r="E465">
        <v>84</v>
      </c>
      <c r="F465">
        <v>5.7</v>
      </c>
      <c r="G465">
        <v>88</v>
      </c>
      <c r="H465">
        <v>66</v>
      </c>
      <c r="I465" t="s">
        <v>71</v>
      </c>
      <c r="J465" t="s">
        <v>2418</v>
      </c>
      <c r="K465">
        <v>300</v>
      </c>
      <c r="L465" t="s">
        <v>73</v>
      </c>
      <c r="M465" t="s">
        <v>74</v>
      </c>
      <c r="N465">
        <v>0</v>
      </c>
      <c r="O465">
        <v>13260</v>
      </c>
      <c r="P465">
        <v>16</v>
      </c>
      <c r="Q465" t="s">
        <v>48</v>
      </c>
      <c r="R465" t="s">
        <v>74</v>
      </c>
      <c r="S465">
        <v>11</v>
      </c>
      <c r="T465">
        <v>1205.45454545454</v>
      </c>
      <c r="X465" t="s">
        <v>3772</v>
      </c>
    </row>
    <row r="466" spans="2:24" x14ac:dyDescent="0.25">
      <c r="B466" t="s">
        <v>3720</v>
      </c>
      <c r="C466" t="s">
        <v>3736</v>
      </c>
      <c r="D466" t="s">
        <v>965</v>
      </c>
      <c r="E466">
        <v>84</v>
      </c>
      <c r="F466">
        <v>5.7</v>
      </c>
      <c r="G466">
        <v>88</v>
      </c>
      <c r="H466">
        <v>66</v>
      </c>
      <c r="I466" t="s">
        <v>77</v>
      </c>
      <c r="J466" t="s">
        <v>319</v>
      </c>
      <c r="K466">
        <v>300</v>
      </c>
      <c r="L466" t="s">
        <v>73</v>
      </c>
      <c r="M466" t="s">
        <v>74</v>
      </c>
      <c r="N466">
        <v>0</v>
      </c>
      <c r="O466">
        <v>13260</v>
      </c>
      <c r="P466">
        <v>16</v>
      </c>
      <c r="Q466" t="s">
        <v>48</v>
      </c>
      <c r="R466" t="s">
        <v>74</v>
      </c>
      <c r="S466">
        <v>11</v>
      </c>
      <c r="T466">
        <v>1205.45454545454</v>
      </c>
      <c r="X466" t="s">
        <v>3772</v>
      </c>
    </row>
    <row r="467" spans="2:24" x14ac:dyDescent="0.25">
      <c r="B467" t="s">
        <v>3720</v>
      </c>
      <c r="C467" t="s">
        <v>3736</v>
      </c>
      <c r="D467" t="s">
        <v>965</v>
      </c>
      <c r="E467">
        <v>84</v>
      </c>
      <c r="F467">
        <v>5.7</v>
      </c>
      <c r="G467">
        <v>88</v>
      </c>
      <c r="H467">
        <v>66</v>
      </c>
      <c r="I467" t="s">
        <v>77</v>
      </c>
      <c r="J467" t="s">
        <v>318</v>
      </c>
      <c r="K467">
        <v>300</v>
      </c>
      <c r="L467" t="s">
        <v>73</v>
      </c>
      <c r="M467" t="s">
        <v>74</v>
      </c>
      <c r="N467">
        <v>0</v>
      </c>
      <c r="O467">
        <v>13260</v>
      </c>
      <c r="P467">
        <v>16</v>
      </c>
      <c r="Q467" t="s">
        <v>48</v>
      </c>
      <c r="R467" t="s">
        <v>74</v>
      </c>
      <c r="S467">
        <v>11</v>
      </c>
      <c r="T467">
        <v>1205.45454545454</v>
      </c>
      <c r="X467" t="s">
        <v>3772</v>
      </c>
    </row>
    <row r="468" spans="2:24" x14ac:dyDescent="0.25">
      <c r="B468" t="s">
        <v>878</v>
      </c>
      <c r="C468" t="s">
        <v>879</v>
      </c>
      <c r="D468" t="s">
        <v>876</v>
      </c>
      <c r="E468">
        <v>0</v>
      </c>
      <c r="F468">
        <v>6</v>
      </c>
      <c r="G468">
        <v>86</v>
      </c>
      <c r="H468">
        <v>66</v>
      </c>
      <c r="I468" t="s">
        <v>71</v>
      </c>
      <c r="J468" t="s">
        <v>175</v>
      </c>
      <c r="K468">
        <v>150</v>
      </c>
      <c r="L468" t="s">
        <v>73</v>
      </c>
      <c r="M468" t="s">
        <v>74</v>
      </c>
      <c r="N468">
        <v>0</v>
      </c>
      <c r="O468">
        <v>11880</v>
      </c>
      <c r="P468">
        <v>16</v>
      </c>
      <c r="Q468" t="s">
        <v>48</v>
      </c>
      <c r="R468" t="s">
        <v>74</v>
      </c>
      <c r="S468">
        <v>10</v>
      </c>
      <c r="T468">
        <v>1188</v>
      </c>
      <c r="X468" t="s">
        <v>877</v>
      </c>
    </row>
    <row r="469" spans="2:24" x14ac:dyDescent="0.25">
      <c r="B469" t="s">
        <v>878</v>
      </c>
      <c r="C469" t="s">
        <v>879</v>
      </c>
      <c r="D469" t="s">
        <v>876</v>
      </c>
      <c r="E469">
        <v>0</v>
      </c>
      <c r="F469">
        <v>6</v>
      </c>
      <c r="G469">
        <v>86</v>
      </c>
      <c r="H469">
        <v>66</v>
      </c>
      <c r="I469" t="s">
        <v>77</v>
      </c>
      <c r="J469" t="s">
        <v>338</v>
      </c>
      <c r="K469">
        <v>300</v>
      </c>
      <c r="L469" t="s">
        <v>73</v>
      </c>
      <c r="M469" t="s">
        <v>74</v>
      </c>
      <c r="N469">
        <v>0</v>
      </c>
      <c r="O469">
        <v>11880</v>
      </c>
      <c r="P469">
        <v>16</v>
      </c>
      <c r="Q469" t="s">
        <v>48</v>
      </c>
      <c r="R469" t="s">
        <v>74</v>
      </c>
      <c r="S469">
        <v>10</v>
      </c>
      <c r="T469">
        <v>1188</v>
      </c>
      <c r="X469" t="s">
        <v>877</v>
      </c>
    </row>
    <row r="470" spans="2:24" x14ac:dyDescent="0.25">
      <c r="B470" t="s">
        <v>878</v>
      </c>
      <c r="C470" t="s">
        <v>879</v>
      </c>
      <c r="D470" t="s">
        <v>876</v>
      </c>
      <c r="E470">
        <v>0</v>
      </c>
      <c r="F470">
        <v>6</v>
      </c>
      <c r="G470">
        <v>86</v>
      </c>
      <c r="H470">
        <v>66</v>
      </c>
      <c r="I470" t="s">
        <v>77</v>
      </c>
      <c r="J470" t="s">
        <v>880</v>
      </c>
      <c r="K470">
        <v>300</v>
      </c>
      <c r="L470" t="s">
        <v>73</v>
      </c>
      <c r="M470" t="s">
        <v>74</v>
      </c>
      <c r="N470">
        <v>0</v>
      </c>
      <c r="O470">
        <v>11880</v>
      </c>
      <c r="P470">
        <v>16</v>
      </c>
      <c r="Q470" t="s">
        <v>48</v>
      </c>
      <c r="R470" t="s">
        <v>74</v>
      </c>
      <c r="S470">
        <v>10</v>
      </c>
      <c r="T470">
        <v>1188</v>
      </c>
      <c r="X470" t="s">
        <v>877</v>
      </c>
    </row>
    <row r="471" spans="2:24" x14ac:dyDescent="0.25">
      <c r="B471" t="s">
        <v>878</v>
      </c>
      <c r="C471" t="s">
        <v>879</v>
      </c>
      <c r="D471" t="s">
        <v>876</v>
      </c>
      <c r="E471">
        <v>0</v>
      </c>
      <c r="F471">
        <v>6</v>
      </c>
      <c r="G471">
        <v>86</v>
      </c>
      <c r="H471">
        <v>66</v>
      </c>
      <c r="I471" t="s">
        <v>77</v>
      </c>
      <c r="J471" t="s">
        <v>830</v>
      </c>
      <c r="K471">
        <v>1200</v>
      </c>
      <c r="L471" t="s">
        <v>73</v>
      </c>
      <c r="M471" t="s">
        <v>74</v>
      </c>
      <c r="N471">
        <v>0</v>
      </c>
      <c r="O471">
        <v>11880</v>
      </c>
      <c r="P471">
        <v>16</v>
      </c>
      <c r="Q471" t="s">
        <v>48</v>
      </c>
      <c r="R471" t="s">
        <v>74</v>
      </c>
      <c r="S471">
        <v>10</v>
      </c>
      <c r="T471">
        <v>1188</v>
      </c>
      <c r="X471" t="s">
        <v>877</v>
      </c>
    </row>
    <row r="472" spans="2:24" x14ac:dyDescent="0.25">
      <c r="B472" t="s">
        <v>881</v>
      </c>
      <c r="C472" t="s">
        <v>882</v>
      </c>
      <c r="D472" t="s">
        <v>875</v>
      </c>
      <c r="E472">
        <v>95</v>
      </c>
      <c r="F472">
        <v>8</v>
      </c>
      <c r="G472">
        <v>86</v>
      </c>
      <c r="H472">
        <v>66.7</v>
      </c>
      <c r="I472" t="s">
        <v>71</v>
      </c>
      <c r="J472" t="s">
        <v>509</v>
      </c>
      <c r="K472">
        <v>75</v>
      </c>
      <c r="L472" t="s">
        <v>73</v>
      </c>
      <c r="M472" t="s">
        <v>74</v>
      </c>
      <c r="N472">
        <v>0</v>
      </c>
      <c r="O472">
        <v>17920</v>
      </c>
      <c r="P472">
        <v>16</v>
      </c>
      <c r="Q472" t="s">
        <v>48</v>
      </c>
      <c r="R472" t="s">
        <v>74</v>
      </c>
      <c r="S472">
        <v>15</v>
      </c>
      <c r="T472">
        <v>1194.6666666666599</v>
      </c>
      <c r="X472" t="s">
        <v>883</v>
      </c>
    </row>
    <row r="473" spans="2:24" x14ac:dyDescent="0.25">
      <c r="B473" t="s">
        <v>881</v>
      </c>
      <c r="C473" t="s">
        <v>882</v>
      </c>
      <c r="D473" t="s">
        <v>875</v>
      </c>
      <c r="E473">
        <v>95</v>
      </c>
      <c r="F473">
        <v>8</v>
      </c>
      <c r="G473">
        <v>86</v>
      </c>
      <c r="H473">
        <v>66.7</v>
      </c>
      <c r="I473" t="s">
        <v>77</v>
      </c>
      <c r="J473" t="s">
        <v>824</v>
      </c>
      <c r="K473">
        <v>1200</v>
      </c>
      <c r="L473" t="s">
        <v>73</v>
      </c>
      <c r="M473" t="s">
        <v>74</v>
      </c>
      <c r="N473">
        <v>0</v>
      </c>
      <c r="O473">
        <v>17920</v>
      </c>
      <c r="P473">
        <v>16</v>
      </c>
      <c r="Q473" t="s">
        <v>48</v>
      </c>
      <c r="R473" t="s">
        <v>74</v>
      </c>
      <c r="S473">
        <v>15</v>
      </c>
      <c r="T473">
        <v>1194.6666666666599</v>
      </c>
      <c r="X473" t="s">
        <v>883</v>
      </c>
    </row>
    <row r="474" spans="2:24" x14ac:dyDescent="0.25">
      <c r="B474" t="s">
        <v>881</v>
      </c>
      <c r="C474" t="s">
        <v>882</v>
      </c>
      <c r="D474" t="s">
        <v>875</v>
      </c>
      <c r="E474">
        <v>95</v>
      </c>
      <c r="F474">
        <v>8</v>
      </c>
      <c r="G474">
        <v>86</v>
      </c>
      <c r="H474">
        <v>66.7</v>
      </c>
      <c r="I474" t="s">
        <v>77</v>
      </c>
      <c r="J474" t="s">
        <v>338</v>
      </c>
      <c r="K474">
        <v>300</v>
      </c>
      <c r="L474" t="s">
        <v>73</v>
      </c>
      <c r="M474" t="s">
        <v>74</v>
      </c>
      <c r="N474">
        <v>0</v>
      </c>
      <c r="O474">
        <v>17920</v>
      </c>
      <c r="P474">
        <v>16</v>
      </c>
      <c r="Q474" t="s">
        <v>48</v>
      </c>
      <c r="R474" t="s">
        <v>74</v>
      </c>
      <c r="S474">
        <v>15</v>
      </c>
      <c r="T474">
        <v>1194.6666666666599</v>
      </c>
      <c r="X474" t="s">
        <v>883</v>
      </c>
    </row>
    <row r="475" spans="2:24" x14ac:dyDescent="0.25">
      <c r="B475" t="s">
        <v>881</v>
      </c>
      <c r="C475" t="s">
        <v>882</v>
      </c>
      <c r="D475" t="s">
        <v>875</v>
      </c>
      <c r="E475">
        <v>95</v>
      </c>
      <c r="F475">
        <v>8</v>
      </c>
      <c r="G475">
        <v>86</v>
      </c>
      <c r="H475">
        <v>66.7</v>
      </c>
      <c r="I475" t="s">
        <v>77</v>
      </c>
      <c r="J475" t="s">
        <v>322</v>
      </c>
      <c r="K475">
        <v>300</v>
      </c>
      <c r="L475" t="s">
        <v>73</v>
      </c>
      <c r="M475" t="s">
        <v>74</v>
      </c>
      <c r="N475">
        <v>0</v>
      </c>
      <c r="O475">
        <v>17920</v>
      </c>
      <c r="P475">
        <v>16</v>
      </c>
      <c r="Q475" t="s">
        <v>48</v>
      </c>
      <c r="R475" t="s">
        <v>74</v>
      </c>
      <c r="S475">
        <v>15</v>
      </c>
      <c r="T475">
        <v>1194.6666666666599</v>
      </c>
      <c r="X475" t="s">
        <v>883</v>
      </c>
    </row>
    <row r="476" spans="2:24" x14ac:dyDescent="0.25">
      <c r="B476" t="s">
        <v>884</v>
      </c>
      <c r="C476" t="s">
        <v>885</v>
      </c>
      <c r="D476" t="s">
        <v>810</v>
      </c>
      <c r="E476">
        <v>0</v>
      </c>
      <c r="F476">
        <v>6</v>
      </c>
      <c r="G476">
        <v>86</v>
      </c>
      <c r="H476">
        <v>67.36</v>
      </c>
      <c r="I476" t="s">
        <v>71</v>
      </c>
      <c r="J476" t="s">
        <v>365</v>
      </c>
      <c r="K476">
        <v>75</v>
      </c>
      <c r="L476" t="s">
        <v>271</v>
      </c>
      <c r="M476" t="s">
        <v>74</v>
      </c>
      <c r="N476">
        <v>0</v>
      </c>
      <c r="O476">
        <v>17904.29</v>
      </c>
      <c r="P476">
        <v>16</v>
      </c>
      <c r="Q476" t="s">
        <v>48</v>
      </c>
      <c r="R476" t="s">
        <v>74</v>
      </c>
      <c r="S476">
        <v>15</v>
      </c>
      <c r="T476">
        <v>1193.6193333333299</v>
      </c>
      <c r="X476" t="s">
        <v>886</v>
      </c>
    </row>
    <row r="477" spans="2:24" x14ac:dyDescent="0.25">
      <c r="B477" t="s">
        <v>884</v>
      </c>
      <c r="C477" t="s">
        <v>885</v>
      </c>
      <c r="D477" t="s">
        <v>810</v>
      </c>
      <c r="E477">
        <v>0</v>
      </c>
      <c r="F477">
        <v>6</v>
      </c>
      <c r="G477">
        <v>86</v>
      </c>
      <c r="H477">
        <v>67.36</v>
      </c>
      <c r="I477" t="s">
        <v>77</v>
      </c>
      <c r="J477" t="s">
        <v>887</v>
      </c>
      <c r="K477">
        <v>300</v>
      </c>
      <c r="L477" t="s">
        <v>627</v>
      </c>
      <c r="M477" t="s">
        <v>83</v>
      </c>
      <c r="N477">
        <v>0</v>
      </c>
      <c r="O477">
        <v>17904.29</v>
      </c>
      <c r="P477">
        <v>16</v>
      </c>
      <c r="Q477" t="s">
        <v>48</v>
      </c>
      <c r="R477" t="s">
        <v>74</v>
      </c>
      <c r="S477">
        <v>15</v>
      </c>
      <c r="T477">
        <v>1193.6193333333299</v>
      </c>
      <c r="X477" t="s">
        <v>886</v>
      </c>
    </row>
    <row r="478" spans="2:24" x14ac:dyDescent="0.25">
      <c r="B478" t="s">
        <v>884</v>
      </c>
      <c r="C478" t="s">
        <v>885</v>
      </c>
      <c r="D478" t="s">
        <v>810</v>
      </c>
      <c r="E478">
        <v>0</v>
      </c>
      <c r="F478">
        <v>6</v>
      </c>
      <c r="G478">
        <v>86</v>
      </c>
      <c r="H478">
        <v>67.36</v>
      </c>
      <c r="I478" t="s">
        <v>77</v>
      </c>
      <c r="J478" t="s">
        <v>318</v>
      </c>
      <c r="K478">
        <v>300</v>
      </c>
      <c r="L478" t="s">
        <v>627</v>
      </c>
      <c r="M478" t="s">
        <v>74</v>
      </c>
      <c r="N478">
        <v>0</v>
      </c>
      <c r="O478">
        <v>17904.29</v>
      </c>
      <c r="P478">
        <v>16</v>
      </c>
      <c r="Q478" t="s">
        <v>48</v>
      </c>
      <c r="R478" t="s">
        <v>74</v>
      </c>
      <c r="S478">
        <v>15</v>
      </c>
      <c r="T478">
        <v>1193.6193333333299</v>
      </c>
      <c r="X478" t="s">
        <v>886</v>
      </c>
    </row>
    <row r="479" spans="2:24" x14ac:dyDescent="0.25">
      <c r="B479" t="s">
        <v>884</v>
      </c>
      <c r="C479" t="s">
        <v>885</v>
      </c>
      <c r="D479" t="s">
        <v>810</v>
      </c>
      <c r="E479">
        <v>0</v>
      </c>
      <c r="F479">
        <v>6</v>
      </c>
      <c r="G479">
        <v>86</v>
      </c>
      <c r="H479">
        <v>67.36</v>
      </c>
      <c r="I479" t="s">
        <v>77</v>
      </c>
      <c r="J479" t="s">
        <v>648</v>
      </c>
      <c r="K479">
        <v>300</v>
      </c>
      <c r="L479" t="s">
        <v>627</v>
      </c>
      <c r="M479" t="s">
        <v>74</v>
      </c>
      <c r="N479">
        <v>0</v>
      </c>
      <c r="O479">
        <v>17904.29</v>
      </c>
      <c r="P479">
        <v>16</v>
      </c>
      <c r="Q479" t="s">
        <v>48</v>
      </c>
      <c r="R479" t="s">
        <v>74</v>
      </c>
      <c r="S479">
        <v>15</v>
      </c>
      <c r="T479">
        <v>1193.6193333333299</v>
      </c>
      <c r="X479" t="s">
        <v>886</v>
      </c>
    </row>
    <row r="480" spans="2:24" x14ac:dyDescent="0.25">
      <c r="B480" t="s">
        <v>888</v>
      </c>
      <c r="C480" t="s">
        <v>889</v>
      </c>
      <c r="D480" t="s">
        <v>890</v>
      </c>
      <c r="E480">
        <v>96</v>
      </c>
      <c r="F480">
        <v>6</v>
      </c>
      <c r="G480">
        <v>85</v>
      </c>
      <c r="H480">
        <v>67.36</v>
      </c>
      <c r="I480" t="s">
        <v>71</v>
      </c>
      <c r="J480" t="s">
        <v>365</v>
      </c>
      <c r="K480">
        <v>75</v>
      </c>
      <c r="L480" t="s">
        <v>73</v>
      </c>
      <c r="M480" t="s">
        <v>74</v>
      </c>
      <c r="N480">
        <v>0</v>
      </c>
      <c r="O480">
        <v>17904</v>
      </c>
      <c r="P480">
        <v>16</v>
      </c>
      <c r="Q480" t="s">
        <v>48</v>
      </c>
      <c r="R480" t="s">
        <v>74</v>
      </c>
      <c r="S480">
        <v>15</v>
      </c>
      <c r="T480">
        <v>1193.5999999999999</v>
      </c>
      <c r="X480" t="s">
        <v>891</v>
      </c>
    </row>
    <row r="481" spans="2:24" x14ac:dyDescent="0.25">
      <c r="B481" t="s">
        <v>888</v>
      </c>
      <c r="C481" t="s">
        <v>889</v>
      </c>
      <c r="D481" t="s">
        <v>890</v>
      </c>
      <c r="E481">
        <v>96</v>
      </c>
      <c r="F481">
        <v>6</v>
      </c>
      <c r="G481">
        <v>85</v>
      </c>
      <c r="H481">
        <v>67.36</v>
      </c>
      <c r="I481" t="s">
        <v>77</v>
      </c>
      <c r="J481" t="s">
        <v>643</v>
      </c>
      <c r="K481">
        <v>300</v>
      </c>
      <c r="L481" t="s">
        <v>73</v>
      </c>
      <c r="M481" t="s">
        <v>74</v>
      </c>
      <c r="N481">
        <v>0</v>
      </c>
      <c r="O481">
        <v>17904</v>
      </c>
      <c r="P481">
        <v>16</v>
      </c>
      <c r="Q481" t="s">
        <v>48</v>
      </c>
      <c r="R481" t="s">
        <v>74</v>
      </c>
      <c r="S481">
        <v>15</v>
      </c>
      <c r="T481">
        <v>1193.5999999999999</v>
      </c>
      <c r="X481" t="s">
        <v>891</v>
      </c>
    </row>
    <row r="482" spans="2:24" x14ac:dyDescent="0.25">
      <c r="B482" t="s">
        <v>888</v>
      </c>
      <c r="C482" t="s">
        <v>889</v>
      </c>
      <c r="D482" t="s">
        <v>890</v>
      </c>
      <c r="E482">
        <v>96</v>
      </c>
      <c r="F482">
        <v>6</v>
      </c>
      <c r="G482">
        <v>85</v>
      </c>
      <c r="H482">
        <v>67.36</v>
      </c>
      <c r="I482" t="s">
        <v>77</v>
      </c>
      <c r="J482" t="s">
        <v>887</v>
      </c>
      <c r="K482">
        <v>300</v>
      </c>
      <c r="L482" t="s">
        <v>73</v>
      </c>
      <c r="M482" t="s">
        <v>74</v>
      </c>
      <c r="N482">
        <v>0</v>
      </c>
      <c r="O482">
        <v>17904</v>
      </c>
      <c r="P482">
        <v>16</v>
      </c>
      <c r="Q482" t="s">
        <v>48</v>
      </c>
      <c r="R482" t="s">
        <v>74</v>
      </c>
      <c r="S482">
        <v>15</v>
      </c>
      <c r="T482">
        <v>1193.5999999999999</v>
      </c>
      <c r="X482" t="s">
        <v>891</v>
      </c>
    </row>
    <row r="483" spans="2:24" x14ac:dyDescent="0.25">
      <c r="B483" t="s">
        <v>888</v>
      </c>
      <c r="C483" t="s">
        <v>889</v>
      </c>
      <c r="D483" t="s">
        <v>890</v>
      </c>
      <c r="E483">
        <v>96</v>
      </c>
      <c r="F483">
        <v>6</v>
      </c>
      <c r="G483">
        <v>85</v>
      </c>
      <c r="H483">
        <v>67.36</v>
      </c>
      <c r="I483" t="s">
        <v>77</v>
      </c>
      <c r="J483" t="s">
        <v>318</v>
      </c>
      <c r="K483">
        <v>300</v>
      </c>
      <c r="L483" t="s">
        <v>73</v>
      </c>
      <c r="M483" t="s">
        <v>74</v>
      </c>
      <c r="N483">
        <v>0</v>
      </c>
      <c r="O483">
        <v>17904</v>
      </c>
      <c r="P483">
        <v>16</v>
      </c>
      <c r="Q483" t="s">
        <v>48</v>
      </c>
      <c r="R483" t="s">
        <v>74</v>
      </c>
      <c r="S483">
        <v>15</v>
      </c>
      <c r="T483">
        <v>1193.5999999999999</v>
      </c>
      <c r="X483" t="s">
        <v>891</v>
      </c>
    </row>
    <row r="484" spans="2:24" x14ac:dyDescent="0.25">
      <c r="B484" t="s">
        <v>892</v>
      </c>
      <c r="C484" t="s">
        <v>893</v>
      </c>
      <c r="D484" t="s">
        <v>894</v>
      </c>
      <c r="E484">
        <v>96</v>
      </c>
      <c r="F484">
        <v>6</v>
      </c>
      <c r="G484">
        <v>86</v>
      </c>
      <c r="H484">
        <v>67.36</v>
      </c>
      <c r="I484" t="s">
        <v>71</v>
      </c>
      <c r="J484" t="s">
        <v>895</v>
      </c>
      <c r="K484">
        <v>75</v>
      </c>
      <c r="L484" t="s">
        <v>73</v>
      </c>
      <c r="M484" t="s">
        <v>74</v>
      </c>
      <c r="N484">
        <v>0</v>
      </c>
      <c r="O484">
        <v>17904</v>
      </c>
      <c r="P484">
        <v>16</v>
      </c>
      <c r="Q484" t="s">
        <v>48</v>
      </c>
      <c r="R484" t="s">
        <v>74</v>
      </c>
      <c r="S484">
        <v>15</v>
      </c>
      <c r="T484">
        <v>1193.5999999999999</v>
      </c>
      <c r="X484" t="s">
        <v>896</v>
      </c>
    </row>
    <row r="485" spans="2:24" x14ac:dyDescent="0.25">
      <c r="B485" t="s">
        <v>892</v>
      </c>
      <c r="C485" t="s">
        <v>893</v>
      </c>
      <c r="D485" t="s">
        <v>894</v>
      </c>
      <c r="E485">
        <v>96</v>
      </c>
      <c r="F485">
        <v>6</v>
      </c>
      <c r="G485">
        <v>86</v>
      </c>
      <c r="H485">
        <v>67.36</v>
      </c>
      <c r="I485" t="s">
        <v>77</v>
      </c>
      <c r="J485" t="s">
        <v>648</v>
      </c>
      <c r="K485">
        <v>300</v>
      </c>
      <c r="L485" t="s">
        <v>73</v>
      </c>
      <c r="M485" t="s">
        <v>74</v>
      </c>
      <c r="N485">
        <v>0</v>
      </c>
      <c r="O485">
        <v>17904</v>
      </c>
      <c r="P485">
        <v>16</v>
      </c>
      <c r="Q485" t="s">
        <v>48</v>
      </c>
      <c r="R485" t="s">
        <v>74</v>
      </c>
      <c r="S485">
        <v>15</v>
      </c>
      <c r="T485">
        <v>1193.5999999999999</v>
      </c>
      <c r="X485" t="s">
        <v>896</v>
      </c>
    </row>
    <row r="486" spans="2:24" x14ac:dyDescent="0.25">
      <c r="B486" t="s">
        <v>892</v>
      </c>
      <c r="C486" t="s">
        <v>893</v>
      </c>
      <c r="D486" t="s">
        <v>894</v>
      </c>
      <c r="E486">
        <v>96</v>
      </c>
      <c r="F486">
        <v>6</v>
      </c>
      <c r="G486">
        <v>86</v>
      </c>
      <c r="H486">
        <v>67.36</v>
      </c>
      <c r="I486" t="s">
        <v>77</v>
      </c>
      <c r="J486" t="s">
        <v>318</v>
      </c>
      <c r="K486">
        <v>300</v>
      </c>
      <c r="L486" t="s">
        <v>73</v>
      </c>
      <c r="M486" t="s">
        <v>74</v>
      </c>
      <c r="N486">
        <v>0</v>
      </c>
      <c r="O486">
        <v>17904</v>
      </c>
      <c r="P486">
        <v>16</v>
      </c>
      <c r="Q486" t="s">
        <v>48</v>
      </c>
      <c r="R486" t="s">
        <v>74</v>
      </c>
      <c r="S486">
        <v>15</v>
      </c>
      <c r="T486">
        <v>1193.5999999999999</v>
      </c>
      <c r="X486" t="s">
        <v>896</v>
      </c>
    </row>
    <row r="487" spans="2:24" x14ac:dyDescent="0.25">
      <c r="B487" t="s">
        <v>892</v>
      </c>
      <c r="C487" t="s">
        <v>893</v>
      </c>
      <c r="D487" t="s">
        <v>894</v>
      </c>
      <c r="E487">
        <v>96</v>
      </c>
      <c r="F487">
        <v>6</v>
      </c>
      <c r="G487">
        <v>86</v>
      </c>
      <c r="H487">
        <v>67.36</v>
      </c>
      <c r="I487" t="s">
        <v>77</v>
      </c>
      <c r="J487" t="s">
        <v>897</v>
      </c>
      <c r="K487">
        <v>300</v>
      </c>
      <c r="L487" t="s">
        <v>73</v>
      </c>
      <c r="M487" t="s">
        <v>74</v>
      </c>
      <c r="N487">
        <v>0</v>
      </c>
      <c r="O487">
        <v>17904</v>
      </c>
      <c r="P487">
        <v>16</v>
      </c>
      <c r="Q487" t="s">
        <v>48</v>
      </c>
      <c r="R487" t="s">
        <v>74</v>
      </c>
      <c r="S487">
        <v>15</v>
      </c>
      <c r="T487">
        <v>1193.5999999999999</v>
      </c>
      <c r="X487" t="s">
        <v>896</v>
      </c>
    </row>
    <row r="488" spans="2:24" x14ac:dyDescent="0.25">
      <c r="B488" t="s">
        <v>898</v>
      </c>
      <c r="C488" t="s">
        <v>899</v>
      </c>
      <c r="D488" t="s">
        <v>900</v>
      </c>
      <c r="E488">
        <v>60</v>
      </c>
      <c r="F488">
        <v>6</v>
      </c>
      <c r="G488">
        <v>88</v>
      </c>
      <c r="H488">
        <v>67.38</v>
      </c>
      <c r="I488" t="s">
        <v>71</v>
      </c>
      <c r="J488" t="s">
        <v>509</v>
      </c>
      <c r="K488">
        <v>75</v>
      </c>
      <c r="L488" t="s">
        <v>73</v>
      </c>
      <c r="M488" t="s">
        <v>74</v>
      </c>
      <c r="N488">
        <v>0</v>
      </c>
      <c r="O488">
        <v>17910</v>
      </c>
      <c r="P488">
        <v>16</v>
      </c>
      <c r="Q488" t="s">
        <v>48</v>
      </c>
      <c r="R488" t="s">
        <v>74</v>
      </c>
      <c r="S488">
        <v>15</v>
      </c>
      <c r="T488">
        <v>1194</v>
      </c>
      <c r="X488" t="s">
        <v>901</v>
      </c>
    </row>
    <row r="489" spans="2:24" x14ac:dyDescent="0.25">
      <c r="B489" t="s">
        <v>898</v>
      </c>
      <c r="C489" t="s">
        <v>899</v>
      </c>
      <c r="D489" t="s">
        <v>900</v>
      </c>
      <c r="E489">
        <v>60</v>
      </c>
      <c r="F489">
        <v>6</v>
      </c>
      <c r="G489">
        <v>88</v>
      </c>
      <c r="H489">
        <v>67.38</v>
      </c>
      <c r="I489" t="s">
        <v>77</v>
      </c>
      <c r="J489" t="s">
        <v>318</v>
      </c>
      <c r="K489">
        <v>300</v>
      </c>
      <c r="L489" t="s">
        <v>73</v>
      </c>
      <c r="M489" t="s">
        <v>74</v>
      </c>
      <c r="N489">
        <v>0</v>
      </c>
      <c r="O489">
        <v>17910</v>
      </c>
      <c r="P489">
        <v>16</v>
      </c>
      <c r="Q489" t="s">
        <v>48</v>
      </c>
      <c r="R489" t="s">
        <v>74</v>
      </c>
      <c r="S489">
        <v>15</v>
      </c>
      <c r="T489">
        <v>1194</v>
      </c>
      <c r="X489" t="s">
        <v>901</v>
      </c>
    </row>
    <row r="490" spans="2:24" x14ac:dyDescent="0.25">
      <c r="B490" t="s">
        <v>898</v>
      </c>
      <c r="C490" t="s">
        <v>899</v>
      </c>
      <c r="D490" t="s">
        <v>900</v>
      </c>
      <c r="E490">
        <v>60</v>
      </c>
      <c r="F490">
        <v>6</v>
      </c>
      <c r="G490">
        <v>88</v>
      </c>
      <c r="H490">
        <v>67.38</v>
      </c>
      <c r="I490" t="s">
        <v>77</v>
      </c>
      <c r="J490" t="s">
        <v>824</v>
      </c>
      <c r="K490">
        <v>1200</v>
      </c>
      <c r="L490" t="s">
        <v>73</v>
      </c>
      <c r="M490" t="s">
        <v>74</v>
      </c>
      <c r="N490">
        <v>0</v>
      </c>
      <c r="O490">
        <v>17910</v>
      </c>
      <c r="P490">
        <v>16</v>
      </c>
      <c r="Q490" t="s">
        <v>48</v>
      </c>
      <c r="R490" t="s">
        <v>74</v>
      </c>
      <c r="S490">
        <v>15</v>
      </c>
      <c r="T490">
        <v>1194</v>
      </c>
      <c r="X490" t="s">
        <v>901</v>
      </c>
    </row>
    <row r="491" spans="2:24" x14ac:dyDescent="0.25">
      <c r="B491" t="s">
        <v>898</v>
      </c>
      <c r="C491" t="s">
        <v>899</v>
      </c>
      <c r="D491" t="s">
        <v>900</v>
      </c>
      <c r="E491">
        <v>60</v>
      </c>
      <c r="F491">
        <v>6</v>
      </c>
      <c r="G491">
        <v>88</v>
      </c>
      <c r="H491">
        <v>67.38</v>
      </c>
      <c r="I491" t="s">
        <v>77</v>
      </c>
      <c r="J491" t="s">
        <v>887</v>
      </c>
      <c r="K491">
        <v>300</v>
      </c>
      <c r="L491" t="s">
        <v>73</v>
      </c>
      <c r="M491" t="s">
        <v>74</v>
      </c>
      <c r="N491">
        <v>0</v>
      </c>
      <c r="O491">
        <v>17910</v>
      </c>
      <c r="P491">
        <v>16</v>
      </c>
      <c r="Q491" t="s">
        <v>48</v>
      </c>
      <c r="R491" t="s">
        <v>74</v>
      </c>
      <c r="S491">
        <v>15</v>
      </c>
      <c r="T491">
        <v>1194</v>
      </c>
      <c r="X491" t="s">
        <v>901</v>
      </c>
    </row>
    <row r="492" spans="2:24" x14ac:dyDescent="0.25">
      <c r="B492" t="s">
        <v>902</v>
      </c>
      <c r="C492" t="s">
        <v>903</v>
      </c>
      <c r="D492" t="s">
        <v>900</v>
      </c>
      <c r="E492">
        <v>83</v>
      </c>
      <c r="F492">
        <v>8</v>
      </c>
      <c r="G492">
        <v>88</v>
      </c>
      <c r="H492">
        <v>66.81</v>
      </c>
      <c r="I492" t="s">
        <v>71</v>
      </c>
      <c r="J492" t="s">
        <v>643</v>
      </c>
      <c r="K492">
        <v>300</v>
      </c>
      <c r="L492" t="s">
        <v>73</v>
      </c>
      <c r="M492" t="s">
        <v>74</v>
      </c>
      <c r="N492">
        <v>300</v>
      </c>
      <c r="O492">
        <v>18122</v>
      </c>
      <c r="P492">
        <v>16</v>
      </c>
      <c r="Q492" t="s">
        <v>3990</v>
      </c>
      <c r="R492" t="s">
        <v>74</v>
      </c>
      <c r="S492">
        <v>19</v>
      </c>
      <c r="T492">
        <v>953.78947368420995</v>
      </c>
      <c r="X492" t="s">
        <v>904</v>
      </c>
    </row>
    <row r="493" spans="2:24" x14ac:dyDescent="0.25">
      <c r="B493" t="s">
        <v>902</v>
      </c>
      <c r="C493" t="s">
        <v>903</v>
      </c>
      <c r="D493" t="s">
        <v>900</v>
      </c>
      <c r="E493">
        <v>83</v>
      </c>
      <c r="F493">
        <v>8</v>
      </c>
      <c r="G493">
        <v>88</v>
      </c>
      <c r="H493">
        <v>66.81</v>
      </c>
      <c r="I493" t="s">
        <v>71</v>
      </c>
      <c r="J493" t="s">
        <v>509</v>
      </c>
      <c r="K493">
        <v>75</v>
      </c>
      <c r="L493" t="s">
        <v>73</v>
      </c>
      <c r="M493" t="s">
        <v>74</v>
      </c>
      <c r="N493">
        <v>0</v>
      </c>
      <c r="O493">
        <v>18122</v>
      </c>
      <c r="P493">
        <v>16</v>
      </c>
      <c r="Q493" t="s">
        <v>48</v>
      </c>
      <c r="R493" t="s">
        <v>74</v>
      </c>
      <c r="S493">
        <v>15</v>
      </c>
      <c r="T493">
        <v>1208.13333333333</v>
      </c>
      <c r="X493" t="s">
        <v>904</v>
      </c>
    </row>
    <row r="494" spans="2:24" x14ac:dyDescent="0.25">
      <c r="B494" t="s">
        <v>902</v>
      </c>
      <c r="C494" t="s">
        <v>903</v>
      </c>
      <c r="D494" t="s">
        <v>900</v>
      </c>
      <c r="E494">
        <v>83</v>
      </c>
      <c r="F494">
        <v>8</v>
      </c>
      <c r="G494">
        <v>88</v>
      </c>
      <c r="H494">
        <v>66.81</v>
      </c>
      <c r="I494" t="s">
        <v>77</v>
      </c>
      <c r="J494" t="s">
        <v>318</v>
      </c>
      <c r="K494">
        <v>300</v>
      </c>
      <c r="L494" t="s">
        <v>73</v>
      </c>
      <c r="M494" t="s">
        <v>74</v>
      </c>
      <c r="N494">
        <v>0</v>
      </c>
      <c r="O494">
        <v>18122</v>
      </c>
      <c r="P494">
        <v>16</v>
      </c>
      <c r="Q494" t="s">
        <v>48</v>
      </c>
      <c r="R494" t="s">
        <v>74</v>
      </c>
      <c r="S494">
        <v>15</v>
      </c>
      <c r="T494">
        <v>1208.13333333333</v>
      </c>
      <c r="X494" t="s">
        <v>904</v>
      </c>
    </row>
    <row r="495" spans="2:24" x14ac:dyDescent="0.25">
      <c r="B495" t="s">
        <v>902</v>
      </c>
      <c r="C495" t="s">
        <v>903</v>
      </c>
      <c r="D495" t="s">
        <v>900</v>
      </c>
      <c r="E495">
        <v>83</v>
      </c>
      <c r="F495">
        <v>8</v>
      </c>
      <c r="G495">
        <v>88</v>
      </c>
      <c r="H495">
        <v>66.81</v>
      </c>
      <c r="I495" t="s">
        <v>77</v>
      </c>
      <c r="J495" t="s">
        <v>887</v>
      </c>
      <c r="K495">
        <v>300</v>
      </c>
      <c r="L495" t="s">
        <v>73</v>
      </c>
      <c r="M495" t="s">
        <v>74</v>
      </c>
      <c r="N495">
        <v>0</v>
      </c>
      <c r="O495">
        <v>18122</v>
      </c>
      <c r="P495">
        <v>16</v>
      </c>
      <c r="Q495" t="s">
        <v>48</v>
      </c>
      <c r="R495" t="s">
        <v>74</v>
      </c>
      <c r="S495">
        <v>15</v>
      </c>
      <c r="T495">
        <v>1208.13333333333</v>
      </c>
      <c r="X495" t="s">
        <v>904</v>
      </c>
    </row>
    <row r="496" spans="2:24" x14ac:dyDescent="0.25">
      <c r="B496" t="s">
        <v>905</v>
      </c>
      <c r="C496" t="s">
        <v>906</v>
      </c>
      <c r="D496" t="s">
        <v>93</v>
      </c>
      <c r="E496">
        <v>109</v>
      </c>
      <c r="F496">
        <v>8</v>
      </c>
      <c r="G496">
        <v>88</v>
      </c>
      <c r="H496">
        <v>66.7</v>
      </c>
      <c r="I496" t="s">
        <v>71</v>
      </c>
      <c r="J496" t="s">
        <v>509</v>
      </c>
      <c r="K496">
        <v>75</v>
      </c>
      <c r="L496" t="s">
        <v>624</v>
      </c>
      <c r="M496" t="s">
        <v>74</v>
      </c>
      <c r="N496">
        <v>0</v>
      </c>
      <c r="O496">
        <v>17920</v>
      </c>
      <c r="P496">
        <v>16</v>
      </c>
      <c r="Q496" t="s">
        <v>48</v>
      </c>
      <c r="R496" t="s">
        <v>74</v>
      </c>
      <c r="S496">
        <v>15</v>
      </c>
      <c r="T496">
        <v>1194.6666666666599</v>
      </c>
      <c r="X496" t="s">
        <v>907</v>
      </c>
    </row>
    <row r="497" spans="2:24" x14ac:dyDescent="0.25">
      <c r="B497" t="s">
        <v>905</v>
      </c>
      <c r="C497" t="s">
        <v>906</v>
      </c>
      <c r="D497" t="s">
        <v>93</v>
      </c>
      <c r="E497">
        <v>109</v>
      </c>
      <c r="F497">
        <v>8</v>
      </c>
      <c r="G497">
        <v>88</v>
      </c>
      <c r="H497">
        <v>66.7</v>
      </c>
      <c r="I497" t="s">
        <v>71</v>
      </c>
      <c r="J497" t="s">
        <v>365</v>
      </c>
      <c r="K497">
        <v>75</v>
      </c>
      <c r="L497" t="s">
        <v>73</v>
      </c>
      <c r="M497" t="s">
        <v>74</v>
      </c>
      <c r="N497">
        <v>0</v>
      </c>
      <c r="O497">
        <v>17920</v>
      </c>
      <c r="P497">
        <v>16</v>
      </c>
      <c r="Q497" t="s">
        <v>48</v>
      </c>
      <c r="R497" t="s">
        <v>74</v>
      </c>
      <c r="S497">
        <v>15</v>
      </c>
      <c r="T497">
        <v>1194.6666666666599</v>
      </c>
      <c r="X497" t="s">
        <v>907</v>
      </c>
    </row>
    <row r="498" spans="2:24" x14ac:dyDescent="0.25">
      <c r="B498" t="s">
        <v>905</v>
      </c>
      <c r="C498" t="s">
        <v>906</v>
      </c>
      <c r="D498" t="s">
        <v>93</v>
      </c>
      <c r="E498">
        <v>109</v>
      </c>
      <c r="F498">
        <v>8</v>
      </c>
      <c r="G498">
        <v>88</v>
      </c>
      <c r="H498">
        <v>66.7</v>
      </c>
      <c r="I498" t="s">
        <v>77</v>
      </c>
      <c r="J498" t="s">
        <v>318</v>
      </c>
      <c r="K498">
        <v>300</v>
      </c>
      <c r="L498" t="s">
        <v>73</v>
      </c>
      <c r="M498" t="s">
        <v>74</v>
      </c>
      <c r="N498">
        <v>0</v>
      </c>
      <c r="O498">
        <v>17920</v>
      </c>
      <c r="P498">
        <v>16</v>
      </c>
      <c r="Q498" t="s">
        <v>48</v>
      </c>
      <c r="R498" t="s">
        <v>74</v>
      </c>
      <c r="S498">
        <v>15</v>
      </c>
      <c r="T498">
        <v>1194.6666666666599</v>
      </c>
      <c r="X498" t="s">
        <v>907</v>
      </c>
    </row>
    <row r="499" spans="2:24" x14ac:dyDescent="0.25">
      <c r="B499" t="s">
        <v>905</v>
      </c>
      <c r="C499" t="s">
        <v>906</v>
      </c>
      <c r="D499" t="s">
        <v>93</v>
      </c>
      <c r="E499">
        <v>109</v>
      </c>
      <c r="F499">
        <v>8</v>
      </c>
      <c r="G499">
        <v>88</v>
      </c>
      <c r="H499">
        <v>66.7</v>
      </c>
      <c r="I499" t="s">
        <v>77</v>
      </c>
      <c r="J499" t="s">
        <v>144</v>
      </c>
      <c r="K499">
        <v>150</v>
      </c>
      <c r="L499" t="s">
        <v>73</v>
      </c>
      <c r="M499" t="s">
        <v>74</v>
      </c>
      <c r="N499">
        <v>0</v>
      </c>
      <c r="O499">
        <v>17920</v>
      </c>
      <c r="P499">
        <v>16</v>
      </c>
      <c r="Q499" t="s">
        <v>48</v>
      </c>
      <c r="R499" t="s">
        <v>74</v>
      </c>
      <c r="S499">
        <v>15</v>
      </c>
      <c r="T499">
        <v>1194.6666666666599</v>
      </c>
      <c r="X499" t="s">
        <v>907</v>
      </c>
    </row>
    <row r="500" spans="2:24" x14ac:dyDescent="0.25">
      <c r="B500" t="s">
        <v>908</v>
      </c>
      <c r="C500" t="s">
        <v>909</v>
      </c>
      <c r="D500" t="s">
        <v>910</v>
      </c>
      <c r="E500">
        <v>0</v>
      </c>
      <c r="F500">
        <v>6</v>
      </c>
      <c r="G500">
        <v>88</v>
      </c>
      <c r="H500">
        <v>66.7</v>
      </c>
      <c r="I500" t="s">
        <v>71</v>
      </c>
      <c r="J500" t="s">
        <v>509</v>
      </c>
      <c r="K500">
        <v>75</v>
      </c>
      <c r="L500" t="s">
        <v>73</v>
      </c>
      <c r="M500" t="s">
        <v>74</v>
      </c>
      <c r="N500">
        <v>0</v>
      </c>
      <c r="O500">
        <v>13428</v>
      </c>
      <c r="P500">
        <v>16</v>
      </c>
      <c r="Q500" t="s">
        <v>48</v>
      </c>
      <c r="R500" t="s">
        <v>74</v>
      </c>
      <c r="S500">
        <v>11</v>
      </c>
      <c r="T500">
        <v>1220.72727272727</v>
      </c>
      <c r="X500" t="s">
        <v>911</v>
      </c>
    </row>
    <row r="501" spans="2:24" x14ac:dyDescent="0.25">
      <c r="B501" t="s">
        <v>908</v>
      </c>
      <c r="C501" t="s">
        <v>909</v>
      </c>
      <c r="D501" t="s">
        <v>910</v>
      </c>
      <c r="E501">
        <v>0</v>
      </c>
      <c r="F501">
        <v>6</v>
      </c>
      <c r="G501">
        <v>88</v>
      </c>
      <c r="H501">
        <v>66.7</v>
      </c>
      <c r="I501" t="s">
        <v>71</v>
      </c>
      <c r="J501" t="s">
        <v>175</v>
      </c>
      <c r="K501">
        <v>150</v>
      </c>
      <c r="L501" t="s">
        <v>73</v>
      </c>
      <c r="M501" t="s">
        <v>74</v>
      </c>
      <c r="N501">
        <v>0</v>
      </c>
      <c r="O501">
        <v>13428</v>
      </c>
      <c r="P501">
        <v>16</v>
      </c>
      <c r="Q501" t="s">
        <v>48</v>
      </c>
      <c r="R501" t="s">
        <v>74</v>
      </c>
      <c r="S501">
        <v>11</v>
      </c>
      <c r="T501">
        <v>1220.72727272727</v>
      </c>
      <c r="X501" t="s">
        <v>911</v>
      </c>
    </row>
    <row r="502" spans="2:24" x14ac:dyDescent="0.25">
      <c r="B502" t="s">
        <v>908</v>
      </c>
      <c r="C502" t="s">
        <v>909</v>
      </c>
      <c r="D502" t="s">
        <v>910</v>
      </c>
      <c r="E502">
        <v>0</v>
      </c>
      <c r="F502">
        <v>6</v>
      </c>
      <c r="G502">
        <v>88</v>
      </c>
      <c r="H502">
        <v>66.7</v>
      </c>
      <c r="I502" t="s">
        <v>71</v>
      </c>
      <c r="J502" t="s">
        <v>912</v>
      </c>
      <c r="K502">
        <v>150</v>
      </c>
      <c r="L502" t="s">
        <v>73</v>
      </c>
      <c r="M502" t="s">
        <v>74</v>
      </c>
      <c r="N502">
        <v>0</v>
      </c>
      <c r="O502">
        <v>13428</v>
      </c>
      <c r="P502">
        <v>16</v>
      </c>
      <c r="Q502" t="s">
        <v>48</v>
      </c>
      <c r="R502" t="s">
        <v>74</v>
      </c>
      <c r="S502">
        <v>11</v>
      </c>
      <c r="T502">
        <v>1220.72727272727</v>
      </c>
      <c r="X502" t="s">
        <v>911</v>
      </c>
    </row>
    <row r="503" spans="2:24" x14ac:dyDescent="0.25">
      <c r="B503" t="s">
        <v>908</v>
      </c>
      <c r="C503" t="s">
        <v>909</v>
      </c>
      <c r="D503" t="s">
        <v>910</v>
      </c>
      <c r="E503">
        <v>0</v>
      </c>
      <c r="F503">
        <v>6</v>
      </c>
      <c r="G503">
        <v>88</v>
      </c>
      <c r="H503">
        <v>66.7</v>
      </c>
      <c r="I503" t="s">
        <v>77</v>
      </c>
      <c r="J503" t="s">
        <v>913</v>
      </c>
      <c r="K503">
        <v>30</v>
      </c>
      <c r="L503" t="s">
        <v>73</v>
      </c>
      <c r="M503" t="s">
        <v>74</v>
      </c>
      <c r="N503">
        <v>0</v>
      </c>
      <c r="O503">
        <v>13428</v>
      </c>
      <c r="P503">
        <v>16</v>
      </c>
      <c r="Q503" t="s">
        <v>48</v>
      </c>
      <c r="R503" t="s">
        <v>74</v>
      </c>
      <c r="S503">
        <v>11</v>
      </c>
      <c r="T503">
        <v>1220.72727272727</v>
      </c>
      <c r="X503" t="s">
        <v>911</v>
      </c>
    </row>
    <row r="504" spans="2:24" x14ac:dyDescent="0.25">
      <c r="B504" t="s">
        <v>908</v>
      </c>
      <c r="C504" t="s">
        <v>909</v>
      </c>
      <c r="D504" t="s">
        <v>910</v>
      </c>
      <c r="E504">
        <v>0</v>
      </c>
      <c r="F504">
        <v>6</v>
      </c>
      <c r="G504">
        <v>88</v>
      </c>
      <c r="H504">
        <v>66.7</v>
      </c>
      <c r="I504" t="s">
        <v>77</v>
      </c>
      <c r="J504" t="s">
        <v>318</v>
      </c>
      <c r="K504">
        <v>300</v>
      </c>
      <c r="L504" t="s">
        <v>73</v>
      </c>
      <c r="M504" t="s">
        <v>74</v>
      </c>
      <c r="N504">
        <v>0</v>
      </c>
      <c r="O504">
        <v>13428</v>
      </c>
      <c r="P504">
        <v>16</v>
      </c>
      <c r="Q504" t="s">
        <v>48</v>
      </c>
      <c r="R504" t="s">
        <v>74</v>
      </c>
      <c r="S504">
        <v>11</v>
      </c>
      <c r="T504">
        <v>1220.72727272727</v>
      </c>
      <c r="X504" t="s">
        <v>911</v>
      </c>
    </row>
    <row r="505" spans="2:24" x14ac:dyDescent="0.25">
      <c r="B505" t="s">
        <v>908</v>
      </c>
      <c r="C505" t="s">
        <v>909</v>
      </c>
      <c r="D505" t="s">
        <v>910</v>
      </c>
      <c r="E505">
        <v>0</v>
      </c>
      <c r="F505">
        <v>6</v>
      </c>
      <c r="G505">
        <v>88</v>
      </c>
      <c r="H505">
        <v>66.7</v>
      </c>
      <c r="I505" t="s">
        <v>77</v>
      </c>
      <c r="J505" t="s">
        <v>912</v>
      </c>
      <c r="K505">
        <v>150</v>
      </c>
      <c r="L505" t="s">
        <v>73</v>
      </c>
      <c r="M505" t="s">
        <v>74</v>
      </c>
      <c r="N505">
        <v>0</v>
      </c>
      <c r="O505">
        <v>13428</v>
      </c>
      <c r="P505">
        <v>16</v>
      </c>
      <c r="Q505" t="s">
        <v>48</v>
      </c>
      <c r="R505" t="s">
        <v>74</v>
      </c>
      <c r="S505">
        <v>11</v>
      </c>
      <c r="T505">
        <v>1220.72727272727</v>
      </c>
      <c r="X505" t="s">
        <v>911</v>
      </c>
    </row>
    <row r="506" spans="2:24" x14ac:dyDescent="0.25">
      <c r="B506" t="s">
        <v>914</v>
      </c>
      <c r="C506" t="s">
        <v>909</v>
      </c>
      <c r="D506" t="s">
        <v>810</v>
      </c>
      <c r="E506">
        <v>136</v>
      </c>
      <c r="F506">
        <v>6</v>
      </c>
      <c r="G506">
        <v>88</v>
      </c>
      <c r="H506">
        <v>66.7</v>
      </c>
      <c r="I506" t="s">
        <v>71</v>
      </c>
      <c r="J506" t="s">
        <v>144</v>
      </c>
      <c r="K506">
        <v>150</v>
      </c>
      <c r="L506" t="s">
        <v>73</v>
      </c>
      <c r="M506" t="s">
        <v>74</v>
      </c>
      <c r="N506">
        <v>0</v>
      </c>
      <c r="O506">
        <v>13428</v>
      </c>
      <c r="P506">
        <v>16</v>
      </c>
      <c r="Q506" t="s">
        <v>48</v>
      </c>
      <c r="R506" t="s">
        <v>74</v>
      </c>
      <c r="S506">
        <v>11</v>
      </c>
      <c r="T506">
        <v>1220.72727272727</v>
      </c>
      <c r="X506" t="s">
        <v>915</v>
      </c>
    </row>
    <row r="507" spans="2:24" x14ac:dyDescent="0.25">
      <c r="B507" t="s">
        <v>914</v>
      </c>
      <c r="C507" t="s">
        <v>909</v>
      </c>
      <c r="D507" t="s">
        <v>810</v>
      </c>
      <c r="E507">
        <v>136</v>
      </c>
      <c r="F507">
        <v>6</v>
      </c>
      <c r="G507">
        <v>88</v>
      </c>
      <c r="H507">
        <v>66.7</v>
      </c>
      <c r="I507" t="s">
        <v>71</v>
      </c>
      <c r="J507" t="s">
        <v>509</v>
      </c>
      <c r="K507">
        <v>75</v>
      </c>
      <c r="L507" t="s">
        <v>73</v>
      </c>
      <c r="M507" t="s">
        <v>74</v>
      </c>
      <c r="N507">
        <v>0</v>
      </c>
      <c r="O507">
        <v>13428</v>
      </c>
      <c r="P507">
        <v>16</v>
      </c>
      <c r="Q507" t="s">
        <v>48</v>
      </c>
      <c r="R507" t="s">
        <v>74</v>
      </c>
      <c r="S507">
        <v>11</v>
      </c>
      <c r="T507">
        <v>1220.72727272727</v>
      </c>
      <c r="X507" t="s">
        <v>915</v>
      </c>
    </row>
    <row r="508" spans="2:24" x14ac:dyDescent="0.25">
      <c r="B508" t="s">
        <v>914</v>
      </c>
      <c r="C508" t="s">
        <v>909</v>
      </c>
      <c r="D508" t="s">
        <v>810</v>
      </c>
      <c r="E508">
        <v>136</v>
      </c>
      <c r="F508">
        <v>6</v>
      </c>
      <c r="G508">
        <v>88</v>
      </c>
      <c r="H508">
        <v>66.7</v>
      </c>
      <c r="I508" t="s">
        <v>71</v>
      </c>
      <c r="J508" t="s">
        <v>144</v>
      </c>
      <c r="K508">
        <v>150</v>
      </c>
      <c r="L508" t="s">
        <v>73</v>
      </c>
      <c r="M508" t="s">
        <v>74</v>
      </c>
      <c r="N508">
        <v>0</v>
      </c>
      <c r="O508">
        <v>13428</v>
      </c>
      <c r="P508">
        <v>16</v>
      </c>
      <c r="Q508" t="s">
        <v>48</v>
      </c>
      <c r="R508" t="s">
        <v>74</v>
      </c>
      <c r="S508">
        <v>11</v>
      </c>
      <c r="T508">
        <v>1220.72727272727</v>
      </c>
      <c r="X508" t="s">
        <v>915</v>
      </c>
    </row>
    <row r="509" spans="2:24" x14ac:dyDescent="0.25">
      <c r="B509" t="s">
        <v>914</v>
      </c>
      <c r="C509" t="s">
        <v>909</v>
      </c>
      <c r="D509" t="s">
        <v>810</v>
      </c>
      <c r="E509">
        <v>136</v>
      </c>
      <c r="F509">
        <v>6</v>
      </c>
      <c r="G509">
        <v>88</v>
      </c>
      <c r="H509">
        <v>66.7</v>
      </c>
      <c r="I509" t="s">
        <v>77</v>
      </c>
      <c r="J509" t="s">
        <v>917</v>
      </c>
      <c r="K509">
        <v>150</v>
      </c>
      <c r="L509" t="s">
        <v>73</v>
      </c>
      <c r="M509" t="s">
        <v>74</v>
      </c>
      <c r="N509">
        <v>0</v>
      </c>
      <c r="O509">
        <v>13428</v>
      </c>
      <c r="P509">
        <v>16</v>
      </c>
      <c r="Q509" t="s">
        <v>48</v>
      </c>
      <c r="R509" t="s">
        <v>74</v>
      </c>
      <c r="S509">
        <v>11</v>
      </c>
      <c r="T509">
        <v>1220.72727272727</v>
      </c>
      <c r="X509" t="s">
        <v>915</v>
      </c>
    </row>
    <row r="510" spans="2:24" x14ac:dyDescent="0.25">
      <c r="B510" t="s">
        <v>914</v>
      </c>
      <c r="C510" t="s">
        <v>909</v>
      </c>
      <c r="D510" t="s">
        <v>810</v>
      </c>
      <c r="E510">
        <v>136</v>
      </c>
      <c r="F510">
        <v>6</v>
      </c>
      <c r="G510">
        <v>88</v>
      </c>
      <c r="H510">
        <v>66.7</v>
      </c>
      <c r="I510" t="s">
        <v>77</v>
      </c>
      <c r="J510" t="s">
        <v>916</v>
      </c>
      <c r="K510">
        <v>300</v>
      </c>
      <c r="L510" t="s">
        <v>73</v>
      </c>
      <c r="M510" t="s">
        <v>74</v>
      </c>
      <c r="N510">
        <v>0</v>
      </c>
      <c r="O510">
        <v>13428</v>
      </c>
      <c r="P510">
        <v>16</v>
      </c>
      <c r="Q510" t="s">
        <v>48</v>
      </c>
      <c r="R510" t="s">
        <v>74</v>
      </c>
      <c r="S510">
        <v>11</v>
      </c>
      <c r="T510">
        <v>1220.72727272727</v>
      </c>
      <c r="X510" t="s">
        <v>915</v>
      </c>
    </row>
    <row r="511" spans="2:24" x14ac:dyDescent="0.25">
      <c r="B511" t="s">
        <v>918</v>
      </c>
      <c r="C511" t="s">
        <v>919</v>
      </c>
      <c r="D511" t="s">
        <v>876</v>
      </c>
      <c r="E511">
        <v>0</v>
      </c>
      <c r="F511">
        <v>8</v>
      </c>
      <c r="G511">
        <v>88</v>
      </c>
      <c r="H511">
        <v>66.7</v>
      </c>
      <c r="I511" t="s">
        <v>71</v>
      </c>
      <c r="J511" t="s">
        <v>509</v>
      </c>
      <c r="K511">
        <v>75</v>
      </c>
      <c r="L511" t="s">
        <v>73</v>
      </c>
      <c r="M511" t="s">
        <v>74</v>
      </c>
      <c r="N511">
        <v>0</v>
      </c>
      <c r="O511">
        <v>17912</v>
      </c>
      <c r="P511">
        <v>16</v>
      </c>
      <c r="Q511" t="s">
        <v>48</v>
      </c>
      <c r="R511" t="s">
        <v>74</v>
      </c>
      <c r="S511">
        <v>15</v>
      </c>
      <c r="T511">
        <v>1194.13333333333</v>
      </c>
      <c r="X511" t="s">
        <v>920</v>
      </c>
    </row>
    <row r="512" spans="2:24" x14ac:dyDescent="0.25">
      <c r="B512" t="s">
        <v>918</v>
      </c>
      <c r="C512" t="s">
        <v>919</v>
      </c>
      <c r="D512" t="s">
        <v>876</v>
      </c>
      <c r="E512">
        <v>0</v>
      </c>
      <c r="F512">
        <v>8</v>
      </c>
      <c r="G512">
        <v>88</v>
      </c>
      <c r="H512">
        <v>66.7</v>
      </c>
      <c r="I512" t="s">
        <v>77</v>
      </c>
      <c r="J512" t="s">
        <v>144</v>
      </c>
      <c r="K512">
        <v>150</v>
      </c>
      <c r="L512" t="s">
        <v>73</v>
      </c>
      <c r="M512" t="s">
        <v>74</v>
      </c>
      <c r="N512">
        <v>0</v>
      </c>
      <c r="O512">
        <v>17912</v>
      </c>
      <c r="P512">
        <v>16</v>
      </c>
      <c r="Q512" t="s">
        <v>48</v>
      </c>
      <c r="R512" t="s">
        <v>74</v>
      </c>
      <c r="S512">
        <v>15</v>
      </c>
      <c r="T512">
        <v>1194.13333333333</v>
      </c>
      <c r="X512" t="s">
        <v>920</v>
      </c>
    </row>
    <row r="513" spans="2:24" x14ac:dyDescent="0.25">
      <c r="B513" t="s">
        <v>918</v>
      </c>
      <c r="C513" t="s">
        <v>919</v>
      </c>
      <c r="D513" t="s">
        <v>876</v>
      </c>
      <c r="E513">
        <v>0</v>
      </c>
      <c r="F513">
        <v>8</v>
      </c>
      <c r="G513">
        <v>88</v>
      </c>
      <c r="H513">
        <v>66.7</v>
      </c>
      <c r="I513" t="s">
        <v>77</v>
      </c>
      <c r="J513" t="s">
        <v>318</v>
      </c>
      <c r="K513">
        <v>300</v>
      </c>
      <c r="L513" t="s">
        <v>73</v>
      </c>
      <c r="M513" t="s">
        <v>74</v>
      </c>
      <c r="N513">
        <v>0</v>
      </c>
      <c r="O513">
        <v>17912</v>
      </c>
      <c r="P513">
        <v>16</v>
      </c>
      <c r="Q513" t="s">
        <v>48</v>
      </c>
      <c r="R513" t="s">
        <v>74</v>
      </c>
      <c r="S513">
        <v>15</v>
      </c>
      <c r="T513">
        <v>1194.13333333333</v>
      </c>
      <c r="X513" t="s">
        <v>920</v>
      </c>
    </row>
    <row r="514" spans="2:24" x14ac:dyDescent="0.25">
      <c r="B514" t="s">
        <v>918</v>
      </c>
      <c r="C514" t="s">
        <v>919</v>
      </c>
      <c r="D514" t="s">
        <v>876</v>
      </c>
      <c r="E514">
        <v>0</v>
      </c>
      <c r="F514">
        <v>8</v>
      </c>
      <c r="G514">
        <v>88</v>
      </c>
      <c r="H514">
        <v>66.7</v>
      </c>
      <c r="I514" t="s">
        <v>77</v>
      </c>
      <c r="J514" t="s">
        <v>824</v>
      </c>
      <c r="K514">
        <v>1200</v>
      </c>
      <c r="L514" t="s">
        <v>73</v>
      </c>
      <c r="M514" t="s">
        <v>74</v>
      </c>
      <c r="N514">
        <v>0</v>
      </c>
      <c r="O514">
        <v>17912</v>
      </c>
      <c r="P514">
        <v>16</v>
      </c>
      <c r="Q514" t="s">
        <v>48</v>
      </c>
      <c r="R514" t="s">
        <v>74</v>
      </c>
      <c r="S514">
        <v>15</v>
      </c>
      <c r="T514">
        <v>1194.13333333333</v>
      </c>
      <c r="X514" t="s">
        <v>920</v>
      </c>
    </row>
    <row r="515" spans="2:24" x14ac:dyDescent="0.25">
      <c r="B515" t="s">
        <v>921</v>
      </c>
      <c r="C515" t="s">
        <v>919</v>
      </c>
      <c r="D515" t="s">
        <v>108</v>
      </c>
      <c r="E515">
        <v>137</v>
      </c>
      <c r="F515">
        <v>8</v>
      </c>
      <c r="G515">
        <v>88</v>
      </c>
      <c r="H515">
        <v>66.7</v>
      </c>
      <c r="I515" t="s">
        <v>71</v>
      </c>
      <c r="J515" t="s">
        <v>509</v>
      </c>
      <c r="K515">
        <v>75</v>
      </c>
      <c r="L515" t="s">
        <v>73</v>
      </c>
      <c r="M515" t="s">
        <v>74</v>
      </c>
      <c r="N515">
        <v>0</v>
      </c>
      <c r="O515">
        <v>17912</v>
      </c>
      <c r="P515">
        <v>16</v>
      </c>
      <c r="Q515" t="s">
        <v>48</v>
      </c>
      <c r="R515" t="s">
        <v>74</v>
      </c>
      <c r="S515">
        <v>15</v>
      </c>
      <c r="T515">
        <v>1194.13333333333</v>
      </c>
      <c r="X515" t="s">
        <v>922</v>
      </c>
    </row>
    <row r="516" spans="2:24" x14ac:dyDescent="0.25">
      <c r="B516" t="s">
        <v>921</v>
      </c>
      <c r="C516" t="s">
        <v>919</v>
      </c>
      <c r="D516" t="s">
        <v>108</v>
      </c>
      <c r="E516">
        <v>137</v>
      </c>
      <c r="F516">
        <v>8</v>
      </c>
      <c r="G516">
        <v>88</v>
      </c>
      <c r="H516">
        <v>66.7</v>
      </c>
      <c r="I516" t="s">
        <v>77</v>
      </c>
      <c r="J516" t="s">
        <v>830</v>
      </c>
      <c r="K516">
        <v>1200</v>
      </c>
      <c r="L516" t="s">
        <v>73</v>
      </c>
      <c r="M516" t="s">
        <v>74</v>
      </c>
      <c r="N516">
        <v>0</v>
      </c>
      <c r="O516">
        <v>17912</v>
      </c>
      <c r="P516">
        <v>16</v>
      </c>
      <c r="Q516" t="s">
        <v>48</v>
      </c>
      <c r="R516" t="s">
        <v>74</v>
      </c>
      <c r="S516">
        <v>15</v>
      </c>
      <c r="T516">
        <v>1194.13333333333</v>
      </c>
      <c r="X516" t="s">
        <v>922</v>
      </c>
    </row>
    <row r="517" spans="2:24" x14ac:dyDescent="0.25">
      <c r="B517" t="s">
        <v>921</v>
      </c>
      <c r="C517" t="s">
        <v>919</v>
      </c>
      <c r="D517" t="s">
        <v>108</v>
      </c>
      <c r="E517">
        <v>137</v>
      </c>
      <c r="F517">
        <v>8</v>
      </c>
      <c r="G517">
        <v>88</v>
      </c>
      <c r="H517">
        <v>66.7</v>
      </c>
      <c r="I517" t="s">
        <v>77</v>
      </c>
      <c r="J517" t="s">
        <v>144</v>
      </c>
      <c r="K517">
        <v>150</v>
      </c>
      <c r="L517" t="s">
        <v>73</v>
      </c>
      <c r="M517" t="s">
        <v>74</v>
      </c>
      <c r="N517">
        <v>0</v>
      </c>
      <c r="O517">
        <v>17912</v>
      </c>
      <c r="P517">
        <v>16</v>
      </c>
      <c r="Q517" t="s">
        <v>48</v>
      </c>
      <c r="R517" t="s">
        <v>74</v>
      </c>
      <c r="S517">
        <v>15</v>
      </c>
      <c r="T517">
        <v>1194.13333333333</v>
      </c>
      <c r="X517" t="s">
        <v>922</v>
      </c>
    </row>
    <row r="518" spans="2:24" x14ac:dyDescent="0.25">
      <c r="B518" t="s">
        <v>921</v>
      </c>
      <c r="C518" t="s">
        <v>919</v>
      </c>
      <c r="D518" t="s">
        <v>108</v>
      </c>
      <c r="E518">
        <v>137</v>
      </c>
      <c r="F518">
        <v>8</v>
      </c>
      <c r="G518">
        <v>88</v>
      </c>
      <c r="H518">
        <v>66.7</v>
      </c>
      <c r="I518" t="s">
        <v>77</v>
      </c>
      <c r="J518" t="s">
        <v>318</v>
      </c>
      <c r="K518">
        <v>300</v>
      </c>
      <c r="L518" t="s">
        <v>73</v>
      </c>
      <c r="M518" t="s">
        <v>74</v>
      </c>
      <c r="N518">
        <v>0</v>
      </c>
      <c r="O518">
        <v>17912</v>
      </c>
      <c r="P518">
        <v>16</v>
      </c>
      <c r="Q518" t="s">
        <v>48</v>
      </c>
      <c r="R518" t="s">
        <v>74</v>
      </c>
      <c r="S518">
        <v>15</v>
      </c>
      <c r="T518">
        <v>1194.13333333333</v>
      </c>
      <c r="X518" t="s">
        <v>922</v>
      </c>
    </row>
    <row r="519" spans="2:24" x14ac:dyDescent="0.25">
      <c r="B519" t="s">
        <v>923</v>
      </c>
      <c r="C519" t="s">
        <v>924</v>
      </c>
      <c r="D519" t="s">
        <v>890</v>
      </c>
      <c r="E519">
        <v>64</v>
      </c>
      <c r="F519">
        <v>8</v>
      </c>
      <c r="G519">
        <v>90</v>
      </c>
      <c r="H519">
        <v>70</v>
      </c>
      <c r="I519" t="s">
        <v>71</v>
      </c>
      <c r="J519" t="s">
        <v>509</v>
      </c>
      <c r="K519">
        <v>75</v>
      </c>
      <c r="L519" t="s">
        <v>73</v>
      </c>
      <c r="M519" t="s">
        <v>74</v>
      </c>
      <c r="N519">
        <v>0</v>
      </c>
      <c r="O519">
        <v>17920</v>
      </c>
      <c r="P519">
        <v>16</v>
      </c>
      <c r="Q519" t="s">
        <v>48</v>
      </c>
      <c r="R519" t="s">
        <v>74</v>
      </c>
      <c r="S519">
        <v>15</v>
      </c>
      <c r="T519">
        <v>1194.6666666666599</v>
      </c>
      <c r="X519" t="s">
        <v>3773</v>
      </c>
    </row>
    <row r="520" spans="2:24" x14ac:dyDescent="0.25">
      <c r="B520" t="s">
        <v>923</v>
      </c>
      <c r="C520" t="s">
        <v>924</v>
      </c>
      <c r="D520" t="s">
        <v>890</v>
      </c>
      <c r="E520">
        <v>64</v>
      </c>
      <c r="F520">
        <v>8</v>
      </c>
      <c r="G520">
        <v>90</v>
      </c>
      <c r="H520">
        <v>70</v>
      </c>
      <c r="I520" t="s">
        <v>77</v>
      </c>
      <c r="J520" t="s">
        <v>356</v>
      </c>
      <c r="K520">
        <v>150</v>
      </c>
      <c r="L520" t="s">
        <v>73</v>
      </c>
      <c r="M520" t="s">
        <v>74</v>
      </c>
      <c r="N520">
        <v>0</v>
      </c>
      <c r="O520">
        <v>17920</v>
      </c>
      <c r="P520">
        <v>16</v>
      </c>
      <c r="Q520" t="s">
        <v>48</v>
      </c>
      <c r="R520" t="s">
        <v>74</v>
      </c>
      <c r="S520">
        <v>15</v>
      </c>
      <c r="T520">
        <v>1194.6666666666599</v>
      </c>
      <c r="X520" t="s">
        <v>3773</v>
      </c>
    </row>
    <row r="521" spans="2:24" x14ac:dyDescent="0.25">
      <c r="B521" t="s">
        <v>923</v>
      </c>
      <c r="C521" t="s">
        <v>924</v>
      </c>
      <c r="D521" t="s">
        <v>890</v>
      </c>
      <c r="E521">
        <v>64</v>
      </c>
      <c r="F521">
        <v>8</v>
      </c>
      <c r="G521">
        <v>90</v>
      </c>
      <c r="H521">
        <v>70</v>
      </c>
      <c r="I521" t="s">
        <v>77</v>
      </c>
      <c r="J521" t="s">
        <v>322</v>
      </c>
      <c r="K521">
        <v>300</v>
      </c>
      <c r="L521" t="s">
        <v>73</v>
      </c>
      <c r="M521" t="s">
        <v>74</v>
      </c>
      <c r="N521">
        <v>0</v>
      </c>
      <c r="O521">
        <v>17920</v>
      </c>
      <c r="P521">
        <v>16</v>
      </c>
      <c r="Q521" t="s">
        <v>48</v>
      </c>
      <c r="R521" t="s">
        <v>74</v>
      </c>
      <c r="S521">
        <v>15</v>
      </c>
      <c r="T521">
        <v>1194.6666666666599</v>
      </c>
      <c r="X521" t="s">
        <v>3773</v>
      </c>
    </row>
    <row r="522" spans="2:24" x14ac:dyDescent="0.25">
      <c r="B522" t="s">
        <v>927</v>
      </c>
      <c r="C522" t="s">
        <v>928</v>
      </c>
      <c r="D522" t="s">
        <v>925</v>
      </c>
      <c r="E522">
        <v>0</v>
      </c>
      <c r="F522">
        <v>8</v>
      </c>
      <c r="G522">
        <v>88</v>
      </c>
      <c r="H522">
        <v>66.709999999999994</v>
      </c>
      <c r="I522" t="s">
        <v>71</v>
      </c>
      <c r="J522" t="s">
        <v>225</v>
      </c>
      <c r="K522">
        <v>75</v>
      </c>
      <c r="L522" t="s">
        <v>73</v>
      </c>
      <c r="M522" t="s">
        <v>74</v>
      </c>
      <c r="N522">
        <v>0</v>
      </c>
      <c r="O522">
        <v>17912</v>
      </c>
      <c r="P522">
        <v>16</v>
      </c>
      <c r="Q522" t="s">
        <v>48</v>
      </c>
      <c r="R522" t="s">
        <v>74</v>
      </c>
      <c r="S522">
        <v>15</v>
      </c>
      <c r="T522">
        <v>1194.13333333333</v>
      </c>
      <c r="X522" t="s">
        <v>926</v>
      </c>
    </row>
    <row r="523" spans="2:24" x14ac:dyDescent="0.25">
      <c r="B523" t="s">
        <v>927</v>
      </c>
      <c r="C523" t="s">
        <v>928</v>
      </c>
      <c r="D523" t="s">
        <v>925</v>
      </c>
      <c r="E523">
        <v>0</v>
      </c>
      <c r="F523">
        <v>8</v>
      </c>
      <c r="G523">
        <v>88</v>
      </c>
      <c r="H523">
        <v>66.709999999999994</v>
      </c>
      <c r="I523" t="s">
        <v>77</v>
      </c>
      <c r="J523" t="s">
        <v>929</v>
      </c>
      <c r="K523">
        <v>300</v>
      </c>
      <c r="L523" t="s">
        <v>73</v>
      </c>
      <c r="M523" t="s">
        <v>74</v>
      </c>
      <c r="N523">
        <v>0</v>
      </c>
      <c r="O523">
        <v>17912</v>
      </c>
      <c r="P523">
        <v>16</v>
      </c>
      <c r="Q523" t="s">
        <v>48</v>
      </c>
      <c r="R523" t="s">
        <v>74</v>
      </c>
      <c r="S523">
        <v>15</v>
      </c>
      <c r="T523">
        <v>1194.13333333333</v>
      </c>
      <c r="X523" t="s">
        <v>926</v>
      </c>
    </row>
    <row r="524" spans="2:24" x14ac:dyDescent="0.25">
      <c r="B524" t="s">
        <v>927</v>
      </c>
      <c r="C524" t="s">
        <v>928</v>
      </c>
      <c r="D524" t="s">
        <v>925</v>
      </c>
      <c r="E524">
        <v>0</v>
      </c>
      <c r="F524">
        <v>8</v>
      </c>
      <c r="G524">
        <v>88</v>
      </c>
      <c r="H524">
        <v>66.709999999999994</v>
      </c>
      <c r="I524" t="s">
        <v>77</v>
      </c>
      <c r="J524" t="s">
        <v>887</v>
      </c>
      <c r="K524">
        <v>300</v>
      </c>
      <c r="L524" t="s">
        <v>73</v>
      </c>
      <c r="M524" t="s">
        <v>74</v>
      </c>
      <c r="N524">
        <v>0</v>
      </c>
      <c r="O524">
        <v>17912</v>
      </c>
      <c r="P524">
        <v>16</v>
      </c>
      <c r="Q524" t="s">
        <v>48</v>
      </c>
      <c r="R524" t="s">
        <v>74</v>
      </c>
      <c r="S524">
        <v>15</v>
      </c>
      <c r="T524">
        <v>1194.13333333333</v>
      </c>
      <c r="X524" t="s">
        <v>926</v>
      </c>
    </row>
    <row r="525" spans="2:24" x14ac:dyDescent="0.25">
      <c r="B525" t="s">
        <v>927</v>
      </c>
      <c r="C525" t="s">
        <v>928</v>
      </c>
      <c r="D525" t="s">
        <v>925</v>
      </c>
      <c r="E525">
        <v>0</v>
      </c>
      <c r="F525">
        <v>8</v>
      </c>
      <c r="G525">
        <v>88</v>
      </c>
      <c r="H525">
        <v>66.709999999999994</v>
      </c>
      <c r="I525" t="s">
        <v>77</v>
      </c>
      <c r="J525" t="s">
        <v>318</v>
      </c>
      <c r="K525">
        <v>300</v>
      </c>
      <c r="L525" t="s">
        <v>73</v>
      </c>
      <c r="M525" t="s">
        <v>74</v>
      </c>
      <c r="N525">
        <v>0</v>
      </c>
      <c r="O525">
        <v>17912</v>
      </c>
      <c r="P525">
        <v>16</v>
      </c>
      <c r="Q525" t="s">
        <v>48</v>
      </c>
      <c r="R525" t="s">
        <v>74</v>
      </c>
      <c r="S525">
        <v>15</v>
      </c>
      <c r="T525">
        <v>1194.13333333333</v>
      </c>
      <c r="X525" t="s">
        <v>926</v>
      </c>
    </row>
    <row r="526" spans="2:24" x14ac:dyDescent="0.25">
      <c r="B526" t="s">
        <v>930</v>
      </c>
      <c r="C526" t="s">
        <v>931</v>
      </c>
      <c r="D526" t="s">
        <v>894</v>
      </c>
      <c r="E526">
        <v>0</v>
      </c>
      <c r="F526">
        <v>8</v>
      </c>
      <c r="G526">
        <v>69</v>
      </c>
      <c r="H526">
        <v>66.88</v>
      </c>
      <c r="I526" t="s">
        <v>71</v>
      </c>
      <c r="J526" t="s">
        <v>933</v>
      </c>
      <c r="K526">
        <v>75</v>
      </c>
      <c r="L526" t="s">
        <v>73</v>
      </c>
      <c r="M526" t="s">
        <v>74</v>
      </c>
      <c r="N526">
        <v>0</v>
      </c>
      <c r="O526">
        <v>17920</v>
      </c>
      <c r="P526">
        <v>16</v>
      </c>
      <c r="Q526" t="s">
        <v>48</v>
      </c>
      <c r="R526" t="s">
        <v>74</v>
      </c>
      <c r="S526">
        <v>15</v>
      </c>
      <c r="T526">
        <v>1194.6666666666599</v>
      </c>
      <c r="X526" t="s">
        <v>932</v>
      </c>
    </row>
    <row r="527" spans="2:24" x14ac:dyDescent="0.25">
      <c r="B527" t="s">
        <v>930</v>
      </c>
      <c r="C527" t="s">
        <v>931</v>
      </c>
      <c r="D527" t="s">
        <v>894</v>
      </c>
      <c r="E527">
        <v>0</v>
      </c>
      <c r="F527">
        <v>8</v>
      </c>
      <c r="G527">
        <v>69</v>
      </c>
      <c r="H527">
        <v>66.88</v>
      </c>
      <c r="I527" t="s">
        <v>71</v>
      </c>
      <c r="J527" t="s">
        <v>365</v>
      </c>
      <c r="K527">
        <v>75</v>
      </c>
      <c r="L527" t="s">
        <v>73</v>
      </c>
      <c r="M527" t="s">
        <v>74</v>
      </c>
      <c r="N527">
        <v>0</v>
      </c>
      <c r="O527">
        <v>17920</v>
      </c>
      <c r="P527">
        <v>16</v>
      </c>
      <c r="Q527" t="s">
        <v>48</v>
      </c>
      <c r="R527" t="s">
        <v>74</v>
      </c>
      <c r="S527">
        <v>15</v>
      </c>
      <c r="T527">
        <v>1194.6666666666599</v>
      </c>
      <c r="X527" t="s">
        <v>932</v>
      </c>
    </row>
    <row r="528" spans="2:24" x14ac:dyDescent="0.25">
      <c r="B528" t="s">
        <v>930</v>
      </c>
      <c r="C528" t="s">
        <v>931</v>
      </c>
      <c r="D528" t="s">
        <v>894</v>
      </c>
      <c r="E528">
        <v>0</v>
      </c>
      <c r="F528">
        <v>8</v>
      </c>
      <c r="G528">
        <v>69</v>
      </c>
      <c r="H528">
        <v>66.88</v>
      </c>
      <c r="I528" t="s">
        <v>77</v>
      </c>
      <c r="J528" t="s">
        <v>318</v>
      </c>
      <c r="K528">
        <v>300</v>
      </c>
      <c r="L528" t="s">
        <v>73</v>
      </c>
      <c r="M528" t="s">
        <v>74</v>
      </c>
      <c r="N528">
        <v>0</v>
      </c>
      <c r="O528">
        <v>17920</v>
      </c>
      <c r="P528">
        <v>16</v>
      </c>
      <c r="Q528" t="s">
        <v>48</v>
      </c>
      <c r="R528" t="s">
        <v>74</v>
      </c>
      <c r="S528">
        <v>15</v>
      </c>
      <c r="T528">
        <v>1194.6666666666599</v>
      </c>
      <c r="X528" t="s">
        <v>932</v>
      </c>
    </row>
    <row r="529" spans="2:24" x14ac:dyDescent="0.25">
      <c r="B529" t="s">
        <v>934</v>
      </c>
      <c r="C529" t="s">
        <v>935</v>
      </c>
      <c r="D529" t="s">
        <v>936</v>
      </c>
      <c r="E529">
        <v>0</v>
      </c>
      <c r="F529">
        <v>8</v>
      </c>
      <c r="G529">
        <v>88</v>
      </c>
      <c r="H529">
        <v>66.709999999999994</v>
      </c>
      <c r="I529" t="s">
        <v>71</v>
      </c>
      <c r="J529" t="s">
        <v>233</v>
      </c>
      <c r="K529">
        <v>75</v>
      </c>
      <c r="L529" t="s">
        <v>73</v>
      </c>
      <c r="M529" t="s">
        <v>74</v>
      </c>
      <c r="N529">
        <v>0</v>
      </c>
      <c r="O529">
        <v>17912</v>
      </c>
      <c r="P529">
        <v>16</v>
      </c>
      <c r="Q529" t="s">
        <v>48</v>
      </c>
      <c r="R529" t="s">
        <v>74</v>
      </c>
      <c r="S529">
        <v>15</v>
      </c>
      <c r="T529">
        <v>1194.13333333333</v>
      </c>
      <c r="X529" t="s">
        <v>937</v>
      </c>
    </row>
    <row r="530" spans="2:24" x14ac:dyDescent="0.25">
      <c r="B530" t="s">
        <v>934</v>
      </c>
      <c r="C530" t="s">
        <v>935</v>
      </c>
      <c r="D530" t="s">
        <v>936</v>
      </c>
      <c r="E530">
        <v>0</v>
      </c>
      <c r="F530">
        <v>8</v>
      </c>
      <c r="G530">
        <v>88</v>
      </c>
      <c r="H530">
        <v>66.709999999999994</v>
      </c>
      <c r="I530" t="s">
        <v>77</v>
      </c>
      <c r="J530" t="s">
        <v>318</v>
      </c>
      <c r="K530">
        <v>300</v>
      </c>
      <c r="L530" t="s">
        <v>73</v>
      </c>
      <c r="M530" t="s">
        <v>74</v>
      </c>
      <c r="N530">
        <v>0</v>
      </c>
      <c r="O530">
        <v>17912</v>
      </c>
      <c r="P530">
        <v>16</v>
      </c>
      <c r="Q530" t="s">
        <v>48</v>
      </c>
      <c r="R530" t="s">
        <v>74</v>
      </c>
      <c r="S530">
        <v>15</v>
      </c>
      <c r="T530">
        <v>1194.13333333333</v>
      </c>
      <c r="X530" t="s">
        <v>937</v>
      </c>
    </row>
    <row r="531" spans="2:24" x14ac:dyDescent="0.25">
      <c r="B531" t="s">
        <v>934</v>
      </c>
      <c r="C531" t="s">
        <v>935</v>
      </c>
      <c r="D531" t="s">
        <v>936</v>
      </c>
      <c r="E531">
        <v>0</v>
      </c>
      <c r="F531">
        <v>8</v>
      </c>
      <c r="G531">
        <v>88</v>
      </c>
      <c r="H531">
        <v>66.709999999999994</v>
      </c>
      <c r="I531" t="s">
        <v>77</v>
      </c>
      <c r="J531" t="s">
        <v>887</v>
      </c>
      <c r="K531">
        <v>300</v>
      </c>
      <c r="L531" t="s">
        <v>73</v>
      </c>
      <c r="M531" t="s">
        <v>74</v>
      </c>
      <c r="N531">
        <v>0</v>
      </c>
      <c r="O531">
        <v>17912</v>
      </c>
      <c r="P531">
        <v>16</v>
      </c>
      <c r="Q531" t="s">
        <v>48</v>
      </c>
      <c r="R531" t="s">
        <v>74</v>
      </c>
      <c r="S531">
        <v>15</v>
      </c>
      <c r="T531">
        <v>1194.13333333333</v>
      </c>
      <c r="X531" t="s">
        <v>937</v>
      </c>
    </row>
    <row r="532" spans="2:24" x14ac:dyDescent="0.25">
      <c r="B532" t="s">
        <v>934</v>
      </c>
      <c r="C532" t="s">
        <v>935</v>
      </c>
      <c r="D532" t="s">
        <v>936</v>
      </c>
      <c r="E532">
        <v>0</v>
      </c>
      <c r="F532">
        <v>8</v>
      </c>
      <c r="G532">
        <v>88</v>
      </c>
      <c r="H532">
        <v>66.709999999999994</v>
      </c>
      <c r="I532" t="s">
        <v>77</v>
      </c>
      <c r="J532" t="s">
        <v>938</v>
      </c>
      <c r="K532">
        <v>600</v>
      </c>
      <c r="L532" t="s">
        <v>73</v>
      </c>
      <c r="M532" t="s">
        <v>74</v>
      </c>
      <c r="N532">
        <v>0</v>
      </c>
      <c r="O532">
        <v>17912</v>
      </c>
      <c r="P532">
        <v>16</v>
      </c>
      <c r="Q532" t="s">
        <v>48</v>
      </c>
      <c r="R532" t="s">
        <v>74</v>
      </c>
      <c r="S532">
        <v>15</v>
      </c>
      <c r="T532">
        <v>1194.13333333333</v>
      </c>
      <c r="X532" t="s">
        <v>937</v>
      </c>
    </row>
    <row r="533" spans="2:24" x14ac:dyDescent="0.25">
      <c r="B533" t="s">
        <v>939</v>
      </c>
      <c r="C533" t="s">
        <v>940</v>
      </c>
      <c r="D533" t="s">
        <v>936</v>
      </c>
      <c r="E533">
        <v>0</v>
      </c>
      <c r="F533">
        <v>8</v>
      </c>
      <c r="G533">
        <v>88</v>
      </c>
      <c r="H533">
        <v>66.709999999999994</v>
      </c>
      <c r="I533" t="s">
        <v>71</v>
      </c>
      <c r="J533" t="s">
        <v>233</v>
      </c>
      <c r="K533">
        <v>75</v>
      </c>
      <c r="L533" t="s">
        <v>73</v>
      </c>
      <c r="M533" t="s">
        <v>74</v>
      </c>
      <c r="N533">
        <v>0</v>
      </c>
      <c r="O533">
        <v>17912</v>
      </c>
      <c r="P533">
        <v>16</v>
      </c>
      <c r="Q533" t="s">
        <v>48</v>
      </c>
      <c r="R533" t="s">
        <v>74</v>
      </c>
      <c r="S533">
        <v>15</v>
      </c>
      <c r="T533">
        <v>1194.13333333333</v>
      </c>
      <c r="X533" t="s">
        <v>941</v>
      </c>
    </row>
    <row r="534" spans="2:24" x14ac:dyDescent="0.25">
      <c r="B534" t="s">
        <v>939</v>
      </c>
      <c r="C534" t="s">
        <v>940</v>
      </c>
      <c r="D534" t="s">
        <v>936</v>
      </c>
      <c r="E534">
        <v>0</v>
      </c>
      <c r="F534">
        <v>8</v>
      </c>
      <c r="G534">
        <v>88</v>
      </c>
      <c r="H534">
        <v>66.709999999999994</v>
      </c>
      <c r="I534" t="s">
        <v>77</v>
      </c>
      <c r="J534" t="s">
        <v>318</v>
      </c>
      <c r="K534">
        <v>300</v>
      </c>
      <c r="L534" t="s">
        <v>73</v>
      </c>
      <c r="M534" t="s">
        <v>74</v>
      </c>
      <c r="N534">
        <v>0</v>
      </c>
      <c r="O534">
        <v>17912</v>
      </c>
      <c r="P534">
        <v>16</v>
      </c>
      <c r="Q534" t="s">
        <v>48</v>
      </c>
      <c r="R534" t="s">
        <v>74</v>
      </c>
      <c r="S534">
        <v>15</v>
      </c>
      <c r="T534">
        <v>1194.13333333333</v>
      </c>
      <c r="X534" t="s">
        <v>941</v>
      </c>
    </row>
    <row r="535" spans="2:24" x14ac:dyDescent="0.25">
      <c r="B535" t="s">
        <v>939</v>
      </c>
      <c r="C535" t="s">
        <v>940</v>
      </c>
      <c r="D535" t="s">
        <v>936</v>
      </c>
      <c r="E535">
        <v>0</v>
      </c>
      <c r="F535">
        <v>8</v>
      </c>
      <c r="G535">
        <v>88</v>
      </c>
      <c r="H535">
        <v>66.709999999999994</v>
      </c>
      <c r="I535" t="s">
        <v>77</v>
      </c>
      <c r="J535" t="s">
        <v>938</v>
      </c>
      <c r="K535">
        <v>600</v>
      </c>
      <c r="L535" t="s">
        <v>73</v>
      </c>
      <c r="M535" t="s">
        <v>74</v>
      </c>
      <c r="N535">
        <v>0</v>
      </c>
      <c r="O535">
        <v>17912</v>
      </c>
      <c r="P535">
        <v>16</v>
      </c>
      <c r="Q535" t="s">
        <v>48</v>
      </c>
      <c r="R535" t="s">
        <v>74</v>
      </c>
      <c r="S535">
        <v>15</v>
      </c>
      <c r="T535">
        <v>1194.13333333333</v>
      </c>
      <c r="X535" t="s">
        <v>941</v>
      </c>
    </row>
    <row r="536" spans="2:24" x14ac:dyDescent="0.25">
      <c r="B536" t="s">
        <v>939</v>
      </c>
      <c r="C536" t="s">
        <v>940</v>
      </c>
      <c r="D536" t="s">
        <v>936</v>
      </c>
      <c r="E536">
        <v>0</v>
      </c>
      <c r="F536">
        <v>8</v>
      </c>
      <c r="G536">
        <v>88</v>
      </c>
      <c r="H536">
        <v>66.709999999999994</v>
      </c>
      <c r="I536" t="s">
        <v>77</v>
      </c>
      <c r="J536" t="s">
        <v>354</v>
      </c>
      <c r="K536" t="s">
        <v>3991</v>
      </c>
      <c r="L536" t="s">
        <v>73</v>
      </c>
      <c r="M536" t="s">
        <v>74</v>
      </c>
      <c r="N536">
        <v>0</v>
      </c>
      <c r="O536">
        <v>17912</v>
      </c>
      <c r="P536">
        <v>16</v>
      </c>
      <c r="Q536" t="s">
        <v>48</v>
      </c>
      <c r="R536" t="s">
        <v>74</v>
      </c>
      <c r="S536">
        <v>15</v>
      </c>
      <c r="T536">
        <v>1194.13333333333</v>
      </c>
      <c r="X536" t="s">
        <v>941</v>
      </c>
    </row>
    <row r="537" spans="2:24" x14ac:dyDescent="0.25">
      <c r="B537" t="s">
        <v>942</v>
      </c>
      <c r="C537" t="s">
        <v>928</v>
      </c>
      <c r="D537" t="s">
        <v>943</v>
      </c>
      <c r="E537">
        <v>0</v>
      </c>
      <c r="F537">
        <v>8</v>
      </c>
      <c r="G537">
        <v>88</v>
      </c>
      <c r="H537">
        <v>66.709999999999994</v>
      </c>
      <c r="I537" t="s">
        <v>71</v>
      </c>
      <c r="J537" t="s">
        <v>233</v>
      </c>
      <c r="K537">
        <v>75</v>
      </c>
      <c r="L537" t="s">
        <v>73</v>
      </c>
      <c r="M537" t="s">
        <v>74</v>
      </c>
      <c r="N537">
        <v>0</v>
      </c>
      <c r="O537">
        <v>17912</v>
      </c>
      <c r="P537">
        <v>16</v>
      </c>
      <c r="Q537" t="s">
        <v>48</v>
      </c>
      <c r="R537" t="s">
        <v>74</v>
      </c>
      <c r="S537">
        <v>15</v>
      </c>
      <c r="T537">
        <v>1194.13333333333</v>
      </c>
      <c r="X537" t="s">
        <v>944</v>
      </c>
    </row>
    <row r="538" spans="2:24" x14ac:dyDescent="0.25">
      <c r="B538" t="s">
        <v>942</v>
      </c>
      <c r="C538" t="s">
        <v>928</v>
      </c>
      <c r="D538" t="s">
        <v>943</v>
      </c>
      <c r="E538">
        <v>0</v>
      </c>
      <c r="F538">
        <v>8</v>
      </c>
      <c r="G538">
        <v>88</v>
      </c>
      <c r="H538">
        <v>66.709999999999994</v>
      </c>
      <c r="I538" t="s">
        <v>77</v>
      </c>
      <c r="J538" t="s">
        <v>318</v>
      </c>
      <c r="K538">
        <v>300</v>
      </c>
      <c r="L538" t="s">
        <v>73</v>
      </c>
      <c r="M538" t="s">
        <v>74</v>
      </c>
      <c r="N538">
        <v>0</v>
      </c>
      <c r="O538">
        <v>17912</v>
      </c>
      <c r="P538">
        <v>16</v>
      </c>
      <c r="Q538" t="s">
        <v>48</v>
      </c>
      <c r="R538" t="s">
        <v>74</v>
      </c>
      <c r="S538">
        <v>15</v>
      </c>
      <c r="T538">
        <v>1194.13333333333</v>
      </c>
      <c r="X538" t="s">
        <v>944</v>
      </c>
    </row>
    <row r="539" spans="2:24" x14ac:dyDescent="0.25">
      <c r="B539" t="s">
        <v>942</v>
      </c>
      <c r="C539" t="s">
        <v>928</v>
      </c>
      <c r="D539" t="s">
        <v>943</v>
      </c>
      <c r="E539">
        <v>0</v>
      </c>
      <c r="F539">
        <v>8</v>
      </c>
      <c r="G539">
        <v>88</v>
      </c>
      <c r="H539">
        <v>66.709999999999994</v>
      </c>
      <c r="I539" t="s">
        <v>77</v>
      </c>
      <c r="J539" t="s">
        <v>887</v>
      </c>
      <c r="K539">
        <v>300</v>
      </c>
      <c r="L539" t="s">
        <v>73</v>
      </c>
      <c r="M539" t="s">
        <v>74</v>
      </c>
      <c r="N539">
        <v>0</v>
      </c>
      <c r="O539">
        <v>17912</v>
      </c>
      <c r="P539">
        <v>16</v>
      </c>
      <c r="Q539" t="s">
        <v>48</v>
      </c>
      <c r="R539" t="s">
        <v>74</v>
      </c>
      <c r="S539">
        <v>15</v>
      </c>
      <c r="T539">
        <v>1194.13333333333</v>
      </c>
      <c r="X539" t="s">
        <v>944</v>
      </c>
    </row>
    <row r="540" spans="2:24" x14ac:dyDescent="0.25">
      <c r="B540" t="s">
        <v>942</v>
      </c>
      <c r="C540" t="s">
        <v>928</v>
      </c>
      <c r="D540" t="s">
        <v>943</v>
      </c>
      <c r="E540">
        <v>0</v>
      </c>
      <c r="F540">
        <v>8</v>
      </c>
      <c r="G540">
        <v>88</v>
      </c>
      <c r="H540">
        <v>66.709999999999994</v>
      </c>
      <c r="I540" t="s">
        <v>77</v>
      </c>
      <c r="J540" t="s">
        <v>354</v>
      </c>
      <c r="K540" t="s">
        <v>3991</v>
      </c>
      <c r="L540" t="s">
        <v>73</v>
      </c>
      <c r="M540" t="s">
        <v>74</v>
      </c>
      <c r="N540">
        <v>0</v>
      </c>
      <c r="O540">
        <v>17912</v>
      </c>
      <c r="P540">
        <v>16</v>
      </c>
      <c r="Q540" t="s">
        <v>48</v>
      </c>
      <c r="R540" t="s">
        <v>74</v>
      </c>
      <c r="S540">
        <v>15</v>
      </c>
      <c r="T540">
        <v>1194.13333333333</v>
      </c>
      <c r="X540" t="s">
        <v>944</v>
      </c>
    </row>
    <row r="541" spans="2:24" x14ac:dyDescent="0.25">
      <c r="B541" t="s">
        <v>945</v>
      </c>
      <c r="C541" t="s">
        <v>946</v>
      </c>
      <c r="D541" t="s">
        <v>947</v>
      </c>
      <c r="E541">
        <v>0</v>
      </c>
      <c r="F541">
        <v>6</v>
      </c>
      <c r="G541">
        <v>104</v>
      </c>
      <c r="H541">
        <v>66.680000000000007</v>
      </c>
      <c r="I541" t="s">
        <v>71</v>
      </c>
      <c r="J541" t="s">
        <v>505</v>
      </c>
      <c r="K541">
        <v>75</v>
      </c>
      <c r="L541" t="s">
        <v>73</v>
      </c>
      <c r="M541" t="s">
        <v>74</v>
      </c>
      <c r="N541">
        <v>0</v>
      </c>
      <c r="O541">
        <v>17920</v>
      </c>
      <c r="P541">
        <v>16</v>
      </c>
      <c r="Q541" t="s">
        <v>48</v>
      </c>
      <c r="R541" t="s">
        <v>74</v>
      </c>
      <c r="S541">
        <v>15</v>
      </c>
      <c r="T541">
        <v>1194.6666666666599</v>
      </c>
      <c r="X541" t="s">
        <v>948</v>
      </c>
    </row>
    <row r="542" spans="2:24" x14ac:dyDescent="0.25">
      <c r="B542" t="s">
        <v>945</v>
      </c>
      <c r="C542" t="s">
        <v>946</v>
      </c>
      <c r="D542" t="s">
        <v>947</v>
      </c>
      <c r="E542">
        <v>0</v>
      </c>
      <c r="F542">
        <v>6</v>
      </c>
      <c r="G542">
        <v>104</v>
      </c>
      <c r="H542">
        <v>66.680000000000007</v>
      </c>
      <c r="I542" t="s">
        <v>77</v>
      </c>
      <c r="J542" t="s">
        <v>338</v>
      </c>
      <c r="K542">
        <v>300</v>
      </c>
      <c r="L542" t="s">
        <v>73</v>
      </c>
      <c r="M542" t="s">
        <v>74</v>
      </c>
      <c r="N542">
        <v>0</v>
      </c>
      <c r="O542">
        <v>17920</v>
      </c>
      <c r="P542">
        <v>16</v>
      </c>
      <c r="Q542" t="s">
        <v>48</v>
      </c>
      <c r="R542" t="s">
        <v>74</v>
      </c>
      <c r="S542">
        <v>15</v>
      </c>
      <c r="T542">
        <v>1194.6666666666599</v>
      </c>
      <c r="X542" t="s">
        <v>948</v>
      </c>
    </row>
    <row r="543" spans="2:24" x14ac:dyDescent="0.25">
      <c r="B543" t="s">
        <v>945</v>
      </c>
      <c r="C543" t="s">
        <v>946</v>
      </c>
      <c r="D543" t="s">
        <v>947</v>
      </c>
      <c r="E543">
        <v>0</v>
      </c>
      <c r="F543">
        <v>6</v>
      </c>
      <c r="G543">
        <v>104</v>
      </c>
      <c r="H543">
        <v>66.680000000000007</v>
      </c>
      <c r="I543" t="s">
        <v>77</v>
      </c>
      <c r="J543" t="s">
        <v>322</v>
      </c>
      <c r="K543">
        <v>300</v>
      </c>
      <c r="L543" t="s">
        <v>73</v>
      </c>
      <c r="M543" t="s">
        <v>74</v>
      </c>
      <c r="N543">
        <v>0</v>
      </c>
      <c r="O543">
        <v>17920</v>
      </c>
      <c r="P543">
        <v>16</v>
      </c>
      <c r="Q543" t="s">
        <v>48</v>
      </c>
      <c r="R543" t="s">
        <v>74</v>
      </c>
      <c r="S543">
        <v>15</v>
      </c>
      <c r="T543">
        <v>1194.6666666666599</v>
      </c>
      <c r="X543" t="s">
        <v>948</v>
      </c>
    </row>
    <row r="544" spans="2:24" x14ac:dyDescent="0.25">
      <c r="B544" t="s">
        <v>949</v>
      </c>
      <c r="C544" t="s">
        <v>950</v>
      </c>
      <c r="D544" t="s">
        <v>947</v>
      </c>
      <c r="E544">
        <v>0</v>
      </c>
      <c r="F544">
        <v>6</v>
      </c>
      <c r="G544">
        <v>98</v>
      </c>
      <c r="H544">
        <v>66.680000000000007</v>
      </c>
      <c r="I544" t="s">
        <v>71</v>
      </c>
      <c r="J544" t="s">
        <v>505</v>
      </c>
      <c r="K544">
        <v>75</v>
      </c>
      <c r="L544" t="s">
        <v>73</v>
      </c>
      <c r="M544" t="s">
        <v>74</v>
      </c>
      <c r="N544">
        <v>0</v>
      </c>
      <c r="O544">
        <v>17920</v>
      </c>
      <c r="P544">
        <v>16</v>
      </c>
      <c r="Q544" t="s">
        <v>48</v>
      </c>
      <c r="R544" t="s">
        <v>74</v>
      </c>
      <c r="S544">
        <v>15</v>
      </c>
      <c r="T544">
        <v>1194.6666666666599</v>
      </c>
      <c r="X544" t="s">
        <v>951</v>
      </c>
    </row>
    <row r="545" spans="2:24" x14ac:dyDescent="0.25">
      <c r="B545" t="s">
        <v>949</v>
      </c>
      <c r="C545" t="s">
        <v>950</v>
      </c>
      <c r="D545" t="s">
        <v>947</v>
      </c>
      <c r="E545">
        <v>0</v>
      </c>
      <c r="F545">
        <v>6</v>
      </c>
      <c r="G545">
        <v>98</v>
      </c>
      <c r="H545">
        <v>66.680000000000007</v>
      </c>
      <c r="I545" t="s">
        <v>77</v>
      </c>
      <c r="J545" t="s">
        <v>374</v>
      </c>
      <c r="K545">
        <v>450</v>
      </c>
      <c r="L545" t="s">
        <v>73</v>
      </c>
      <c r="M545" t="s">
        <v>74</v>
      </c>
      <c r="N545">
        <v>0</v>
      </c>
      <c r="O545">
        <v>17920</v>
      </c>
      <c r="P545">
        <v>16</v>
      </c>
      <c r="Q545" t="s">
        <v>48</v>
      </c>
      <c r="R545" t="s">
        <v>74</v>
      </c>
      <c r="S545">
        <v>15</v>
      </c>
      <c r="T545">
        <v>1194.6666666666599</v>
      </c>
      <c r="X545" t="s">
        <v>951</v>
      </c>
    </row>
    <row r="546" spans="2:24" x14ac:dyDescent="0.25">
      <c r="B546" t="s">
        <v>949</v>
      </c>
      <c r="C546" t="s">
        <v>950</v>
      </c>
      <c r="D546" t="s">
        <v>947</v>
      </c>
      <c r="E546">
        <v>0</v>
      </c>
      <c r="F546">
        <v>6</v>
      </c>
      <c r="G546">
        <v>98</v>
      </c>
      <c r="H546">
        <v>66.680000000000007</v>
      </c>
      <c r="I546" t="s">
        <v>77</v>
      </c>
      <c r="J546" t="s">
        <v>338</v>
      </c>
      <c r="K546">
        <v>300</v>
      </c>
      <c r="L546" t="s">
        <v>73</v>
      </c>
      <c r="M546" t="s">
        <v>74</v>
      </c>
      <c r="N546">
        <v>0</v>
      </c>
      <c r="O546">
        <v>17920</v>
      </c>
      <c r="P546">
        <v>16</v>
      </c>
      <c r="Q546" t="s">
        <v>48</v>
      </c>
      <c r="R546" t="s">
        <v>74</v>
      </c>
      <c r="S546">
        <v>15</v>
      </c>
      <c r="T546">
        <v>1194.6666666666599</v>
      </c>
      <c r="X546" t="s">
        <v>951</v>
      </c>
    </row>
    <row r="547" spans="2:24" x14ac:dyDescent="0.25">
      <c r="B547" t="s">
        <v>952</v>
      </c>
      <c r="C547" t="s">
        <v>953</v>
      </c>
      <c r="D547" t="s">
        <v>954</v>
      </c>
      <c r="E547">
        <v>0</v>
      </c>
      <c r="F547">
        <v>1</v>
      </c>
      <c r="G547">
        <v>54</v>
      </c>
      <c r="H547">
        <v>64.739999999999995</v>
      </c>
      <c r="I547" t="s">
        <v>71</v>
      </c>
      <c r="J547" t="s">
        <v>201</v>
      </c>
      <c r="K547">
        <v>150</v>
      </c>
      <c r="L547" t="s">
        <v>239</v>
      </c>
      <c r="M547" t="s">
        <v>74</v>
      </c>
      <c r="N547">
        <v>1000</v>
      </c>
      <c r="O547">
        <v>3680</v>
      </c>
      <c r="P547">
        <v>16</v>
      </c>
      <c r="Q547" t="s">
        <v>3990</v>
      </c>
      <c r="R547" t="s">
        <v>74</v>
      </c>
      <c r="S547">
        <v>4</v>
      </c>
      <c r="T547">
        <v>920</v>
      </c>
      <c r="X547" t="s">
        <v>955</v>
      </c>
    </row>
    <row r="548" spans="2:24" x14ac:dyDescent="0.25">
      <c r="B548" t="s">
        <v>952</v>
      </c>
      <c r="C548" t="s">
        <v>953</v>
      </c>
      <c r="D548" t="s">
        <v>954</v>
      </c>
      <c r="E548">
        <v>0</v>
      </c>
      <c r="F548">
        <v>1</v>
      </c>
      <c r="G548">
        <v>54</v>
      </c>
      <c r="H548">
        <v>64.739999999999995</v>
      </c>
      <c r="I548" t="s">
        <v>77</v>
      </c>
      <c r="J548" t="s">
        <v>201</v>
      </c>
      <c r="K548">
        <v>150</v>
      </c>
      <c r="L548" t="s">
        <v>239</v>
      </c>
      <c r="M548" t="s">
        <v>74</v>
      </c>
      <c r="N548">
        <v>1000</v>
      </c>
      <c r="O548">
        <v>3680</v>
      </c>
      <c r="P548">
        <v>16</v>
      </c>
      <c r="Q548" t="s">
        <v>3990</v>
      </c>
      <c r="R548" t="s">
        <v>74</v>
      </c>
      <c r="S548">
        <v>4</v>
      </c>
      <c r="T548">
        <v>920</v>
      </c>
      <c r="X548" t="s">
        <v>955</v>
      </c>
    </row>
    <row r="549" spans="2:24" x14ac:dyDescent="0.25">
      <c r="B549" t="s">
        <v>956</v>
      </c>
      <c r="C549" t="s">
        <v>957</v>
      </c>
      <c r="D549" t="s">
        <v>958</v>
      </c>
      <c r="E549">
        <v>0</v>
      </c>
      <c r="F549">
        <v>7</v>
      </c>
      <c r="G549">
        <v>98</v>
      </c>
      <c r="H549">
        <v>66.900000000000006</v>
      </c>
      <c r="I549" t="s">
        <v>71</v>
      </c>
      <c r="J549" t="s">
        <v>509</v>
      </c>
      <c r="K549">
        <v>75</v>
      </c>
      <c r="L549" t="s">
        <v>73</v>
      </c>
      <c r="M549" t="s">
        <v>74</v>
      </c>
      <c r="N549">
        <v>0</v>
      </c>
      <c r="O549">
        <v>1</v>
      </c>
      <c r="P549">
        <v>16</v>
      </c>
      <c r="Q549" t="s">
        <v>48</v>
      </c>
      <c r="R549" t="s">
        <v>74</v>
      </c>
      <c r="S549">
        <v>1</v>
      </c>
      <c r="T549">
        <v>1</v>
      </c>
      <c r="X549" t="s">
        <v>959</v>
      </c>
    </row>
    <row r="550" spans="2:24" x14ac:dyDescent="0.25">
      <c r="B550" t="s">
        <v>956</v>
      </c>
      <c r="C550" t="s">
        <v>957</v>
      </c>
      <c r="D550" t="s">
        <v>958</v>
      </c>
      <c r="E550">
        <v>0</v>
      </c>
      <c r="F550">
        <v>7</v>
      </c>
      <c r="G550">
        <v>98</v>
      </c>
      <c r="H550">
        <v>66.900000000000006</v>
      </c>
      <c r="I550" t="s">
        <v>77</v>
      </c>
      <c r="J550" t="s">
        <v>916</v>
      </c>
      <c r="K550">
        <v>300</v>
      </c>
      <c r="L550" t="s">
        <v>73</v>
      </c>
      <c r="M550" t="s">
        <v>74</v>
      </c>
      <c r="N550">
        <v>0</v>
      </c>
      <c r="O550">
        <v>1</v>
      </c>
      <c r="P550">
        <v>16</v>
      </c>
      <c r="Q550" t="s">
        <v>48</v>
      </c>
      <c r="R550" t="s">
        <v>74</v>
      </c>
      <c r="S550">
        <v>1</v>
      </c>
      <c r="T550">
        <v>1</v>
      </c>
      <c r="X550" t="s">
        <v>959</v>
      </c>
    </row>
    <row r="551" spans="2:24" x14ac:dyDescent="0.25">
      <c r="B551" t="s">
        <v>956</v>
      </c>
      <c r="C551" t="s">
        <v>957</v>
      </c>
      <c r="D551" t="s">
        <v>958</v>
      </c>
      <c r="E551">
        <v>0</v>
      </c>
      <c r="F551">
        <v>7</v>
      </c>
      <c r="G551">
        <v>98</v>
      </c>
      <c r="H551">
        <v>66.900000000000006</v>
      </c>
      <c r="I551" t="s">
        <v>77</v>
      </c>
      <c r="J551" t="s">
        <v>887</v>
      </c>
      <c r="K551">
        <v>300</v>
      </c>
      <c r="L551" t="s">
        <v>73</v>
      </c>
      <c r="M551" t="s">
        <v>74</v>
      </c>
      <c r="N551">
        <v>0</v>
      </c>
      <c r="O551">
        <v>1</v>
      </c>
      <c r="P551">
        <v>16</v>
      </c>
      <c r="Q551" t="s">
        <v>48</v>
      </c>
      <c r="R551" t="s">
        <v>74</v>
      </c>
      <c r="S551">
        <v>1</v>
      </c>
      <c r="T551">
        <v>1</v>
      </c>
      <c r="X551" t="s">
        <v>959</v>
      </c>
    </row>
    <row r="552" spans="2:24" x14ac:dyDescent="0.25">
      <c r="B552" t="s">
        <v>960</v>
      </c>
      <c r="C552" t="s">
        <v>961</v>
      </c>
      <c r="D552" t="s">
        <v>962</v>
      </c>
      <c r="E552">
        <v>0</v>
      </c>
      <c r="F552">
        <v>6</v>
      </c>
      <c r="G552">
        <v>96</v>
      </c>
      <c r="H552">
        <v>66.900000000000006</v>
      </c>
      <c r="I552" t="s">
        <v>71</v>
      </c>
      <c r="J552" t="s">
        <v>509</v>
      </c>
      <c r="K552">
        <v>75</v>
      </c>
      <c r="L552" t="s">
        <v>73</v>
      </c>
      <c r="M552" t="s">
        <v>74</v>
      </c>
      <c r="N552">
        <v>0</v>
      </c>
      <c r="O552">
        <v>17920</v>
      </c>
      <c r="P552">
        <v>16</v>
      </c>
      <c r="Q552" t="s">
        <v>48</v>
      </c>
      <c r="R552" t="s">
        <v>74</v>
      </c>
      <c r="S552">
        <v>15</v>
      </c>
      <c r="T552">
        <v>1194.6666666666599</v>
      </c>
      <c r="X552" t="s">
        <v>963</v>
      </c>
    </row>
    <row r="553" spans="2:24" x14ac:dyDescent="0.25">
      <c r="B553" t="s">
        <v>960</v>
      </c>
      <c r="C553" t="s">
        <v>961</v>
      </c>
      <c r="D553" t="s">
        <v>962</v>
      </c>
      <c r="E553">
        <v>0</v>
      </c>
      <c r="F553">
        <v>6</v>
      </c>
      <c r="G553">
        <v>96</v>
      </c>
      <c r="H553">
        <v>66.900000000000006</v>
      </c>
      <c r="I553" t="s">
        <v>77</v>
      </c>
      <c r="J553" t="s">
        <v>338</v>
      </c>
      <c r="K553">
        <v>300</v>
      </c>
      <c r="L553" t="s">
        <v>73</v>
      </c>
      <c r="M553" t="s">
        <v>74</v>
      </c>
      <c r="N553">
        <v>0</v>
      </c>
      <c r="O553">
        <v>17920</v>
      </c>
      <c r="P553">
        <v>16</v>
      </c>
      <c r="Q553" t="s">
        <v>48</v>
      </c>
      <c r="R553" t="s">
        <v>74</v>
      </c>
      <c r="S553">
        <v>15</v>
      </c>
      <c r="T553">
        <v>1194.6666666666599</v>
      </c>
      <c r="X553" t="s">
        <v>963</v>
      </c>
    </row>
    <row r="554" spans="2:24" x14ac:dyDescent="0.25">
      <c r="B554" t="s">
        <v>960</v>
      </c>
      <c r="C554" t="s">
        <v>961</v>
      </c>
      <c r="D554" t="s">
        <v>962</v>
      </c>
      <c r="E554">
        <v>0</v>
      </c>
      <c r="F554">
        <v>6</v>
      </c>
      <c r="G554">
        <v>96</v>
      </c>
      <c r="H554">
        <v>66.900000000000006</v>
      </c>
      <c r="I554" t="s">
        <v>77</v>
      </c>
      <c r="J554" t="s">
        <v>887</v>
      </c>
      <c r="K554">
        <v>300</v>
      </c>
      <c r="L554" t="s">
        <v>73</v>
      </c>
      <c r="M554" t="s">
        <v>74</v>
      </c>
      <c r="N554">
        <v>0</v>
      </c>
      <c r="O554">
        <v>17920</v>
      </c>
      <c r="P554">
        <v>16</v>
      </c>
      <c r="Q554" t="s">
        <v>48</v>
      </c>
      <c r="R554" t="s">
        <v>74</v>
      </c>
      <c r="S554">
        <v>15</v>
      </c>
      <c r="T554">
        <v>1194.6666666666599</v>
      </c>
      <c r="X554" t="s">
        <v>963</v>
      </c>
    </row>
    <row r="555" spans="2:24" x14ac:dyDescent="0.25">
      <c r="B555" t="s">
        <v>964</v>
      </c>
      <c r="D555" t="s">
        <v>965</v>
      </c>
      <c r="E555">
        <v>100</v>
      </c>
      <c r="F555">
        <v>6</v>
      </c>
      <c r="G555">
        <v>88</v>
      </c>
      <c r="H555">
        <v>67.400000000000006</v>
      </c>
      <c r="I555" t="s">
        <v>71</v>
      </c>
      <c r="J555" t="s">
        <v>509</v>
      </c>
      <c r="K555">
        <v>75</v>
      </c>
      <c r="L555" t="s">
        <v>73</v>
      </c>
      <c r="M555" t="s">
        <v>74</v>
      </c>
      <c r="N555">
        <v>0</v>
      </c>
      <c r="O555">
        <v>17910</v>
      </c>
      <c r="P555">
        <v>16</v>
      </c>
      <c r="Q555" t="s">
        <v>48</v>
      </c>
      <c r="R555" t="s">
        <v>74</v>
      </c>
      <c r="S555">
        <v>15</v>
      </c>
      <c r="T555">
        <v>1194</v>
      </c>
      <c r="X555" t="s">
        <v>966</v>
      </c>
    </row>
    <row r="556" spans="2:24" x14ac:dyDescent="0.25">
      <c r="B556" t="s">
        <v>964</v>
      </c>
      <c r="D556" t="s">
        <v>965</v>
      </c>
      <c r="E556">
        <v>100</v>
      </c>
      <c r="F556">
        <v>6</v>
      </c>
      <c r="G556">
        <v>88</v>
      </c>
      <c r="H556">
        <v>67.400000000000006</v>
      </c>
      <c r="I556" t="s">
        <v>77</v>
      </c>
      <c r="J556" t="s">
        <v>824</v>
      </c>
      <c r="K556">
        <v>1200</v>
      </c>
      <c r="L556" t="s">
        <v>73</v>
      </c>
      <c r="M556" t="s">
        <v>74</v>
      </c>
      <c r="N556">
        <v>0</v>
      </c>
      <c r="O556">
        <v>17910</v>
      </c>
      <c r="P556">
        <v>16</v>
      </c>
      <c r="Q556" t="s">
        <v>48</v>
      </c>
      <c r="R556" t="s">
        <v>74</v>
      </c>
      <c r="S556">
        <v>15</v>
      </c>
      <c r="T556">
        <v>1194</v>
      </c>
      <c r="X556" t="s">
        <v>966</v>
      </c>
    </row>
    <row r="557" spans="2:24" x14ac:dyDescent="0.25">
      <c r="B557" t="s">
        <v>964</v>
      </c>
      <c r="D557" t="s">
        <v>965</v>
      </c>
      <c r="E557">
        <v>100</v>
      </c>
      <c r="F557">
        <v>6</v>
      </c>
      <c r="G557">
        <v>88</v>
      </c>
      <c r="H557">
        <v>67.400000000000006</v>
      </c>
      <c r="I557" t="s">
        <v>77</v>
      </c>
      <c r="J557" t="s">
        <v>318</v>
      </c>
      <c r="K557">
        <v>300</v>
      </c>
      <c r="L557" t="s">
        <v>73</v>
      </c>
      <c r="M557" t="s">
        <v>74</v>
      </c>
      <c r="N557">
        <v>0</v>
      </c>
      <c r="O557">
        <v>17910</v>
      </c>
      <c r="P557">
        <v>16</v>
      </c>
      <c r="Q557" t="s">
        <v>48</v>
      </c>
      <c r="R557" t="s">
        <v>74</v>
      </c>
      <c r="S557">
        <v>15</v>
      </c>
      <c r="T557">
        <v>1194</v>
      </c>
      <c r="X557" t="s">
        <v>966</v>
      </c>
    </row>
    <row r="558" spans="2:24" x14ac:dyDescent="0.25">
      <c r="B558" t="s">
        <v>964</v>
      </c>
      <c r="D558" t="s">
        <v>965</v>
      </c>
      <c r="E558">
        <v>100</v>
      </c>
      <c r="F558">
        <v>6</v>
      </c>
      <c r="G558">
        <v>88</v>
      </c>
      <c r="H558">
        <v>67.400000000000006</v>
      </c>
      <c r="I558" t="s">
        <v>77</v>
      </c>
      <c r="J558" t="s">
        <v>322</v>
      </c>
      <c r="K558">
        <v>300</v>
      </c>
      <c r="L558" t="s">
        <v>73</v>
      </c>
      <c r="M558" t="s">
        <v>74</v>
      </c>
      <c r="N558">
        <v>0</v>
      </c>
      <c r="O558">
        <v>17910</v>
      </c>
      <c r="P558">
        <v>16</v>
      </c>
      <c r="Q558" t="s">
        <v>48</v>
      </c>
      <c r="R558" t="s">
        <v>74</v>
      </c>
      <c r="S558">
        <v>15</v>
      </c>
      <c r="T558">
        <v>1194</v>
      </c>
      <c r="X558" t="s">
        <v>966</v>
      </c>
    </row>
    <row r="559" spans="2:24" x14ac:dyDescent="0.25">
      <c r="B559" t="s">
        <v>967</v>
      </c>
      <c r="C559" t="s">
        <v>968</v>
      </c>
      <c r="D559" t="s">
        <v>969</v>
      </c>
      <c r="E559">
        <v>101</v>
      </c>
      <c r="F559">
        <v>6</v>
      </c>
      <c r="G559">
        <v>88</v>
      </c>
      <c r="H559">
        <v>67.400000000000006</v>
      </c>
      <c r="I559" t="s">
        <v>71</v>
      </c>
      <c r="J559" t="s">
        <v>509</v>
      </c>
      <c r="K559">
        <v>75</v>
      </c>
      <c r="L559" t="s">
        <v>73</v>
      </c>
      <c r="M559" t="s">
        <v>74</v>
      </c>
      <c r="N559">
        <v>0</v>
      </c>
      <c r="O559">
        <v>17910</v>
      </c>
      <c r="P559">
        <v>16</v>
      </c>
      <c r="Q559" t="s">
        <v>48</v>
      </c>
      <c r="R559" t="s">
        <v>74</v>
      </c>
      <c r="S559">
        <v>15</v>
      </c>
      <c r="T559">
        <v>1194</v>
      </c>
      <c r="X559" t="s">
        <v>970</v>
      </c>
    </row>
    <row r="560" spans="2:24" x14ac:dyDescent="0.25">
      <c r="B560" t="s">
        <v>967</v>
      </c>
      <c r="C560" t="s">
        <v>968</v>
      </c>
      <c r="D560" t="s">
        <v>969</v>
      </c>
      <c r="E560">
        <v>101</v>
      </c>
      <c r="F560">
        <v>6</v>
      </c>
      <c r="G560">
        <v>88</v>
      </c>
      <c r="H560">
        <v>67.400000000000006</v>
      </c>
      <c r="I560" t="s">
        <v>77</v>
      </c>
      <c r="J560" t="s">
        <v>318</v>
      </c>
      <c r="K560">
        <v>300</v>
      </c>
      <c r="L560" t="s">
        <v>73</v>
      </c>
      <c r="M560" t="s">
        <v>74</v>
      </c>
      <c r="N560">
        <v>0</v>
      </c>
      <c r="O560">
        <v>17910</v>
      </c>
      <c r="P560">
        <v>16</v>
      </c>
      <c r="Q560" t="s">
        <v>48</v>
      </c>
      <c r="R560" t="s">
        <v>74</v>
      </c>
      <c r="S560">
        <v>15</v>
      </c>
      <c r="T560">
        <v>1194</v>
      </c>
      <c r="X560" t="s">
        <v>970</v>
      </c>
    </row>
    <row r="561" spans="2:24" x14ac:dyDescent="0.25">
      <c r="B561" t="s">
        <v>967</v>
      </c>
      <c r="C561" t="s">
        <v>968</v>
      </c>
      <c r="D561" t="s">
        <v>969</v>
      </c>
      <c r="E561">
        <v>101</v>
      </c>
      <c r="F561">
        <v>6</v>
      </c>
      <c r="G561">
        <v>88</v>
      </c>
      <c r="H561">
        <v>67.400000000000006</v>
      </c>
      <c r="I561" t="s">
        <v>77</v>
      </c>
      <c r="J561" t="s">
        <v>824</v>
      </c>
      <c r="K561">
        <v>1200</v>
      </c>
      <c r="L561" t="s">
        <v>73</v>
      </c>
      <c r="M561" t="s">
        <v>74</v>
      </c>
      <c r="N561">
        <v>0</v>
      </c>
      <c r="O561">
        <v>17910</v>
      </c>
      <c r="P561">
        <v>16</v>
      </c>
      <c r="Q561" t="s">
        <v>48</v>
      </c>
      <c r="R561" t="s">
        <v>74</v>
      </c>
      <c r="S561">
        <v>15</v>
      </c>
      <c r="T561">
        <v>1194</v>
      </c>
      <c r="X561" t="s">
        <v>970</v>
      </c>
    </row>
    <row r="562" spans="2:24" x14ac:dyDescent="0.25">
      <c r="B562" t="s">
        <v>967</v>
      </c>
      <c r="C562" t="s">
        <v>968</v>
      </c>
      <c r="D562" t="s">
        <v>969</v>
      </c>
      <c r="E562">
        <v>101</v>
      </c>
      <c r="F562">
        <v>6</v>
      </c>
      <c r="G562">
        <v>88</v>
      </c>
      <c r="H562">
        <v>67.400000000000006</v>
      </c>
      <c r="I562" t="s">
        <v>77</v>
      </c>
      <c r="J562" t="s">
        <v>322</v>
      </c>
      <c r="K562">
        <v>300</v>
      </c>
      <c r="L562" t="s">
        <v>73</v>
      </c>
      <c r="M562" t="s">
        <v>74</v>
      </c>
      <c r="N562">
        <v>0</v>
      </c>
      <c r="O562">
        <v>17910</v>
      </c>
      <c r="P562">
        <v>16</v>
      </c>
      <c r="Q562" t="s">
        <v>48</v>
      </c>
      <c r="R562" t="s">
        <v>74</v>
      </c>
      <c r="S562">
        <v>15</v>
      </c>
      <c r="T562">
        <v>1194</v>
      </c>
      <c r="X562" t="s">
        <v>970</v>
      </c>
    </row>
    <row r="563" spans="2:24" x14ac:dyDescent="0.25">
      <c r="B563" t="s">
        <v>971</v>
      </c>
      <c r="C563" t="s">
        <v>972</v>
      </c>
      <c r="D563" t="s">
        <v>965</v>
      </c>
      <c r="E563">
        <v>102</v>
      </c>
      <c r="F563">
        <v>67.8</v>
      </c>
      <c r="G563">
        <v>88</v>
      </c>
      <c r="H563">
        <v>66.900000000000006</v>
      </c>
      <c r="I563" t="s">
        <v>71</v>
      </c>
      <c r="J563" t="s">
        <v>974</v>
      </c>
      <c r="K563">
        <v>150</v>
      </c>
      <c r="L563" t="s">
        <v>73</v>
      </c>
      <c r="M563" t="s">
        <v>74</v>
      </c>
      <c r="N563">
        <v>0</v>
      </c>
      <c r="O563">
        <v>15312</v>
      </c>
      <c r="P563">
        <v>16</v>
      </c>
      <c r="Q563" t="s">
        <v>48</v>
      </c>
      <c r="R563" t="s">
        <v>74</v>
      </c>
      <c r="S563">
        <v>13</v>
      </c>
      <c r="T563">
        <v>1177.8461538461499</v>
      </c>
      <c r="X563" t="s">
        <v>973</v>
      </c>
    </row>
    <row r="564" spans="2:24" x14ac:dyDescent="0.25">
      <c r="B564" t="s">
        <v>971</v>
      </c>
      <c r="C564" t="s">
        <v>972</v>
      </c>
      <c r="D564" t="s">
        <v>965</v>
      </c>
      <c r="E564">
        <v>102</v>
      </c>
      <c r="F564">
        <v>67.8</v>
      </c>
      <c r="G564">
        <v>88</v>
      </c>
      <c r="H564">
        <v>66.900000000000006</v>
      </c>
      <c r="I564" t="s">
        <v>71</v>
      </c>
      <c r="J564" t="s">
        <v>175</v>
      </c>
      <c r="K564">
        <v>150</v>
      </c>
      <c r="L564" t="s">
        <v>73</v>
      </c>
      <c r="M564" t="s">
        <v>74</v>
      </c>
      <c r="N564">
        <v>0</v>
      </c>
      <c r="O564">
        <v>15312</v>
      </c>
      <c r="P564">
        <v>16</v>
      </c>
      <c r="Q564" t="s">
        <v>48</v>
      </c>
      <c r="R564" t="s">
        <v>74</v>
      </c>
      <c r="S564">
        <v>13</v>
      </c>
      <c r="T564">
        <v>1177.8461538461499</v>
      </c>
      <c r="X564" t="s">
        <v>973</v>
      </c>
    </row>
    <row r="565" spans="2:24" x14ac:dyDescent="0.25">
      <c r="B565" t="s">
        <v>971</v>
      </c>
      <c r="C565" t="s">
        <v>972</v>
      </c>
      <c r="D565" t="s">
        <v>965</v>
      </c>
      <c r="E565">
        <v>102</v>
      </c>
      <c r="F565">
        <v>67.8</v>
      </c>
      <c r="G565">
        <v>88</v>
      </c>
      <c r="H565">
        <v>66.900000000000006</v>
      </c>
      <c r="I565" t="s">
        <v>77</v>
      </c>
      <c r="J565" t="s">
        <v>356</v>
      </c>
      <c r="K565">
        <v>150</v>
      </c>
      <c r="L565" t="s">
        <v>73</v>
      </c>
      <c r="M565" t="s">
        <v>74</v>
      </c>
      <c r="N565">
        <v>0</v>
      </c>
      <c r="O565">
        <v>15312</v>
      </c>
      <c r="P565">
        <v>16</v>
      </c>
      <c r="Q565" t="s">
        <v>48</v>
      </c>
      <c r="R565" t="s">
        <v>74</v>
      </c>
      <c r="S565">
        <v>13</v>
      </c>
      <c r="T565">
        <v>1177.8461538461499</v>
      </c>
      <c r="X565" t="s">
        <v>973</v>
      </c>
    </row>
    <row r="566" spans="2:24" x14ac:dyDescent="0.25">
      <c r="B566" t="s">
        <v>971</v>
      </c>
      <c r="C566" t="s">
        <v>972</v>
      </c>
      <c r="D566" t="s">
        <v>965</v>
      </c>
      <c r="E566">
        <v>102</v>
      </c>
      <c r="F566">
        <v>67.8</v>
      </c>
      <c r="G566">
        <v>88</v>
      </c>
      <c r="H566">
        <v>66.900000000000006</v>
      </c>
      <c r="I566" t="s">
        <v>77</v>
      </c>
      <c r="J566" t="s">
        <v>322</v>
      </c>
      <c r="K566">
        <v>300</v>
      </c>
      <c r="L566" t="s">
        <v>73</v>
      </c>
      <c r="M566" t="s">
        <v>74</v>
      </c>
      <c r="N566">
        <v>0</v>
      </c>
      <c r="O566">
        <v>15312</v>
      </c>
      <c r="P566">
        <v>16</v>
      </c>
      <c r="Q566" t="s">
        <v>48</v>
      </c>
      <c r="R566" t="s">
        <v>74</v>
      </c>
      <c r="S566">
        <v>13</v>
      </c>
      <c r="T566">
        <v>1177.8461538461499</v>
      </c>
      <c r="X566" t="s">
        <v>973</v>
      </c>
    </row>
    <row r="567" spans="2:24" x14ac:dyDescent="0.25">
      <c r="B567" t="s">
        <v>975</v>
      </c>
      <c r="D567" t="s">
        <v>976</v>
      </c>
      <c r="E567">
        <v>0</v>
      </c>
      <c r="F567">
        <v>8</v>
      </c>
      <c r="G567">
        <v>92</v>
      </c>
      <c r="H567">
        <v>70</v>
      </c>
      <c r="I567" t="s">
        <v>71</v>
      </c>
      <c r="J567" t="s">
        <v>933</v>
      </c>
      <c r="K567">
        <v>75</v>
      </c>
      <c r="L567" t="s">
        <v>73</v>
      </c>
      <c r="M567" t="s">
        <v>74</v>
      </c>
      <c r="N567">
        <v>0</v>
      </c>
      <c r="O567">
        <v>17920</v>
      </c>
      <c r="P567">
        <v>16</v>
      </c>
      <c r="Q567" t="s">
        <v>48</v>
      </c>
      <c r="R567" t="s">
        <v>74</v>
      </c>
      <c r="S567">
        <v>15</v>
      </c>
      <c r="T567">
        <v>1194.6666666666599</v>
      </c>
      <c r="X567" t="s">
        <v>977</v>
      </c>
    </row>
    <row r="568" spans="2:24" x14ac:dyDescent="0.25">
      <c r="B568" t="s">
        <v>975</v>
      </c>
      <c r="D568" t="s">
        <v>976</v>
      </c>
      <c r="E568">
        <v>0</v>
      </c>
      <c r="F568">
        <v>8</v>
      </c>
      <c r="G568">
        <v>92</v>
      </c>
      <c r="H568">
        <v>70</v>
      </c>
      <c r="I568" t="s">
        <v>77</v>
      </c>
      <c r="J568" t="s">
        <v>318</v>
      </c>
      <c r="K568">
        <v>300</v>
      </c>
      <c r="L568" t="s">
        <v>73</v>
      </c>
      <c r="M568" t="s">
        <v>74</v>
      </c>
      <c r="N568">
        <v>0</v>
      </c>
      <c r="O568">
        <v>17920</v>
      </c>
      <c r="P568">
        <v>16</v>
      </c>
      <c r="Q568" t="s">
        <v>48</v>
      </c>
      <c r="R568" t="s">
        <v>74</v>
      </c>
      <c r="S568">
        <v>15</v>
      </c>
      <c r="T568">
        <v>1194.6666666666599</v>
      </c>
      <c r="X568" t="s">
        <v>977</v>
      </c>
    </row>
    <row r="569" spans="2:24" x14ac:dyDescent="0.25">
      <c r="B569" t="s">
        <v>978</v>
      </c>
      <c r="C569" t="s">
        <v>979</v>
      </c>
      <c r="D569" t="s">
        <v>980</v>
      </c>
      <c r="E569">
        <v>0</v>
      </c>
      <c r="F569">
        <v>3</v>
      </c>
      <c r="G569">
        <v>42</v>
      </c>
      <c r="H569">
        <v>70</v>
      </c>
      <c r="I569" t="s">
        <v>71</v>
      </c>
      <c r="J569" t="s">
        <v>195</v>
      </c>
      <c r="K569">
        <v>300</v>
      </c>
      <c r="L569" t="s">
        <v>73</v>
      </c>
      <c r="M569" t="s">
        <v>74</v>
      </c>
      <c r="N569">
        <v>0</v>
      </c>
      <c r="O569">
        <v>5250</v>
      </c>
      <c r="P569">
        <v>16</v>
      </c>
      <c r="Q569" t="s">
        <v>48</v>
      </c>
      <c r="R569" t="s">
        <v>74</v>
      </c>
      <c r="S569">
        <v>5</v>
      </c>
      <c r="T569">
        <v>1050</v>
      </c>
      <c r="X569" t="s">
        <v>981</v>
      </c>
    </row>
    <row r="570" spans="2:24" x14ac:dyDescent="0.25">
      <c r="B570" t="s">
        <v>978</v>
      </c>
      <c r="C570" t="s">
        <v>979</v>
      </c>
      <c r="D570" t="s">
        <v>980</v>
      </c>
      <c r="E570">
        <v>0</v>
      </c>
      <c r="F570">
        <v>3</v>
      </c>
      <c r="G570">
        <v>42</v>
      </c>
      <c r="H570">
        <v>70</v>
      </c>
      <c r="I570" t="s">
        <v>77</v>
      </c>
      <c r="J570" t="s">
        <v>982</v>
      </c>
      <c r="K570">
        <v>300</v>
      </c>
      <c r="L570" t="s">
        <v>73</v>
      </c>
      <c r="M570" t="s">
        <v>74</v>
      </c>
      <c r="N570">
        <v>0</v>
      </c>
      <c r="O570">
        <v>5250</v>
      </c>
      <c r="P570">
        <v>16</v>
      </c>
      <c r="Q570" t="s">
        <v>48</v>
      </c>
      <c r="R570" t="s">
        <v>74</v>
      </c>
      <c r="S570">
        <v>5</v>
      </c>
      <c r="T570">
        <v>1050</v>
      </c>
      <c r="X570" t="s">
        <v>981</v>
      </c>
    </row>
    <row r="571" spans="2:24" x14ac:dyDescent="0.25">
      <c r="B571" t="s">
        <v>983</v>
      </c>
      <c r="C571" t="s">
        <v>984</v>
      </c>
      <c r="D571" t="s">
        <v>958</v>
      </c>
      <c r="E571">
        <v>0</v>
      </c>
      <c r="F571">
        <v>7</v>
      </c>
      <c r="G571">
        <v>93</v>
      </c>
      <c r="H571">
        <v>66.900000000000006</v>
      </c>
      <c r="I571" t="s">
        <v>71</v>
      </c>
      <c r="J571" t="s">
        <v>509</v>
      </c>
      <c r="K571">
        <v>75</v>
      </c>
      <c r="L571" t="s">
        <v>73</v>
      </c>
      <c r="M571" t="s">
        <v>74</v>
      </c>
      <c r="N571">
        <v>0</v>
      </c>
      <c r="O571">
        <v>17920</v>
      </c>
      <c r="P571">
        <v>16</v>
      </c>
      <c r="Q571" t="s">
        <v>48</v>
      </c>
      <c r="R571" t="s">
        <v>74</v>
      </c>
      <c r="S571">
        <v>15</v>
      </c>
      <c r="T571">
        <v>1194.6666666666599</v>
      </c>
      <c r="X571" t="s">
        <v>3774</v>
      </c>
    </row>
    <row r="572" spans="2:24" x14ac:dyDescent="0.25">
      <c r="B572" t="s">
        <v>983</v>
      </c>
      <c r="C572" t="s">
        <v>984</v>
      </c>
      <c r="D572" t="s">
        <v>958</v>
      </c>
      <c r="E572">
        <v>0</v>
      </c>
      <c r="F572">
        <v>7</v>
      </c>
      <c r="G572">
        <v>93</v>
      </c>
      <c r="H572">
        <v>66.900000000000006</v>
      </c>
      <c r="I572" t="s">
        <v>77</v>
      </c>
      <c r="J572" t="s">
        <v>887</v>
      </c>
      <c r="K572">
        <v>300</v>
      </c>
      <c r="L572" t="s">
        <v>73</v>
      </c>
      <c r="M572" t="s">
        <v>74</v>
      </c>
      <c r="N572">
        <v>0</v>
      </c>
      <c r="O572">
        <v>17920</v>
      </c>
      <c r="P572">
        <v>16</v>
      </c>
      <c r="Q572" t="s">
        <v>48</v>
      </c>
      <c r="R572" t="s">
        <v>74</v>
      </c>
      <c r="S572">
        <v>15</v>
      </c>
      <c r="T572">
        <v>1194.6666666666599</v>
      </c>
      <c r="X572" t="s">
        <v>3774</v>
      </c>
    </row>
    <row r="573" spans="2:24" x14ac:dyDescent="0.25">
      <c r="B573" t="s">
        <v>983</v>
      </c>
      <c r="C573" t="s">
        <v>984</v>
      </c>
      <c r="D573" t="s">
        <v>958</v>
      </c>
      <c r="E573">
        <v>0</v>
      </c>
      <c r="F573">
        <v>7</v>
      </c>
      <c r="G573">
        <v>93</v>
      </c>
      <c r="H573">
        <v>66.900000000000006</v>
      </c>
      <c r="I573" t="s">
        <v>77</v>
      </c>
      <c r="J573" t="s">
        <v>338</v>
      </c>
      <c r="K573">
        <v>300</v>
      </c>
      <c r="L573" t="s">
        <v>73</v>
      </c>
      <c r="M573" t="s">
        <v>74</v>
      </c>
      <c r="N573">
        <v>0</v>
      </c>
      <c r="O573">
        <v>17920</v>
      </c>
      <c r="P573">
        <v>16</v>
      </c>
      <c r="Q573" t="s">
        <v>48</v>
      </c>
      <c r="R573" t="s">
        <v>74</v>
      </c>
      <c r="S573">
        <v>15</v>
      </c>
      <c r="T573">
        <v>1194.6666666666599</v>
      </c>
      <c r="X573" t="s">
        <v>3774</v>
      </c>
    </row>
    <row r="574" spans="2:24" x14ac:dyDescent="0.25">
      <c r="B574" t="s">
        <v>987</v>
      </c>
      <c r="C574" t="s">
        <v>988</v>
      </c>
      <c r="D574" t="s">
        <v>985</v>
      </c>
      <c r="E574">
        <v>0</v>
      </c>
      <c r="F574">
        <v>8</v>
      </c>
      <c r="G574">
        <v>88</v>
      </c>
      <c r="H574">
        <v>70.2</v>
      </c>
      <c r="I574" t="s">
        <v>71</v>
      </c>
      <c r="J574" t="s">
        <v>933</v>
      </c>
      <c r="K574">
        <v>75</v>
      </c>
      <c r="L574" t="s">
        <v>73</v>
      </c>
      <c r="M574" t="s">
        <v>74</v>
      </c>
      <c r="N574">
        <v>0</v>
      </c>
      <c r="O574">
        <v>22048</v>
      </c>
      <c r="P574">
        <v>24</v>
      </c>
      <c r="Q574" t="s">
        <v>48</v>
      </c>
      <c r="R574" t="s">
        <v>74</v>
      </c>
      <c r="S574">
        <v>18</v>
      </c>
      <c r="T574">
        <v>1224.88888888888</v>
      </c>
      <c r="X574" t="s">
        <v>986</v>
      </c>
    </row>
    <row r="575" spans="2:24" x14ac:dyDescent="0.25">
      <c r="B575" t="s">
        <v>987</v>
      </c>
      <c r="C575" t="s">
        <v>988</v>
      </c>
      <c r="D575" t="s">
        <v>985</v>
      </c>
      <c r="E575">
        <v>0</v>
      </c>
      <c r="F575">
        <v>8</v>
      </c>
      <c r="G575">
        <v>88</v>
      </c>
      <c r="H575">
        <v>70.2</v>
      </c>
      <c r="I575" t="s">
        <v>77</v>
      </c>
      <c r="J575" t="s">
        <v>338</v>
      </c>
      <c r="K575">
        <v>300</v>
      </c>
      <c r="L575" t="s">
        <v>73</v>
      </c>
      <c r="M575" t="s">
        <v>74</v>
      </c>
      <c r="N575">
        <v>0</v>
      </c>
      <c r="O575">
        <v>22048</v>
      </c>
      <c r="P575">
        <v>24</v>
      </c>
      <c r="Q575" t="s">
        <v>48</v>
      </c>
      <c r="R575" t="s">
        <v>74</v>
      </c>
      <c r="S575">
        <v>18</v>
      </c>
      <c r="T575">
        <v>1224.88888888888</v>
      </c>
      <c r="X575" t="s">
        <v>986</v>
      </c>
    </row>
    <row r="576" spans="2:24" x14ac:dyDescent="0.25">
      <c r="B576" t="s">
        <v>987</v>
      </c>
      <c r="C576" t="s">
        <v>988</v>
      </c>
      <c r="D576" t="s">
        <v>985</v>
      </c>
      <c r="E576">
        <v>0</v>
      </c>
      <c r="F576">
        <v>8</v>
      </c>
      <c r="G576">
        <v>88</v>
      </c>
      <c r="H576">
        <v>70.2</v>
      </c>
      <c r="I576" t="s">
        <v>77</v>
      </c>
      <c r="J576" t="s">
        <v>989</v>
      </c>
      <c r="K576">
        <v>450</v>
      </c>
      <c r="L576" t="s">
        <v>73</v>
      </c>
      <c r="M576" t="s">
        <v>74</v>
      </c>
      <c r="N576">
        <v>0</v>
      </c>
      <c r="O576">
        <v>22048</v>
      </c>
      <c r="P576">
        <v>24</v>
      </c>
      <c r="Q576" t="s">
        <v>48</v>
      </c>
      <c r="R576" t="s">
        <v>74</v>
      </c>
      <c r="S576">
        <v>18</v>
      </c>
      <c r="T576">
        <v>1224.88888888888</v>
      </c>
      <c r="X576" t="s">
        <v>986</v>
      </c>
    </row>
    <row r="577" spans="2:24" x14ac:dyDescent="0.25">
      <c r="B577" t="s">
        <v>990</v>
      </c>
      <c r="C577" t="s">
        <v>991</v>
      </c>
      <c r="D577" t="s">
        <v>992</v>
      </c>
      <c r="E577">
        <v>0</v>
      </c>
      <c r="F577">
        <v>80</v>
      </c>
      <c r="G577">
        <v>88</v>
      </c>
      <c r="H577">
        <v>67.88</v>
      </c>
      <c r="I577" t="s">
        <v>71</v>
      </c>
      <c r="J577" t="s">
        <v>933</v>
      </c>
      <c r="K577">
        <v>75</v>
      </c>
      <c r="L577" t="s">
        <v>73</v>
      </c>
      <c r="M577" t="s">
        <v>74</v>
      </c>
      <c r="N577">
        <v>0</v>
      </c>
      <c r="O577">
        <v>22048</v>
      </c>
      <c r="P577">
        <v>24</v>
      </c>
      <c r="Q577" t="s">
        <v>48</v>
      </c>
      <c r="R577" t="s">
        <v>74</v>
      </c>
      <c r="S577">
        <v>18</v>
      </c>
      <c r="T577">
        <v>1224.88888888888</v>
      </c>
      <c r="X577" t="s">
        <v>993</v>
      </c>
    </row>
    <row r="578" spans="2:24" x14ac:dyDescent="0.25">
      <c r="B578" t="s">
        <v>990</v>
      </c>
      <c r="C578" t="s">
        <v>991</v>
      </c>
      <c r="D578" t="s">
        <v>992</v>
      </c>
      <c r="E578">
        <v>0</v>
      </c>
      <c r="F578">
        <v>80</v>
      </c>
      <c r="G578">
        <v>88</v>
      </c>
      <c r="H578">
        <v>67.88</v>
      </c>
      <c r="I578" t="s">
        <v>77</v>
      </c>
      <c r="J578" t="s">
        <v>989</v>
      </c>
      <c r="K578">
        <v>450</v>
      </c>
      <c r="L578" t="s">
        <v>73</v>
      </c>
      <c r="M578" t="s">
        <v>74</v>
      </c>
      <c r="N578">
        <v>0</v>
      </c>
      <c r="O578">
        <v>22048</v>
      </c>
      <c r="P578">
        <v>24</v>
      </c>
      <c r="Q578" t="s">
        <v>48</v>
      </c>
      <c r="R578" t="s">
        <v>74</v>
      </c>
      <c r="S578">
        <v>18</v>
      </c>
      <c r="T578">
        <v>1224.88888888888</v>
      </c>
      <c r="X578" t="s">
        <v>993</v>
      </c>
    </row>
    <row r="579" spans="2:24" x14ac:dyDescent="0.25">
      <c r="B579" t="s">
        <v>990</v>
      </c>
      <c r="C579" t="s">
        <v>991</v>
      </c>
      <c r="D579" t="s">
        <v>992</v>
      </c>
      <c r="E579">
        <v>0</v>
      </c>
      <c r="F579">
        <v>80</v>
      </c>
      <c r="G579">
        <v>88</v>
      </c>
      <c r="H579">
        <v>67.88</v>
      </c>
      <c r="I579" t="s">
        <v>77</v>
      </c>
      <c r="J579" t="s">
        <v>338</v>
      </c>
      <c r="K579">
        <v>300</v>
      </c>
      <c r="L579" t="s">
        <v>73</v>
      </c>
      <c r="M579" t="s">
        <v>74</v>
      </c>
      <c r="N579">
        <v>0</v>
      </c>
      <c r="O579">
        <v>22048</v>
      </c>
      <c r="P579">
        <v>24</v>
      </c>
      <c r="Q579" t="s">
        <v>48</v>
      </c>
      <c r="R579" t="s">
        <v>74</v>
      </c>
      <c r="S579">
        <v>18</v>
      </c>
      <c r="T579">
        <v>1224.88888888888</v>
      </c>
      <c r="X579" t="s">
        <v>993</v>
      </c>
    </row>
    <row r="580" spans="2:24" x14ac:dyDescent="0.25">
      <c r="B580" t="s">
        <v>994</v>
      </c>
      <c r="C580" t="s">
        <v>991</v>
      </c>
      <c r="D580" t="s">
        <v>995</v>
      </c>
      <c r="E580">
        <v>0</v>
      </c>
      <c r="F580">
        <v>8</v>
      </c>
      <c r="G580">
        <v>88</v>
      </c>
      <c r="H580">
        <v>67.88</v>
      </c>
      <c r="I580" t="s">
        <v>71</v>
      </c>
      <c r="J580" t="s">
        <v>933</v>
      </c>
      <c r="K580">
        <v>75</v>
      </c>
      <c r="L580" t="s">
        <v>73</v>
      </c>
      <c r="M580" t="s">
        <v>74</v>
      </c>
      <c r="N580">
        <v>0</v>
      </c>
      <c r="O580">
        <v>22048</v>
      </c>
      <c r="P580">
        <v>24</v>
      </c>
      <c r="Q580" t="s">
        <v>48</v>
      </c>
      <c r="R580" t="s">
        <v>74</v>
      </c>
      <c r="S580">
        <v>18</v>
      </c>
      <c r="T580">
        <v>1224.88888888888</v>
      </c>
      <c r="X580" t="s">
        <v>996</v>
      </c>
    </row>
    <row r="581" spans="2:24" x14ac:dyDescent="0.25">
      <c r="B581" t="s">
        <v>994</v>
      </c>
      <c r="C581" t="s">
        <v>991</v>
      </c>
      <c r="D581" t="s">
        <v>995</v>
      </c>
      <c r="E581">
        <v>0</v>
      </c>
      <c r="F581">
        <v>8</v>
      </c>
      <c r="G581">
        <v>88</v>
      </c>
      <c r="H581">
        <v>67.88</v>
      </c>
      <c r="I581" t="s">
        <v>77</v>
      </c>
      <c r="J581" t="s">
        <v>338</v>
      </c>
      <c r="K581">
        <v>300</v>
      </c>
      <c r="L581" t="s">
        <v>73</v>
      </c>
      <c r="M581" t="s">
        <v>74</v>
      </c>
      <c r="N581">
        <v>0</v>
      </c>
      <c r="O581">
        <v>22048</v>
      </c>
      <c r="P581">
        <v>24</v>
      </c>
      <c r="Q581" t="s">
        <v>48</v>
      </c>
      <c r="R581" t="s">
        <v>74</v>
      </c>
      <c r="S581">
        <v>18</v>
      </c>
      <c r="T581">
        <v>1224.88888888888</v>
      </c>
      <c r="X581" t="s">
        <v>996</v>
      </c>
    </row>
    <row r="582" spans="2:24" x14ac:dyDescent="0.25">
      <c r="B582" t="s">
        <v>994</v>
      </c>
      <c r="C582" t="s">
        <v>991</v>
      </c>
      <c r="D582" t="s">
        <v>995</v>
      </c>
      <c r="E582">
        <v>0</v>
      </c>
      <c r="F582">
        <v>8</v>
      </c>
      <c r="G582">
        <v>88</v>
      </c>
      <c r="H582">
        <v>67.88</v>
      </c>
      <c r="I582" t="s">
        <v>77</v>
      </c>
      <c r="J582" t="s">
        <v>989</v>
      </c>
      <c r="K582">
        <v>450</v>
      </c>
      <c r="L582" t="s">
        <v>73</v>
      </c>
      <c r="M582" t="s">
        <v>74</v>
      </c>
      <c r="N582">
        <v>0</v>
      </c>
      <c r="O582">
        <v>22048</v>
      </c>
      <c r="P582">
        <v>24</v>
      </c>
      <c r="Q582" t="s">
        <v>48</v>
      </c>
      <c r="R582" t="s">
        <v>74</v>
      </c>
      <c r="S582">
        <v>18</v>
      </c>
      <c r="T582">
        <v>1224.88888888888</v>
      </c>
      <c r="X582" t="s">
        <v>996</v>
      </c>
    </row>
    <row r="583" spans="2:24" x14ac:dyDescent="0.25">
      <c r="B583" t="s">
        <v>997</v>
      </c>
      <c r="C583" t="s">
        <v>998</v>
      </c>
      <c r="D583" t="s">
        <v>985</v>
      </c>
      <c r="E583">
        <v>0</v>
      </c>
      <c r="F583">
        <v>7</v>
      </c>
      <c r="G583">
        <v>88</v>
      </c>
      <c r="H583">
        <v>65.2</v>
      </c>
      <c r="I583" t="s">
        <v>71</v>
      </c>
      <c r="J583" t="s">
        <v>505</v>
      </c>
      <c r="K583">
        <v>75</v>
      </c>
      <c r="L583" t="s">
        <v>73</v>
      </c>
      <c r="M583" t="s">
        <v>74</v>
      </c>
      <c r="N583">
        <v>0</v>
      </c>
      <c r="O583">
        <v>17920</v>
      </c>
      <c r="P583">
        <v>16</v>
      </c>
      <c r="Q583" t="s">
        <v>48</v>
      </c>
      <c r="R583" t="s">
        <v>74</v>
      </c>
      <c r="S583">
        <v>15</v>
      </c>
      <c r="T583">
        <v>1194.6666666666599</v>
      </c>
      <c r="X583" t="s">
        <v>3775</v>
      </c>
    </row>
    <row r="584" spans="2:24" x14ac:dyDescent="0.25">
      <c r="B584" t="s">
        <v>997</v>
      </c>
      <c r="C584" t="s">
        <v>998</v>
      </c>
      <c r="D584" t="s">
        <v>985</v>
      </c>
      <c r="E584">
        <v>0</v>
      </c>
      <c r="F584">
        <v>7</v>
      </c>
      <c r="G584">
        <v>88</v>
      </c>
      <c r="H584">
        <v>65.2</v>
      </c>
      <c r="I584" t="s">
        <v>77</v>
      </c>
      <c r="J584" t="s">
        <v>338</v>
      </c>
      <c r="K584">
        <v>300</v>
      </c>
      <c r="L584" t="s">
        <v>73</v>
      </c>
      <c r="M584" t="s">
        <v>74</v>
      </c>
      <c r="N584">
        <v>0</v>
      </c>
      <c r="O584">
        <v>17920</v>
      </c>
      <c r="P584">
        <v>16</v>
      </c>
      <c r="Q584" t="s">
        <v>48</v>
      </c>
      <c r="R584" t="s">
        <v>74</v>
      </c>
      <c r="S584">
        <v>15</v>
      </c>
      <c r="T584">
        <v>1194.6666666666599</v>
      </c>
      <c r="X584" t="s">
        <v>3775</v>
      </c>
    </row>
    <row r="585" spans="2:24" x14ac:dyDescent="0.25">
      <c r="B585" t="s">
        <v>997</v>
      </c>
      <c r="C585" t="s">
        <v>998</v>
      </c>
      <c r="D585" t="s">
        <v>985</v>
      </c>
      <c r="E585">
        <v>0</v>
      </c>
      <c r="F585">
        <v>7</v>
      </c>
      <c r="G585">
        <v>88</v>
      </c>
      <c r="H585">
        <v>65.2</v>
      </c>
      <c r="I585" t="s">
        <v>77</v>
      </c>
      <c r="J585" t="s">
        <v>3747</v>
      </c>
      <c r="K585">
        <v>20</v>
      </c>
      <c r="L585" t="s">
        <v>73</v>
      </c>
      <c r="M585" t="s">
        <v>74</v>
      </c>
      <c r="N585">
        <v>0</v>
      </c>
      <c r="O585">
        <v>17920</v>
      </c>
      <c r="P585">
        <v>16</v>
      </c>
      <c r="Q585" t="s">
        <v>48</v>
      </c>
      <c r="R585" t="s">
        <v>74</v>
      </c>
      <c r="S585">
        <v>15</v>
      </c>
      <c r="T585">
        <v>1194.6666666666599</v>
      </c>
      <c r="X585" t="s">
        <v>3775</v>
      </c>
    </row>
    <row r="586" spans="2:24" x14ac:dyDescent="0.25">
      <c r="B586" t="s">
        <v>1000</v>
      </c>
      <c r="C586" t="s">
        <v>1001</v>
      </c>
      <c r="D586" t="s">
        <v>890</v>
      </c>
      <c r="E586">
        <v>0</v>
      </c>
      <c r="F586">
        <v>8</v>
      </c>
      <c r="G586">
        <v>78</v>
      </c>
      <c r="H586">
        <v>70</v>
      </c>
      <c r="I586" t="s">
        <v>71</v>
      </c>
      <c r="J586" t="s">
        <v>509</v>
      </c>
      <c r="K586">
        <v>75</v>
      </c>
      <c r="L586" t="s">
        <v>73</v>
      </c>
      <c r="M586" t="s">
        <v>74</v>
      </c>
      <c r="N586">
        <v>0</v>
      </c>
      <c r="O586">
        <v>17920</v>
      </c>
      <c r="P586">
        <v>16</v>
      </c>
      <c r="Q586" t="s">
        <v>48</v>
      </c>
      <c r="R586" t="s">
        <v>74</v>
      </c>
      <c r="S586">
        <v>15</v>
      </c>
      <c r="T586">
        <v>1194.6666666666599</v>
      </c>
      <c r="X586" t="s">
        <v>999</v>
      </c>
    </row>
    <row r="587" spans="2:24" x14ac:dyDescent="0.25">
      <c r="B587" t="s">
        <v>1000</v>
      </c>
      <c r="C587" t="s">
        <v>1001</v>
      </c>
      <c r="D587" t="s">
        <v>890</v>
      </c>
      <c r="E587">
        <v>0</v>
      </c>
      <c r="F587">
        <v>8</v>
      </c>
      <c r="G587">
        <v>78</v>
      </c>
      <c r="H587">
        <v>70</v>
      </c>
      <c r="I587" t="s">
        <v>77</v>
      </c>
      <c r="J587" t="s">
        <v>887</v>
      </c>
      <c r="K587">
        <v>300</v>
      </c>
      <c r="L587" t="s">
        <v>73</v>
      </c>
      <c r="M587" t="s">
        <v>74</v>
      </c>
      <c r="N587">
        <v>0</v>
      </c>
      <c r="O587">
        <v>17920</v>
      </c>
      <c r="P587">
        <v>16</v>
      </c>
      <c r="Q587" t="s">
        <v>48</v>
      </c>
      <c r="R587" t="s">
        <v>74</v>
      </c>
      <c r="S587">
        <v>15</v>
      </c>
      <c r="T587">
        <v>1194.6666666666599</v>
      </c>
      <c r="X587" t="s">
        <v>999</v>
      </c>
    </row>
    <row r="588" spans="2:24" x14ac:dyDescent="0.25">
      <c r="B588" t="s">
        <v>1000</v>
      </c>
      <c r="C588" t="s">
        <v>1001</v>
      </c>
      <c r="D588" t="s">
        <v>890</v>
      </c>
      <c r="E588">
        <v>0</v>
      </c>
      <c r="F588">
        <v>8</v>
      </c>
      <c r="G588">
        <v>78</v>
      </c>
      <c r="H588">
        <v>70</v>
      </c>
      <c r="I588" t="s">
        <v>77</v>
      </c>
      <c r="J588" t="s">
        <v>318</v>
      </c>
      <c r="K588">
        <v>300</v>
      </c>
      <c r="L588" t="s">
        <v>73</v>
      </c>
      <c r="M588" t="s">
        <v>74</v>
      </c>
      <c r="N588">
        <v>0</v>
      </c>
      <c r="O588">
        <v>17920</v>
      </c>
      <c r="P588">
        <v>16</v>
      </c>
      <c r="Q588" t="s">
        <v>48</v>
      </c>
      <c r="R588" t="s">
        <v>74</v>
      </c>
      <c r="S588">
        <v>15</v>
      </c>
      <c r="T588">
        <v>1194.6666666666599</v>
      </c>
      <c r="X588" t="s">
        <v>999</v>
      </c>
    </row>
    <row r="589" spans="2:24" x14ac:dyDescent="0.25">
      <c r="B589" t="s">
        <v>1000</v>
      </c>
      <c r="C589" t="s">
        <v>1001</v>
      </c>
      <c r="D589" t="s">
        <v>890</v>
      </c>
      <c r="E589">
        <v>0</v>
      </c>
      <c r="F589">
        <v>8</v>
      </c>
      <c r="G589">
        <v>78</v>
      </c>
      <c r="H589">
        <v>70</v>
      </c>
      <c r="I589" t="s">
        <v>77</v>
      </c>
      <c r="J589" t="s">
        <v>929</v>
      </c>
      <c r="K589">
        <v>300</v>
      </c>
      <c r="L589" t="s">
        <v>73</v>
      </c>
      <c r="M589" t="s">
        <v>74</v>
      </c>
      <c r="N589">
        <v>0</v>
      </c>
      <c r="O589">
        <v>17920</v>
      </c>
      <c r="P589">
        <v>16</v>
      </c>
      <c r="Q589" t="s">
        <v>48</v>
      </c>
      <c r="R589" t="s">
        <v>74</v>
      </c>
      <c r="S589">
        <v>15</v>
      </c>
      <c r="T589">
        <v>1194.6666666666599</v>
      </c>
      <c r="X589" t="s">
        <v>999</v>
      </c>
    </row>
    <row r="590" spans="2:24" x14ac:dyDescent="0.25">
      <c r="B590" t="s">
        <v>1002</v>
      </c>
      <c r="C590" t="s">
        <v>1003</v>
      </c>
      <c r="D590" t="s">
        <v>1004</v>
      </c>
      <c r="E590">
        <v>210</v>
      </c>
      <c r="F590">
        <v>1</v>
      </c>
      <c r="G590">
        <v>19</v>
      </c>
      <c r="H590">
        <v>82</v>
      </c>
      <c r="I590" t="s">
        <v>71</v>
      </c>
      <c r="J590" t="s">
        <v>1005</v>
      </c>
      <c r="K590" t="s">
        <v>3992</v>
      </c>
      <c r="L590" t="s">
        <v>73</v>
      </c>
      <c r="M590" t="s">
        <v>74</v>
      </c>
      <c r="N590">
        <v>150</v>
      </c>
      <c r="O590">
        <v>1530</v>
      </c>
      <c r="P590">
        <v>16</v>
      </c>
      <c r="Q590" t="s">
        <v>3990</v>
      </c>
      <c r="R590" t="s">
        <v>74</v>
      </c>
      <c r="S590">
        <v>2</v>
      </c>
      <c r="T590">
        <v>765</v>
      </c>
      <c r="X590" t="s">
        <v>1006</v>
      </c>
    </row>
    <row r="591" spans="2:24" x14ac:dyDescent="0.25">
      <c r="B591" t="s">
        <v>1002</v>
      </c>
      <c r="C591" t="s">
        <v>1003</v>
      </c>
      <c r="D591" t="s">
        <v>1004</v>
      </c>
      <c r="E591">
        <v>210</v>
      </c>
      <c r="F591">
        <v>1</v>
      </c>
      <c r="G591">
        <v>19</v>
      </c>
      <c r="H591">
        <v>82</v>
      </c>
      <c r="I591" t="s">
        <v>77</v>
      </c>
      <c r="J591" t="s">
        <v>1005</v>
      </c>
      <c r="K591" t="s">
        <v>3992</v>
      </c>
      <c r="L591" t="s">
        <v>73</v>
      </c>
      <c r="M591" t="s">
        <v>74</v>
      </c>
      <c r="N591">
        <v>150</v>
      </c>
      <c r="O591">
        <v>1530</v>
      </c>
      <c r="P591">
        <v>16</v>
      </c>
      <c r="Q591" t="s">
        <v>3990</v>
      </c>
      <c r="R591" t="s">
        <v>74</v>
      </c>
      <c r="S591">
        <v>2</v>
      </c>
      <c r="T591">
        <v>765</v>
      </c>
      <c r="X591" t="s">
        <v>1006</v>
      </c>
    </row>
    <row r="592" spans="2:24" x14ac:dyDescent="0.25">
      <c r="B592" t="s">
        <v>1007</v>
      </c>
      <c r="C592" t="s">
        <v>1008</v>
      </c>
      <c r="D592" t="s">
        <v>1009</v>
      </c>
      <c r="E592">
        <v>124</v>
      </c>
      <c r="F592">
        <v>1</v>
      </c>
      <c r="G592">
        <v>21.5</v>
      </c>
      <c r="H592">
        <v>64.7</v>
      </c>
      <c r="I592" t="s">
        <v>71</v>
      </c>
      <c r="J592" t="s">
        <v>1005</v>
      </c>
      <c r="K592" t="s">
        <v>3992</v>
      </c>
      <c r="L592" t="s">
        <v>73</v>
      </c>
      <c r="M592" t="s">
        <v>74</v>
      </c>
      <c r="N592">
        <v>160</v>
      </c>
      <c r="O592">
        <v>1332</v>
      </c>
      <c r="P592">
        <v>16</v>
      </c>
      <c r="Q592" t="s">
        <v>3990</v>
      </c>
      <c r="R592" t="s">
        <v>74</v>
      </c>
      <c r="S592">
        <v>2</v>
      </c>
      <c r="T592">
        <v>666</v>
      </c>
      <c r="X592" t="s">
        <v>1010</v>
      </c>
    </row>
    <row r="593" spans="2:24" x14ac:dyDescent="0.25">
      <c r="B593" t="s">
        <v>1007</v>
      </c>
      <c r="C593" t="s">
        <v>1008</v>
      </c>
      <c r="D593" t="s">
        <v>1009</v>
      </c>
      <c r="E593">
        <v>124</v>
      </c>
      <c r="F593">
        <v>1</v>
      </c>
      <c r="G593">
        <v>21.5</v>
      </c>
      <c r="H593">
        <v>64.7</v>
      </c>
      <c r="I593" t="s">
        <v>77</v>
      </c>
      <c r="J593" t="s">
        <v>1005</v>
      </c>
      <c r="K593" t="s">
        <v>3992</v>
      </c>
      <c r="L593" t="s">
        <v>73</v>
      </c>
      <c r="M593" t="s">
        <v>74</v>
      </c>
      <c r="N593">
        <v>160</v>
      </c>
      <c r="O593">
        <v>1332</v>
      </c>
      <c r="P593">
        <v>16</v>
      </c>
      <c r="Q593" t="s">
        <v>3990</v>
      </c>
      <c r="R593" t="s">
        <v>74</v>
      </c>
      <c r="S593">
        <v>2</v>
      </c>
      <c r="T593">
        <v>666</v>
      </c>
      <c r="X593" t="s">
        <v>1010</v>
      </c>
    </row>
    <row r="594" spans="2:24" x14ac:dyDescent="0.25">
      <c r="B594" t="s">
        <v>1011</v>
      </c>
      <c r="C594" t="s">
        <v>1012</v>
      </c>
      <c r="D594" t="s">
        <v>1009</v>
      </c>
      <c r="E594">
        <v>750</v>
      </c>
      <c r="F594">
        <v>1</v>
      </c>
      <c r="G594">
        <v>19</v>
      </c>
      <c r="H594">
        <v>63.5</v>
      </c>
      <c r="I594" t="s">
        <v>71</v>
      </c>
      <c r="J594" t="s">
        <v>1013</v>
      </c>
      <c r="K594">
        <v>750</v>
      </c>
      <c r="L594" t="s">
        <v>239</v>
      </c>
      <c r="M594" t="s">
        <v>74</v>
      </c>
      <c r="N594">
        <v>160</v>
      </c>
      <c r="O594">
        <v>1180</v>
      </c>
      <c r="P594">
        <v>16</v>
      </c>
      <c r="Q594" t="s">
        <v>3990</v>
      </c>
      <c r="R594" t="s">
        <v>74</v>
      </c>
      <c r="S594">
        <v>2</v>
      </c>
      <c r="T594">
        <v>590</v>
      </c>
      <c r="X594" t="s">
        <v>1014</v>
      </c>
    </row>
    <row r="595" spans="2:24" x14ac:dyDescent="0.25">
      <c r="B595" t="s">
        <v>1011</v>
      </c>
      <c r="C595" t="s">
        <v>1012</v>
      </c>
      <c r="D595" t="s">
        <v>1009</v>
      </c>
      <c r="E595">
        <v>750</v>
      </c>
      <c r="F595">
        <v>1</v>
      </c>
      <c r="G595">
        <v>19</v>
      </c>
      <c r="H595">
        <v>63.5</v>
      </c>
      <c r="I595" t="s">
        <v>77</v>
      </c>
      <c r="J595" t="s">
        <v>1013</v>
      </c>
      <c r="K595">
        <v>750</v>
      </c>
      <c r="L595" t="s">
        <v>239</v>
      </c>
      <c r="M595" t="s">
        <v>74</v>
      </c>
      <c r="N595">
        <v>160</v>
      </c>
      <c r="O595">
        <v>1180</v>
      </c>
      <c r="P595">
        <v>16</v>
      </c>
      <c r="Q595" t="s">
        <v>3990</v>
      </c>
      <c r="R595" t="s">
        <v>74</v>
      </c>
      <c r="S595">
        <v>2</v>
      </c>
      <c r="T595">
        <v>590</v>
      </c>
      <c r="X595" t="s">
        <v>1014</v>
      </c>
    </row>
    <row r="596" spans="2:24" x14ac:dyDescent="0.25">
      <c r="B596" t="s">
        <v>1015</v>
      </c>
      <c r="C596" t="s">
        <v>1016</v>
      </c>
      <c r="D596" t="s">
        <v>1017</v>
      </c>
      <c r="E596">
        <v>0</v>
      </c>
      <c r="F596">
        <v>1</v>
      </c>
      <c r="G596">
        <v>19</v>
      </c>
      <c r="H596">
        <v>63.8</v>
      </c>
      <c r="I596" t="s">
        <v>71</v>
      </c>
      <c r="J596" t="s">
        <v>1018</v>
      </c>
      <c r="K596">
        <v>750</v>
      </c>
      <c r="L596" t="s">
        <v>73</v>
      </c>
      <c r="M596" t="s">
        <v>74</v>
      </c>
      <c r="N596">
        <v>130</v>
      </c>
      <c r="O596">
        <v>1240</v>
      </c>
      <c r="P596">
        <v>16</v>
      </c>
      <c r="Q596" t="s">
        <v>3990</v>
      </c>
      <c r="R596" t="s">
        <v>74</v>
      </c>
      <c r="S596">
        <v>2</v>
      </c>
      <c r="T596">
        <v>620</v>
      </c>
      <c r="X596" t="s">
        <v>1019</v>
      </c>
    </row>
    <row r="597" spans="2:24" x14ac:dyDescent="0.25">
      <c r="B597" t="s">
        <v>1015</v>
      </c>
      <c r="C597" t="s">
        <v>1016</v>
      </c>
      <c r="D597" t="s">
        <v>1017</v>
      </c>
      <c r="E597">
        <v>0</v>
      </c>
      <c r="F597">
        <v>1</v>
      </c>
      <c r="G597">
        <v>19</v>
      </c>
      <c r="H597">
        <v>63.8</v>
      </c>
      <c r="I597" t="s">
        <v>77</v>
      </c>
      <c r="J597" t="s">
        <v>1018</v>
      </c>
      <c r="K597">
        <v>750</v>
      </c>
      <c r="L597" t="s">
        <v>73</v>
      </c>
      <c r="M597" t="s">
        <v>74</v>
      </c>
      <c r="N597">
        <v>130</v>
      </c>
      <c r="O597">
        <v>1240</v>
      </c>
      <c r="P597">
        <v>16</v>
      </c>
      <c r="Q597" t="s">
        <v>3990</v>
      </c>
      <c r="R597" t="s">
        <v>74</v>
      </c>
      <c r="S597">
        <v>2</v>
      </c>
      <c r="T597">
        <v>620</v>
      </c>
      <c r="X597" t="s">
        <v>1019</v>
      </c>
    </row>
    <row r="598" spans="2:24" x14ac:dyDescent="0.25">
      <c r="B598" t="s">
        <v>1020</v>
      </c>
      <c r="C598" t="s">
        <v>1021</v>
      </c>
      <c r="D598" t="s">
        <v>1022</v>
      </c>
      <c r="E598">
        <v>620</v>
      </c>
      <c r="F598">
        <v>2.2999999999999998</v>
      </c>
      <c r="G598">
        <v>60</v>
      </c>
      <c r="H598">
        <v>73.84</v>
      </c>
      <c r="I598" t="s">
        <v>71</v>
      </c>
      <c r="J598" t="s">
        <v>1045</v>
      </c>
      <c r="K598">
        <v>300</v>
      </c>
      <c r="L598" t="s">
        <v>73</v>
      </c>
      <c r="M598" t="s">
        <v>74</v>
      </c>
      <c r="N598">
        <v>0</v>
      </c>
      <c r="O598">
        <v>5498</v>
      </c>
      <c r="P598">
        <v>16</v>
      </c>
      <c r="Q598" t="s">
        <v>48</v>
      </c>
      <c r="R598" t="s">
        <v>74</v>
      </c>
      <c r="S598">
        <v>5</v>
      </c>
      <c r="T598">
        <v>1099.5999999999999</v>
      </c>
      <c r="X598" t="s">
        <v>3776</v>
      </c>
    </row>
    <row r="599" spans="2:24" x14ac:dyDescent="0.25">
      <c r="B599" t="s">
        <v>1020</v>
      </c>
      <c r="C599" t="s">
        <v>1021</v>
      </c>
      <c r="D599" t="s">
        <v>1022</v>
      </c>
      <c r="E599">
        <v>620</v>
      </c>
      <c r="F599">
        <v>2.2999999999999998</v>
      </c>
      <c r="G599">
        <v>60</v>
      </c>
      <c r="H599">
        <v>73.84</v>
      </c>
      <c r="I599" t="s">
        <v>77</v>
      </c>
      <c r="J599" t="s">
        <v>1045</v>
      </c>
      <c r="K599">
        <v>300</v>
      </c>
      <c r="L599" t="s">
        <v>73</v>
      </c>
      <c r="M599" t="s">
        <v>74</v>
      </c>
      <c r="N599">
        <v>0</v>
      </c>
      <c r="O599">
        <v>5498</v>
      </c>
      <c r="P599">
        <v>16</v>
      </c>
      <c r="Q599" t="s">
        <v>48</v>
      </c>
      <c r="R599" t="s">
        <v>74</v>
      </c>
      <c r="S599">
        <v>5</v>
      </c>
      <c r="T599">
        <v>1099.5999999999999</v>
      </c>
      <c r="X599" t="s">
        <v>3776</v>
      </c>
    </row>
    <row r="600" spans="2:24" x14ac:dyDescent="0.25">
      <c r="B600" t="s">
        <v>1025</v>
      </c>
      <c r="C600" t="s">
        <v>362</v>
      </c>
      <c r="D600" t="s">
        <v>1023</v>
      </c>
      <c r="E600">
        <v>62</v>
      </c>
      <c r="F600">
        <v>8</v>
      </c>
      <c r="G600">
        <v>88</v>
      </c>
      <c r="H600">
        <v>70</v>
      </c>
      <c r="I600" t="s">
        <v>71</v>
      </c>
      <c r="J600" t="s">
        <v>509</v>
      </c>
      <c r="K600">
        <v>75</v>
      </c>
      <c r="L600" t="s">
        <v>271</v>
      </c>
      <c r="M600" t="s">
        <v>74</v>
      </c>
      <c r="N600">
        <v>14</v>
      </c>
      <c r="O600">
        <v>17920</v>
      </c>
      <c r="P600">
        <v>16</v>
      </c>
      <c r="Q600" t="s">
        <v>3990</v>
      </c>
      <c r="R600" t="s">
        <v>74</v>
      </c>
      <c r="S600">
        <v>18</v>
      </c>
      <c r="T600">
        <v>995.55555555555497</v>
      </c>
      <c r="X600" t="s">
        <v>1024</v>
      </c>
    </row>
    <row r="601" spans="2:24" x14ac:dyDescent="0.25">
      <c r="B601" t="s">
        <v>1025</v>
      </c>
      <c r="C601" t="s">
        <v>362</v>
      </c>
      <c r="D601" t="s">
        <v>1023</v>
      </c>
      <c r="E601">
        <v>62</v>
      </c>
      <c r="F601">
        <v>8</v>
      </c>
      <c r="G601">
        <v>88</v>
      </c>
      <c r="H601">
        <v>70</v>
      </c>
      <c r="I601" t="s">
        <v>71</v>
      </c>
      <c r="J601" t="s">
        <v>365</v>
      </c>
      <c r="K601">
        <v>75</v>
      </c>
      <c r="L601" t="s">
        <v>271</v>
      </c>
      <c r="M601" t="s">
        <v>74</v>
      </c>
      <c r="N601">
        <v>14</v>
      </c>
      <c r="O601">
        <v>17920</v>
      </c>
      <c r="P601">
        <v>16</v>
      </c>
      <c r="Q601" t="s">
        <v>3990</v>
      </c>
      <c r="R601" t="s">
        <v>74</v>
      </c>
      <c r="S601">
        <v>18</v>
      </c>
      <c r="T601">
        <v>995.55555555555497</v>
      </c>
      <c r="X601" t="s">
        <v>1024</v>
      </c>
    </row>
    <row r="602" spans="2:24" x14ac:dyDescent="0.25">
      <c r="B602" t="s">
        <v>1025</v>
      </c>
      <c r="C602" t="s">
        <v>362</v>
      </c>
      <c r="D602" t="s">
        <v>1023</v>
      </c>
      <c r="E602">
        <v>62</v>
      </c>
      <c r="F602">
        <v>8</v>
      </c>
      <c r="G602">
        <v>88</v>
      </c>
      <c r="H602">
        <v>70</v>
      </c>
      <c r="I602" t="s">
        <v>77</v>
      </c>
      <c r="J602" t="s">
        <v>1026</v>
      </c>
      <c r="K602">
        <v>900</v>
      </c>
      <c r="L602" t="s">
        <v>627</v>
      </c>
      <c r="M602" t="s">
        <v>74</v>
      </c>
      <c r="N602">
        <v>0</v>
      </c>
      <c r="O602">
        <v>17920</v>
      </c>
      <c r="P602">
        <v>16</v>
      </c>
      <c r="Q602" t="s">
        <v>48</v>
      </c>
      <c r="R602" t="s">
        <v>74</v>
      </c>
      <c r="S602">
        <v>15</v>
      </c>
      <c r="T602">
        <v>1194.6666666666599</v>
      </c>
      <c r="X602" t="s">
        <v>1024</v>
      </c>
    </row>
    <row r="603" spans="2:24" x14ac:dyDescent="0.25">
      <c r="B603" t="s">
        <v>1025</v>
      </c>
      <c r="C603" t="s">
        <v>362</v>
      </c>
      <c r="D603" t="s">
        <v>1023</v>
      </c>
      <c r="E603">
        <v>62</v>
      </c>
      <c r="F603">
        <v>8</v>
      </c>
      <c r="G603">
        <v>88</v>
      </c>
      <c r="H603">
        <v>70</v>
      </c>
      <c r="I603" t="s">
        <v>77</v>
      </c>
      <c r="J603" t="s">
        <v>72</v>
      </c>
      <c r="K603">
        <v>150</v>
      </c>
      <c r="L603" t="s">
        <v>627</v>
      </c>
      <c r="M603" t="s">
        <v>74</v>
      </c>
      <c r="N603">
        <v>0</v>
      </c>
      <c r="O603">
        <v>17920</v>
      </c>
      <c r="P603">
        <v>16</v>
      </c>
      <c r="Q603" t="s">
        <v>48</v>
      </c>
      <c r="R603" t="s">
        <v>74</v>
      </c>
      <c r="S603">
        <v>15</v>
      </c>
      <c r="T603">
        <v>1194.6666666666599</v>
      </c>
      <c r="X603" t="s">
        <v>1024</v>
      </c>
    </row>
    <row r="604" spans="2:24" x14ac:dyDescent="0.25">
      <c r="B604" t="s">
        <v>1025</v>
      </c>
      <c r="C604" t="s">
        <v>362</v>
      </c>
      <c r="D604" t="s">
        <v>1023</v>
      </c>
      <c r="E604">
        <v>62</v>
      </c>
      <c r="F604">
        <v>8</v>
      </c>
      <c r="G604">
        <v>88</v>
      </c>
      <c r="H604">
        <v>70</v>
      </c>
      <c r="I604" t="s">
        <v>77</v>
      </c>
      <c r="J604" t="s">
        <v>338</v>
      </c>
      <c r="K604">
        <v>300</v>
      </c>
      <c r="L604" t="s">
        <v>627</v>
      </c>
      <c r="M604" t="s">
        <v>74</v>
      </c>
      <c r="N604">
        <v>0</v>
      </c>
      <c r="O604">
        <v>17920</v>
      </c>
      <c r="P604">
        <v>16</v>
      </c>
      <c r="Q604" t="s">
        <v>48</v>
      </c>
      <c r="R604" t="s">
        <v>74</v>
      </c>
      <c r="S604">
        <v>15</v>
      </c>
      <c r="T604">
        <v>1194.6666666666599</v>
      </c>
      <c r="X604" t="s">
        <v>1024</v>
      </c>
    </row>
    <row r="605" spans="2:24" x14ac:dyDescent="0.25">
      <c r="B605" t="s">
        <v>1027</v>
      </c>
      <c r="C605" t="s">
        <v>1028</v>
      </c>
      <c r="D605" t="s">
        <v>822</v>
      </c>
      <c r="E605">
        <v>89</v>
      </c>
      <c r="F605">
        <v>8</v>
      </c>
      <c r="G605">
        <v>92</v>
      </c>
      <c r="H605">
        <v>70</v>
      </c>
      <c r="I605" t="s">
        <v>71</v>
      </c>
      <c r="J605" t="s">
        <v>509</v>
      </c>
      <c r="K605">
        <v>75</v>
      </c>
      <c r="L605" t="s">
        <v>271</v>
      </c>
      <c r="M605" t="s">
        <v>74</v>
      </c>
      <c r="N605">
        <v>14</v>
      </c>
      <c r="O605">
        <v>17920</v>
      </c>
      <c r="P605">
        <v>16</v>
      </c>
      <c r="Q605" t="s">
        <v>3990</v>
      </c>
      <c r="R605" t="s">
        <v>74</v>
      </c>
      <c r="S605">
        <v>18</v>
      </c>
      <c r="T605">
        <v>995.55555555555497</v>
      </c>
      <c r="X605" t="s">
        <v>1029</v>
      </c>
    </row>
    <row r="606" spans="2:24" x14ac:dyDescent="0.25">
      <c r="B606" t="s">
        <v>1027</v>
      </c>
      <c r="C606" t="s">
        <v>1028</v>
      </c>
      <c r="D606" t="s">
        <v>822</v>
      </c>
      <c r="E606">
        <v>89</v>
      </c>
      <c r="F606">
        <v>8</v>
      </c>
      <c r="G606">
        <v>92</v>
      </c>
      <c r="H606">
        <v>70</v>
      </c>
      <c r="I606" t="s">
        <v>71</v>
      </c>
      <c r="J606" t="s">
        <v>365</v>
      </c>
      <c r="K606">
        <v>75</v>
      </c>
      <c r="L606" t="s">
        <v>271</v>
      </c>
      <c r="M606" t="s">
        <v>74</v>
      </c>
      <c r="N606">
        <v>14</v>
      </c>
      <c r="O606">
        <v>17920</v>
      </c>
      <c r="P606">
        <v>16</v>
      </c>
      <c r="Q606" t="s">
        <v>3990</v>
      </c>
      <c r="R606" t="s">
        <v>74</v>
      </c>
      <c r="S606">
        <v>18</v>
      </c>
      <c r="T606">
        <v>995.55555555555497</v>
      </c>
      <c r="X606" t="s">
        <v>1029</v>
      </c>
    </row>
    <row r="607" spans="2:24" x14ac:dyDescent="0.25">
      <c r="B607" t="s">
        <v>1027</v>
      </c>
      <c r="C607" t="s">
        <v>1028</v>
      </c>
      <c r="D607" t="s">
        <v>822</v>
      </c>
      <c r="E607">
        <v>89</v>
      </c>
      <c r="F607">
        <v>8</v>
      </c>
      <c r="G607">
        <v>92</v>
      </c>
      <c r="H607">
        <v>70</v>
      </c>
      <c r="I607" t="s">
        <v>77</v>
      </c>
      <c r="J607" t="s">
        <v>824</v>
      </c>
      <c r="K607">
        <v>1200</v>
      </c>
      <c r="L607" t="s">
        <v>627</v>
      </c>
      <c r="M607" t="s">
        <v>74</v>
      </c>
      <c r="N607">
        <v>0</v>
      </c>
      <c r="O607">
        <v>17920</v>
      </c>
      <c r="P607">
        <v>16</v>
      </c>
      <c r="Q607" t="s">
        <v>48</v>
      </c>
      <c r="R607" t="s">
        <v>74</v>
      </c>
      <c r="S607">
        <v>15</v>
      </c>
      <c r="T607">
        <v>1194.6666666666599</v>
      </c>
      <c r="X607" t="s">
        <v>1029</v>
      </c>
    </row>
    <row r="608" spans="2:24" x14ac:dyDescent="0.25">
      <c r="B608" t="s">
        <v>1027</v>
      </c>
      <c r="C608" t="s">
        <v>1028</v>
      </c>
      <c r="D608" t="s">
        <v>822</v>
      </c>
      <c r="E608">
        <v>89</v>
      </c>
      <c r="F608">
        <v>8</v>
      </c>
      <c r="G608">
        <v>92</v>
      </c>
      <c r="H608">
        <v>70</v>
      </c>
      <c r="I608" t="s">
        <v>77</v>
      </c>
      <c r="J608" t="s">
        <v>825</v>
      </c>
      <c r="K608">
        <v>150</v>
      </c>
      <c r="L608" t="s">
        <v>627</v>
      </c>
      <c r="M608" t="s">
        <v>74</v>
      </c>
      <c r="N608">
        <v>0</v>
      </c>
      <c r="O608">
        <v>17920</v>
      </c>
      <c r="P608">
        <v>16</v>
      </c>
      <c r="Q608" t="s">
        <v>48</v>
      </c>
      <c r="R608" t="s">
        <v>74</v>
      </c>
      <c r="S608">
        <v>15</v>
      </c>
      <c r="T608">
        <v>1194.6666666666599</v>
      </c>
      <c r="X608" t="s">
        <v>1029</v>
      </c>
    </row>
    <row r="609" spans="2:24" x14ac:dyDescent="0.25">
      <c r="B609" t="s">
        <v>1027</v>
      </c>
      <c r="C609" t="s">
        <v>1028</v>
      </c>
      <c r="D609" t="s">
        <v>822</v>
      </c>
      <c r="E609">
        <v>89</v>
      </c>
      <c r="F609">
        <v>8</v>
      </c>
      <c r="G609">
        <v>92</v>
      </c>
      <c r="H609">
        <v>70</v>
      </c>
      <c r="I609" t="s">
        <v>77</v>
      </c>
      <c r="J609" t="s">
        <v>338</v>
      </c>
      <c r="K609">
        <v>300</v>
      </c>
      <c r="L609" t="s">
        <v>627</v>
      </c>
      <c r="M609" t="s">
        <v>74</v>
      </c>
      <c r="N609">
        <v>0</v>
      </c>
      <c r="O609">
        <v>17920</v>
      </c>
      <c r="P609">
        <v>16</v>
      </c>
      <c r="Q609" t="s">
        <v>48</v>
      </c>
      <c r="R609" t="s">
        <v>74</v>
      </c>
      <c r="S609">
        <v>15</v>
      </c>
      <c r="T609">
        <v>1194.6666666666599</v>
      </c>
      <c r="X609" t="s">
        <v>1029</v>
      </c>
    </row>
    <row r="610" spans="2:24" x14ac:dyDescent="0.25">
      <c r="B610" t="s">
        <v>1030</v>
      </c>
      <c r="C610" t="s">
        <v>1031</v>
      </c>
      <c r="D610" t="s">
        <v>1032</v>
      </c>
      <c r="E610">
        <v>70</v>
      </c>
      <c r="F610">
        <v>8</v>
      </c>
      <c r="G610">
        <v>90</v>
      </c>
      <c r="H610">
        <v>70</v>
      </c>
      <c r="I610" t="s">
        <v>71</v>
      </c>
      <c r="J610" t="s">
        <v>365</v>
      </c>
      <c r="K610">
        <v>75</v>
      </c>
      <c r="L610" t="s">
        <v>271</v>
      </c>
      <c r="M610" t="s">
        <v>74</v>
      </c>
      <c r="N610">
        <v>14</v>
      </c>
      <c r="O610">
        <v>17920</v>
      </c>
      <c r="P610">
        <v>16</v>
      </c>
      <c r="Q610" t="s">
        <v>3990</v>
      </c>
      <c r="R610" t="s">
        <v>74</v>
      </c>
      <c r="S610">
        <v>18</v>
      </c>
      <c r="T610">
        <v>995.55555555555497</v>
      </c>
      <c r="X610" t="s">
        <v>1033</v>
      </c>
    </row>
    <row r="611" spans="2:24" x14ac:dyDescent="0.25">
      <c r="B611" t="s">
        <v>1030</v>
      </c>
      <c r="C611" t="s">
        <v>1031</v>
      </c>
      <c r="D611" t="s">
        <v>1032</v>
      </c>
      <c r="E611">
        <v>70</v>
      </c>
      <c r="F611">
        <v>8</v>
      </c>
      <c r="G611">
        <v>90</v>
      </c>
      <c r="H611">
        <v>70</v>
      </c>
      <c r="I611" t="s">
        <v>71</v>
      </c>
      <c r="J611" t="s">
        <v>199</v>
      </c>
      <c r="K611">
        <v>75</v>
      </c>
      <c r="L611" t="s">
        <v>271</v>
      </c>
      <c r="M611" t="s">
        <v>74</v>
      </c>
      <c r="N611">
        <v>14</v>
      </c>
      <c r="O611">
        <v>17920</v>
      </c>
      <c r="P611">
        <v>16</v>
      </c>
      <c r="Q611" t="s">
        <v>3990</v>
      </c>
      <c r="R611" t="s">
        <v>74</v>
      </c>
      <c r="S611">
        <v>18</v>
      </c>
      <c r="T611">
        <v>995.55555555555497</v>
      </c>
      <c r="X611" t="s">
        <v>1033</v>
      </c>
    </row>
    <row r="612" spans="2:24" x14ac:dyDescent="0.25">
      <c r="B612" t="s">
        <v>1030</v>
      </c>
      <c r="C612" t="s">
        <v>1031</v>
      </c>
      <c r="D612" t="s">
        <v>1032</v>
      </c>
      <c r="E612">
        <v>70</v>
      </c>
      <c r="F612">
        <v>8</v>
      </c>
      <c r="G612">
        <v>90</v>
      </c>
      <c r="H612">
        <v>70</v>
      </c>
      <c r="I612" t="s">
        <v>77</v>
      </c>
      <c r="J612" t="s">
        <v>338</v>
      </c>
      <c r="K612">
        <v>300</v>
      </c>
      <c r="L612" t="s">
        <v>627</v>
      </c>
      <c r="M612" t="s">
        <v>74</v>
      </c>
      <c r="N612">
        <v>0</v>
      </c>
      <c r="O612">
        <v>17920</v>
      </c>
      <c r="P612">
        <v>16</v>
      </c>
      <c r="Q612" t="s">
        <v>48</v>
      </c>
      <c r="R612" t="s">
        <v>74</v>
      </c>
      <c r="S612">
        <v>15</v>
      </c>
      <c r="T612">
        <v>1194.6666666666599</v>
      </c>
      <c r="X612" t="s">
        <v>1033</v>
      </c>
    </row>
    <row r="613" spans="2:24" x14ac:dyDescent="0.25">
      <c r="B613" t="s">
        <v>1030</v>
      </c>
      <c r="C613" t="s">
        <v>1031</v>
      </c>
      <c r="D613" t="s">
        <v>1032</v>
      </c>
      <c r="E613">
        <v>70</v>
      </c>
      <c r="F613">
        <v>8</v>
      </c>
      <c r="G613">
        <v>90</v>
      </c>
      <c r="H613">
        <v>70</v>
      </c>
      <c r="I613" t="s">
        <v>77</v>
      </c>
      <c r="J613" t="s">
        <v>929</v>
      </c>
      <c r="K613">
        <v>300</v>
      </c>
      <c r="L613" t="s">
        <v>627</v>
      </c>
      <c r="M613" t="s">
        <v>74</v>
      </c>
      <c r="N613">
        <v>0</v>
      </c>
      <c r="O613">
        <v>17920</v>
      </c>
      <c r="P613">
        <v>16</v>
      </c>
      <c r="Q613" t="s">
        <v>48</v>
      </c>
      <c r="R613" t="s">
        <v>74</v>
      </c>
      <c r="S613">
        <v>15</v>
      </c>
      <c r="T613">
        <v>1194.6666666666599</v>
      </c>
      <c r="X613" t="s">
        <v>1033</v>
      </c>
    </row>
    <row r="614" spans="2:24" x14ac:dyDescent="0.25">
      <c r="B614" t="s">
        <v>1030</v>
      </c>
      <c r="C614" t="s">
        <v>1031</v>
      </c>
      <c r="D614" t="s">
        <v>1032</v>
      </c>
      <c r="E614">
        <v>70</v>
      </c>
      <c r="F614">
        <v>8</v>
      </c>
      <c r="G614">
        <v>90</v>
      </c>
      <c r="H614">
        <v>70</v>
      </c>
      <c r="I614" t="s">
        <v>77</v>
      </c>
      <c r="J614" t="s">
        <v>1026</v>
      </c>
      <c r="K614">
        <v>900</v>
      </c>
      <c r="L614" t="s">
        <v>627</v>
      </c>
      <c r="M614" t="s">
        <v>74</v>
      </c>
      <c r="N614">
        <v>0</v>
      </c>
      <c r="O614">
        <v>17920</v>
      </c>
      <c r="P614">
        <v>16</v>
      </c>
      <c r="Q614" t="s">
        <v>48</v>
      </c>
      <c r="R614" t="s">
        <v>74</v>
      </c>
      <c r="S614">
        <v>15</v>
      </c>
      <c r="T614">
        <v>1194.6666666666599</v>
      </c>
      <c r="X614" t="s">
        <v>1033</v>
      </c>
    </row>
    <row r="615" spans="2:24" x14ac:dyDescent="0.25">
      <c r="B615" t="s">
        <v>1034</v>
      </c>
      <c r="C615" t="s">
        <v>1035</v>
      </c>
      <c r="D615" t="s">
        <v>995</v>
      </c>
      <c r="E615">
        <v>0</v>
      </c>
      <c r="F615">
        <v>6</v>
      </c>
      <c r="G615">
        <v>98</v>
      </c>
      <c r="H615">
        <v>66.680000000000007</v>
      </c>
      <c r="I615" t="s">
        <v>71</v>
      </c>
      <c r="J615" t="s">
        <v>509</v>
      </c>
      <c r="K615">
        <v>75</v>
      </c>
      <c r="L615" t="s">
        <v>73</v>
      </c>
      <c r="M615" t="s">
        <v>74</v>
      </c>
      <c r="N615">
        <v>0</v>
      </c>
      <c r="O615">
        <v>17910</v>
      </c>
      <c r="P615">
        <v>16</v>
      </c>
      <c r="Q615" t="s">
        <v>48</v>
      </c>
      <c r="R615" t="s">
        <v>74</v>
      </c>
      <c r="S615">
        <v>15</v>
      </c>
      <c r="T615">
        <v>1194</v>
      </c>
      <c r="X615" t="s">
        <v>1036</v>
      </c>
    </row>
    <row r="616" spans="2:24" x14ac:dyDescent="0.25">
      <c r="B616" t="s">
        <v>1034</v>
      </c>
      <c r="C616" t="s">
        <v>1035</v>
      </c>
      <c r="D616" t="s">
        <v>995</v>
      </c>
      <c r="E616">
        <v>0</v>
      </c>
      <c r="F616">
        <v>6</v>
      </c>
      <c r="G616">
        <v>98</v>
      </c>
      <c r="H616">
        <v>66.680000000000007</v>
      </c>
      <c r="I616" t="s">
        <v>77</v>
      </c>
      <c r="J616" t="s">
        <v>374</v>
      </c>
      <c r="K616">
        <v>450</v>
      </c>
      <c r="L616" t="s">
        <v>73</v>
      </c>
      <c r="M616" t="s">
        <v>74</v>
      </c>
      <c r="N616">
        <v>0</v>
      </c>
      <c r="O616">
        <v>17910</v>
      </c>
      <c r="P616">
        <v>16</v>
      </c>
      <c r="Q616" t="s">
        <v>48</v>
      </c>
      <c r="R616" t="s">
        <v>74</v>
      </c>
      <c r="S616">
        <v>15</v>
      </c>
      <c r="T616">
        <v>1194</v>
      </c>
      <c r="X616" t="s">
        <v>1036</v>
      </c>
    </row>
    <row r="617" spans="2:24" x14ac:dyDescent="0.25">
      <c r="B617" t="s">
        <v>1034</v>
      </c>
      <c r="C617" t="s">
        <v>1035</v>
      </c>
      <c r="D617" t="s">
        <v>995</v>
      </c>
      <c r="E617">
        <v>0</v>
      </c>
      <c r="F617">
        <v>6</v>
      </c>
      <c r="G617">
        <v>98</v>
      </c>
      <c r="H617">
        <v>66.680000000000007</v>
      </c>
      <c r="I617" t="s">
        <v>77</v>
      </c>
      <c r="J617" t="s">
        <v>356</v>
      </c>
      <c r="K617">
        <v>150</v>
      </c>
      <c r="L617" t="s">
        <v>73</v>
      </c>
      <c r="M617" t="s">
        <v>74</v>
      </c>
      <c r="N617">
        <v>0</v>
      </c>
      <c r="O617">
        <v>17910</v>
      </c>
      <c r="P617">
        <v>16</v>
      </c>
      <c r="Q617" t="s">
        <v>48</v>
      </c>
      <c r="R617" t="s">
        <v>74</v>
      </c>
      <c r="S617">
        <v>15</v>
      </c>
      <c r="T617">
        <v>1194</v>
      </c>
      <c r="X617" t="s">
        <v>1036</v>
      </c>
    </row>
    <row r="618" spans="2:24" x14ac:dyDescent="0.25">
      <c r="B618" t="s">
        <v>1034</v>
      </c>
      <c r="C618" t="s">
        <v>1035</v>
      </c>
      <c r="D618" t="s">
        <v>995</v>
      </c>
      <c r="E618">
        <v>0</v>
      </c>
      <c r="F618">
        <v>6</v>
      </c>
      <c r="G618">
        <v>98</v>
      </c>
      <c r="H618">
        <v>66.680000000000007</v>
      </c>
      <c r="I618" t="s">
        <v>77</v>
      </c>
      <c r="J618" t="s">
        <v>318</v>
      </c>
      <c r="K618">
        <v>300</v>
      </c>
      <c r="L618" t="s">
        <v>73</v>
      </c>
      <c r="M618" t="s">
        <v>74</v>
      </c>
      <c r="N618">
        <v>0</v>
      </c>
      <c r="O618">
        <v>17910</v>
      </c>
      <c r="P618">
        <v>16</v>
      </c>
      <c r="Q618" t="s">
        <v>48</v>
      </c>
      <c r="R618" t="s">
        <v>74</v>
      </c>
      <c r="S618">
        <v>15</v>
      </c>
      <c r="T618">
        <v>1194</v>
      </c>
      <c r="X618" t="s">
        <v>1036</v>
      </c>
    </row>
    <row r="619" spans="2:24" x14ac:dyDescent="0.25">
      <c r="B619" t="s">
        <v>1037</v>
      </c>
      <c r="C619" t="s">
        <v>1035</v>
      </c>
      <c r="D619" t="s">
        <v>995</v>
      </c>
      <c r="E619">
        <v>0</v>
      </c>
      <c r="F619">
        <v>6</v>
      </c>
      <c r="G619">
        <v>98</v>
      </c>
      <c r="H619">
        <v>66.680000000000007</v>
      </c>
      <c r="I619" t="s">
        <v>71</v>
      </c>
      <c r="J619" t="s">
        <v>933</v>
      </c>
      <c r="K619">
        <v>75</v>
      </c>
      <c r="L619" t="s">
        <v>73</v>
      </c>
      <c r="M619" t="s">
        <v>74</v>
      </c>
      <c r="N619">
        <v>0</v>
      </c>
      <c r="O619">
        <v>17910</v>
      </c>
      <c r="P619">
        <v>16</v>
      </c>
      <c r="Q619" t="s">
        <v>48</v>
      </c>
      <c r="R619" t="s">
        <v>74</v>
      </c>
      <c r="S619">
        <v>15</v>
      </c>
      <c r="T619">
        <v>1194</v>
      </c>
      <c r="X619" t="s">
        <v>1038</v>
      </c>
    </row>
    <row r="620" spans="2:24" x14ac:dyDescent="0.25">
      <c r="B620" t="s">
        <v>1037</v>
      </c>
      <c r="C620" t="s">
        <v>1035</v>
      </c>
      <c r="D620" t="s">
        <v>995</v>
      </c>
      <c r="E620">
        <v>0</v>
      </c>
      <c r="F620">
        <v>6</v>
      </c>
      <c r="G620">
        <v>98</v>
      </c>
      <c r="H620">
        <v>66.680000000000007</v>
      </c>
      <c r="I620" t="s">
        <v>77</v>
      </c>
      <c r="J620" t="s">
        <v>356</v>
      </c>
      <c r="K620">
        <v>150</v>
      </c>
      <c r="L620" t="s">
        <v>73</v>
      </c>
      <c r="M620" t="s">
        <v>74</v>
      </c>
      <c r="N620">
        <v>0</v>
      </c>
      <c r="O620">
        <v>17910</v>
      </c>
      <c r="P620">
        <v>16</v>
      </c>
      <c r="Q620" t="s">
        <v>48</v>
      </c>
      <c r="R620" t="s">
        <v>74</v>
      </c>
      <c r="S620">
        <v>15</v>
      </c>
      <c r="T620">
        <v>1194</v>
      </c>
      <c r="X620" t="s">
        <v>1038</v>
      </c>
    </row>
    <row r="621" spans="2:24" x14ac:dyDescent="0.25">
      <c r="B621" t="s">
        <v>1037</v>
      </c>
      <c r="C621" t="s">
        <v>1035</v>
      </c>
      <c r="D621" t="s">
        <v>995</v>
      </c>
      <c r="E621">
        <v>0</v>
      </c>
      <c r="F621">
        <v>6</v>
      </c>
      <c r="G621">
        <v>98</v>
      </c>
      <c r="H621">
        <v>66.680000000000007</v>
      </c>
      <c r="I621" t="s">
        <v>77</v>
      </c>
      <c r="J621" t="s">
        <v>318</v>
      </c>
      <c r="K621">
        <v>300</v>
      </c>
      <c r="L621" t="s">
        <v>73</v>
      </c>
      <c r="M621" t="s">
        <v>74</v>
      </c>
      <c r="N621">
        <v>0</v>
      </c>
      <c r="O621">
        <v>17910</v>
      </c>
      <c r="P621">
        <v>16</v>
      </c>
      <c r="Q621" t="s">
        <v>48</v>
      </c>
      <c r="R621" t="s">
        <v>74</v>
      </c>
      <c r="S621">
        <v>15</v>
      </c>
      <c r="T621">
        <v>1194</v>
      </c>
      <c r="X621" t="s">
        <v>1038</v>
      </c>
    </row>
    <row r="622" spans="2:24" x14ac:dyDescent="0.25">
      <c r="B622" t="s">
        <v>1037</v>
      </c>
      <c r="C622" t="s">
        <v>1035</v>
      </c>
      <c r="D622" t="s">
        <v>995</v>
      </c>
      <c r="E622">
        <v>0</v>
      </c>
      <c r="F622">
        <v>6</v>
      </c>
      <c r="G622">
        <v>98</v>
      </c>
      <c r="H622">
        <v>66.680000000000007</v>
      </c>
      <c r="I622" t="s">
        <v>77</v>
      </c>
      <c r="J622" t="s">
        <v>1039</v>
      </c>
      <c r="K622">
        <v>450</v>
      </c>
      <c r="L622" t="s">
        <v>73</v>
      </c>
      <c r="M622" t="s">
        <v>74</v>
      </c>
      <c r="N622">
        <v>0</v>
      </c>
      <c r="O622">
        <v>17910</v>
      </c>
      <c r="P622">
        <v>16</v>
      </c>
      <c r="Q622" t="s">
        <v>48</v>
      </c>
      <c r="R622" t="s">
        <v>74</v>
      </c>
      <c r="S622">
        <v>15</v>
      </c>
      <c r="T622">
        <v>1194</v>
      </c>
      <c r="X622" t="s">
        <v>1038</v>
      </c>
    </row>
    <row r="623" spans="2:24" x14ac:dyDescent="0.25">
      <c r="B623" t="s">
        <v>1040</v>
      </c>
      <c r="C623" t="s">
        <v>1041</v>
      </c>
      <c r="D623" t="s">
        <v>1042</v>
      </c>
      <c r="E623">
        <v>0</v>
      </c>
      <c r="F623">
        <v>6</v>
      </c>
      <c r="G623">
        <v>66</v>
      </c>
      <c r="H623">
        <v>66</v>
      </c>
      <c r="I623" t="s">
        <v>71</v>
      </c>
      <c r="J623" t="s">
        <v>1043</v>
      </c>
      <c r="K623">
        <v>150</v>
      </c>
      <c r="L623" t="s">
        <v>73</v>
      </c>
      <c r="M623" t="s">
        <v>74</v>
      </c>
      <c r="N623">
        <v>0</v>
      </c>
      <c r="O623">
        <v>11880</v>
      </c>
      <c r="P623">
        <v>16</v>
      </c>
      <c r="Q623" t="s">
        <v>48</v>
      </c>
      <c r="R623" t="s">
        <v>74</v>
      </c>
      <c r="S623">
        <v>10</v>
      </c>
      <c r="T623">
        <v>1188</v>
      </c>
      <c r="X623" t="s">
        <v>1044</v>
      </c>
    </row>
    <row r="624" spans="2:24" x14ac:dyDescent="0.25">
      <c r="B624" t="s">
        <v>1040</v>
      </c>
      <c r="C624" t="s">
        <v>1041</v>
      </c>
      <c r="D624" t="s">
        <v>1042</v>
      </c>
      <c r="E624">
        <v>0</v>
      </c>
      <c r="F624">
        <v>6</v>
      </c>
      <c r="G624">
        <v>66</v>
      </c>
      <c r="H624">
        <v>66</v>
      </c>
      <c r="I624" t="s">
        <v>77</v>
      </c>
      <c r="J624" t="s">
        <v>1045</v>
      </c>
      <c r="K624">
        <v>300</v>
      </c>
      <c r="L624" t="s">
        <v>73</v>
      </c>
      <c r="M624" t="s">
        <v>74</v>
      </c>
      <c r="N624">
        <v>0</v>
      </c>
      <c r="O624">
        <v>11880</v>
      </c>
      <c r="P624">
        <v>16</v>
      </c>
      <c r="Q624" t="s">
        <v>48</v>
      </c>
      <c r="R624" t="s">
        <v>74</v>
      </c>
      <c r="S624">
        <v>10</v>
      </c>
      <c r="T624">
        <v>1188</v>
      </c>
      <c r="X624" t="s">
        <v>1044</v>
      </c>
    </row>
    <row r="625" spans="2:24" x14ac:dyDescent="0.25">
      <c r="B625" t="s">
        <v>1040</v>
      </c>
      <c r="C625" t="s">
        <v>1041</v>
      </c>
      <c r="D625" t="s">
        <v>1042</v>
      </c>
      <c r="E625">
        <v>0</v>
      </c>
      <c r="F625">
        <v>6</v>
      </c>
      <c r="G625">
        <v>66</v>
      </c>
      <c r="H625">
        <v>66</v>
      </c>
      <c r="I625" t="s">
        <v>77</v>
      </c>
      <c r="J625" t="s">
        <v>1046</v>
      </c>
      <c r="K625">
        <v>450</v>
      </c>
      <c r="L625" t="s">
        <v>73</v>
      </c>
      <c r="M625" t="s">
        <v>74</v>
      </c>
      <c r="N625">
        <v>0</v>
      </c>
      <c r="O625">
        <v>11880</v>
      </c>
      <c r="P625">
        <v>16</v>
      </c>
      <c r="Q625" t="s">
        <v>48</v>
      </c>
      <c r="R625" t="s">
        <v>74</v>
      </c>
      <c r="S625">
        <v>10</v>
      </c>
      <c r="T625">
        <v>1188</v>
      </c>
      <c r="X625" t="s">
        <v>1044</v>
      </c>
    </row>
    <row r="626" spans="2:24" x14ac:dyDescent="0.25">
      <c r="B626" t="s">
        <v>1047</v>
      </c>
      <c r="C626" t="s">
        <v>1048</v>
      </c>
      <c r="D626" t="s">
        <v>1049</v>
      </c>
      <c r="E626">
        <v>0</v>
      </c>
      <c r="F626">
        <v>7</v>
      </c>
      <c r="G626">
        <v>93</v>
      </c>
      <c r="H626">
        <v>66.900000000000006</v>
      </c>
      <c r="I626" t="s">
        <v>71</v>
      </c>
      <c r="J626" t="s">
        <v>509</v>
      </c>
      <c r="K626">
        <v>75</v>
      </c>
      <c r="L626" t="s">
        <v>73</v>
      </c>
      <c r="M626" t="s">
        <v>74</v>
      </c>
      <c r="N626">
        <v>0</v>
      </c>
      <c r="O626">
        <v>17920</v>
      </c>
      <c r="P626">
        <v>16</v>
      </c>
      <c r="Q626" t="s">
        <v>48</v>
      </c>
      <c r="R626" t="s">
        <v>74</v>
      </c>
      <c r="S626">
        <v>15</v>
      </c>
      <c r="T626">
        <v>1194.6666666666599</v>
      </c>
      <c r="X626" t="s">
        <v>1050</v>
      </c>
    </row>
    <row r="627" spans="2:24" x14ac:dyDescent="0.25">
      <c r="B627" t="s">
        <v>1047</v>
      </c>
      <c r="C627" t="s">
        <v>1048</v>
      </c>
      <c r="D627" t="s">
        <v>1049</v>
      </c>
      <c r="E627">
        <v>0</v>
      </c>
      <c r="F627">
        <v>7</v>
      </c>
      <c r="G627">
        <v>93</v>
      </c>
      <c r="H627">
        <v>66.900000000000006</v>
      </c>
      <c r="I627" t="s">
        <v>77</v>
      </c>
      <c r="J627" t="s">
        <v>318</v>
      </c>
      <c r="K627">
        <v>300</v>
      </c>
      <c r="L627" t="s">
        <v>73</v>
      </c>
      <c r="M627" t="s">
        <v>74</v>
      </c>
      <c r="N627">
        <v>0</v>
      </c>
      <c r="O627">
        <v>17920</v>
      </c>
      <c r="P627">
        <v>16</v>
      </c>
      <c r="Q627" t="s">
        <v>48</v>
      </c>
      <c r="R627" t="s">
        <v>74</v>
      </c>
      <c r="S627">
        <v>15</v>
      </c>
      <c r="T627">
        <v>1194.6666666666599</v>
      </c>
      <c r="X627" t="s">
        <v>1050</v>
      </c>
    </row>
    <row r="628" spans="2:24" x14ac:dyDescent="0.25">
      <c r="B628" t="s">
        <v>1047</v>
      </c>
      <c r="C628" t="s">
        <v>1048</v>
      </c>
      <c r="D628" t="s">
        <v>1049</v>
      </c>
      <c r="E628">
        <v>0</v>
      </c>
      <c r="F628">
        <v>7</v>
      </c>
      <c r="G628">
        <v>93</v>
      </c>
      <c r="H628">
        <v>66.900000000000006</v>
      </c>
      <c r="I628" t="s">
        <v>77</v>
      </c>
      <c r="J628" t="s">
        <v>887</v>
      </c>
      <c r="K628">
        <v>300</v>
      </c>
      <c r="L628" t="s">
        <v>73</v>
      </c>
      <c r="M628" t="s">
        <v>74</v>
      </c>
      <c r="N628">
        <v>0</v>
      </c>
      <c r="O628">
        <v>17920</v>
      </c>
      <c r="P628">
        <v>16</v>
      </c>
      <c r="Q628" t="s">
        <v>48</v>
      </c>
      <c r="R628" t="s">
        <v>74</v>
      </c>
      <c r="S628">
        <v>15</v>
      </c>
      <c r="T628">
        <v>1194.6666666666599</v>
      </c>
      <c r="X628" t="s">
        <v>1050</v>
      </c>
    </row>
    <row r="629" spans="2:24" x14ac:dyDescent="0.25">
      <c r="B629" t="s">
        <v>1051</v>
      </c>
      <c r="D629" t="s">
        <v>1052</v>
      </c>
      <c r="E629">
        <v>0</v>
      </c>
      <c r="F629">
        <v>0</v>
      </c>
      <c r="G629">
        <v>0</v>
      </c>
      <c r="H629">
        <v>0</v>
      </c>
      <c r="I629" t="s">
        <v>74</v>
      </c>
      <c r="J629" t="s">
        <v>74</v>
      </c>
      <c r="K629" t="s">
        <v>74</v>
      </c>
      <c r="L629" t="s">
        <v>74</v>
      </c>
      <c r="M629" t="s">
        <v>74</v>
      </c>
      <c r="N629" t="s">
        <v>74</v>
      </c>
      <c r="O629">
        <v>0</v>
      </c>
      <c r="P629">
        <v>16</v>
      </c>
      <c r="Q629" t="s">
        <v>3989</v>
      </c>
      <c r="R629" t="s">
        <v>74</v>
      </c>
      <c r="S629" t="s">
        <v>74</v>
      </c>
      <c r="T629" t="s">
        <v>74</v>
      </c>
      <c r="X629" t="s">
        <v>1053</v>
      </c>
    </row>
    <row r="630" spans="2:24" x14ac:dyDescent="0.25">
      <c r="B630" t="s">
        <v>1054</v>
      </c>
      <c r="D630" t="s">
        <v>1055</v>
      </c>
      <c r="E630">
        <v>0</v>
      </c>
      <c r="F630">
        <v>0</v>
      </c>
      <c r="G630">
        <v>0</v>
      </c>
      <c r="H630">
        <v>0</v>
      </c>
      <c r="I630" t="s">
        <v>74</v>
      </c>
      <c r="J630" t="s">
        <v>74</v>
      </c>
      <c r="K630" t="s">
        <v>74</v>
      </c>
      <c r="L630" t="s">
        <v>74</v>
      </c>
      <c r="M630" t="s">
        <v>74</v>
      </c>
      <c r="N630" t="s">
        <v>74</v>
      </c>
      <c r="O630">
        <v>0</v>
      </c>
      <c r="P630">
        <v>16</v>
      </c>
      <c r="Q630" t="s">
        <v>3989</v>
      </c>
      <c r="R630" t="s">
        <v>74</v>
      </c>
      <c r="S630" t="s">
        <v>74</v>
      </c>
      <c r="T630" t="s">
        <v>74</v>
      </c>
      <c r="X630" t="s">
        <v>1056</v>
      </c>
    </row>
    <row r="631" spans="2:24" x14ac:dyDescent="0.25">
      <c r="B631" t="s">
        <v>1057</v>
      </c>
      <c r="C631" t="s">
        <v>562</v>
      </c>
      <c r="D631" t="s">
        <v>1058</v>
      </c>
      <c r="E631" t="s">
        <v>74</v>
      </c>
      <c r="F631">
        <v>5</v>
      </c>
      <c r="G631">
        <v>92</v>
      </c>
      <c r="H631">
        <v>65.599999999999994</v>
      </c>
      <c r="I631" t="s">
        <v>71</v>
      </c>
      <c r="J631" t="s">
        <v>199</v>
      </c>
      <c r="K631">
        <v>75</v>
      </c>
      <c r="L631" t="s">
        <v>73</v>
      </c>
      <c r="M631" t="s">
        <v>83</v>
      </c>
      <c r="N631">
        <v>0</v>
      </c>
      <c r="O631">
        <v>13836</v>
      </c>
      <c r="P631">
        <v>16</v>
      </c>
      <c r="Q631" t="s">
        <v>48</v>
      </c>
      <c r="R631">
        <v>450</v>
      </c>
      <c r="S631">
        <v>12</v>
      </c>
      <c r="T631">
        <v>1153</v>
      </c>
      <c r="X631" t="s">
        <v>1059</v>
      </c>
    </row>
    <row r="632" spans="2:24" x14ac:dyDescent="0.25">
      <c r="B632" t="s">
        <v>1057</v>
      </c>
      <c r="C632" t="s">
        <v>562</v>
      </c>
      <c r="D632" t="s">
        <v>1058</v>
      </c>
      <c r="E632" t="s">
        <v>74</v>
      </c>
      <c r="F632">
        <v>5</v>
      </c>
      <c r="G632">
        <v>92</v>
      </c>
      <c r="H632">
        <v>65.599999999999994</v>
      </c>
      <c r="I632" t="s">
        <v>77</v>
      </c>
      <c r="J632" t="s">
        <v>144</v>
      </c>
      <c r="K632">
        <v>150</v>
      </c>
      <c r="L632" t="s">
        <v>83</v>
      </c>
      <c r="M632" t="s">
        <v>73</v>
      </c>
      <c r="N632" t="s">
        <v>74</v>
      </c>
      <c r="O632">
        <v>13836</v>
      </c>
      <c r="P632">
        <v>16</v>
      </c>
      <c r="Q632" t="s">
        <v>3989</v>
      </c>
      <c r="R632" t="s">
        <v>74</v>
      </c>
      <c r="S632" t="s">
        <v>74</v>
      </c>
      <c r="T632" t="s">
        <v>74</v>
      </c>
      <c r="X632" t="s">
        <v>1059</v>
      </c>
    </row>
    <row r="633" spans="2:24" x14ac:dyDescent="0.25">
      <c r="B633" t="s">
        <v>1060</v>
      </c>
      <c r="D633" t="s">
        <v>86</v>
      </c>
      <c r="E633">
        <v>0</v>
      </c>
      <c r="F633">
        <v>0</v>
      </c>
      <c r="G633">
        <v>0</v>
      </c>
      <c r="H633">
        <v>0</v>
      </c>
      <c r="I633" t="s">
        <v>74</v>
      </c>
      <c r="J633" t="s">
        <v>74</v>
      </c>
      <c r="K633" t="s">
        <v>74</v>
      </c>
      <c r="L633" t="s">
        <v>74</v>
      </c>
      <c r="M633" t="s">
        <v>74</v>
      </c>
      <c r="N633" t="s">
        <v>74</v>
      </c>
      <c r="O633">
        <v>0</v>
      </c>
      <c r="P633">
        <v>16</v>
      </c>
      <c r="Q633" t="s">
        <v>3989</v>
      </c>
      <c r="R633" t="s">
        <v>74</v>
      </c>
      <c r="S633" t="s">
        <v>74</v>
      </c>
      <c r="T633" t="s">
        <v>74</v>
      </c>
      <c r="X633" t="s">
        <v>1061</v>
      </c>
    </row>
    <row r="634" spans="2:24" x14ac:dyDescent="0.25">
      <c r="B634" t="s">
        <v>1062</v>
      </c>
      <c r="D634" t="s">
        <v>1063</v>
      </c>
      <c r="E634">
        <v>0</v>
      </c>
      <c r="F634">
        <v>0</v>
      </c>
      <c r="G634">
        <v>0</v>
      </c>
      <c r="H634">
        <v>0</v>
      </c>
      <c r="I634" t="s">
        <v>71</v>
      </c>
      <c r="J634" t="s">
        <v>626</v>
      </c>
      <c r="K634">
        <v>20</v>
      </c>
      <c r="L634" t="s">
        <v>239</v>
      </c>
      <c r="M634" t="s">
        <v>74</v>
      </c>
      <c r="N634">
        <v>0</v>
      </c>
      <c r="O634">
        <v>0</v>
      </c>
      <c r="P634">
        <v>16</v>
      </c>
      <c r="Q634" t="s">
        <v>48</v>
      </c>
      <c r="R634" t="s">
        <v>74</v>
      </c>
      <c r="S634" t="s">
        <v>74</v>
      </c>
      <c r="T634" t="s">
        <v>74</v>
      </c>
      <c r="X634" t="s">
        <v>1064</v>
      </c>
    </row>
    <row r="635" spans="2:24" x14ac:dyDescent="0.25">
      <c r="B635" t="s">
        <v>1062</v>
      </c>
      <c r="D635" t="s">
        <v>1063</v>
      </c>
      <c r="E635">
        <v>0</v>
      </c>
      <c r="F635">
        <v>0</v>
      </c>
      <c r="G635">
        <v>0</v>
      </c>
      <c r="H635">
        <v>0</v>
      </c>
      <c r="I635" t="s">
        <v>71</v>
      </c>
      <c r="J635" t="s">
        <v>225</v>
      </c>
      <c r="K635">
        <v>75</v>
      </c>
      <c r="L635" t="s">
        <v>239</v>
      </c>
      <c r="M635" t="s">
        <v>74</v>
      </c>
      <c r="N635">
        <v>0</v>
      </c>
      <c r="O635">
        <v>0</v>
      </c>
      <c r="P635">
        <v>16</v>
      </c>
      <c r="Q635" t="s">
        <v>48</v>
      </c>
      <c r="R635" t="s">
        <v>74</v>
      </c>
      <c r="S635" t="s">
        <v>74</v>
      </c>
      <c r="T635" t="s">
        <v>74</v>
      </c>
      <c r="X635" t="s">
        <v>1064</v>
      </c>
    </row>
    <row r="636" spans="2:24" x14ac:dyDescent="0.25">
      <c r="B636" t="s">
        <v>1065</v>
      </c>
      <c r="D636" t="s">
        <v>1055</v>
      </c>
      <c r="E636">
        <v>0</v>
      </c>
      <c r="F636">
        <v>0</v>
      </c>
      <c r="G636">
        <v>0</v>
      </c>
      <c r="H636">
        <v>0</v>
      </c>
      <c r="I636" t="s">
        <v>74</v>
      </c>
      <c r="J636" t="s">
        <v>74</v>
      </c>
      <c r="K636" t="s">
        <v>74</v>
      </c>
      <c r="L636" t="s">
        <v>74</v>
      </c>
      <c r="M636" t="s">
        <v>74</v>
      </c>
      <c r="N636" t="s">
        <v>74</v>
      </c>
      <c r="O636">
        <v>0</v>
      </c>
      <c r="P636">
        <v>16</v>
      </c>
      <c r="Q636" t="s">
        <v>3989</v>
      </c>
      <c r="R636" t="s">
        <v>74</v>
      </c>
      <c r="S636" t="s">
        <v>74</v>
      </c>
      <c r="T636" t="s">
        <v>74</v>
      </c>
      <c r="X636" t="s">
        <v>1066</v>
      </c>
    </row>
    <row r="637" spans="2:24" x14ac:dyDescent="0.25">
      <c r="B637" t="s">
        <v>1067</v>
      </c>
      <c r="D637" t="s">
        <v>89</v>
      </c>
      <c r="E637">
        <v>0</v>
      </c>
      <c r="F637">
        <v>0</v>
      </c>
      <c r="G637">
        <v>0</v>
      </c>
      <c r="H637">
        <v>0</v>
      </c>
      <c r="I637" t="s">
        <v>74</v>
      </c>
      <c r="J637" t="s">
        <v>74</v>
      </c>
      <c r="K637" t="s">
        <v>74</v>
      </c>
      <c r="L637" t="s">
        <v>74</v>
      </c>
      <c r="M637" t="s">
        <v>74</v>
      </c>
      <c r="N637" t="s">
        <v>74</v>
      </c>
      <c r="O637">
        <v>0</v>
      </c>
      <c r="P637">
        <v>16</v>
      </c>
      <c r="Q637" t="s">
        <v>3989</v>
      </c>
      <c r="R637" t="s">
        <v>74</v>
      </c>
      <c r="S637" t="s">
        <v>74</v>
      </c>
      <c r="T637" t="s">
        <v>74</v>
      </c>
      <c r="X637" t="s">
        <v>1068</v>
      </c>
    </row>
    <row r="638" spans="2:24" x14ac:dyDescent="0.25">
      <c r="B638" t="s">
        <v>1069</v>
      </c>
      <c r="D638" t="s">
        <v>89</v>
      </c>
      <c r="E638">
        <v>0</v>
      </c>
      <c r="F638">
        <v>0</v>
      </c>
      <c r="G638">
        <v>0</v>
      </c>
      <c r="H638">
        <v>0</v>
      </c>
      <c r="I638" t="s">
        <v>74</v>
      </c>
      <c r="J638" t="s">
        <v>74</v>
      </c>
      <c r="K638" t="s">
        <v>74</v>
      </c>
      <c r="L638" t="s">
        <v>74</v>
      </c>
      <c r="M638" t="s">
        <v>74</v>
      </c>
      <c r="N638" t="s">
        <v>74</v>
      </c>
      <c r="O638">
        <v>0</v>
      </c>
      <c r="P638">
        <v>16</v>
      </c>
      <c r="Q638" t="s">
        <v>3989</v>
      </c>
      <c r="R638" t="s">
        <v>74</v>
      </c>
      <c r="S638" t="s">
        <v>74</v>
      </c>
      <c r="T638" t="s">
        <v>74</v>
      </c>
      <c r="X638" t="s">
        <v>1070</v>
      </c>
    </row>
    <row r="639" spans="2:24" x14ac:dyDescent="0.25">
      <c r="B639" t="s">
        <v>1071</v>
      </c>
      <c r="D639" t="s">
        <v>1072</v>
      </c>
      <c r="E639">
        <v>0</v>
      </c>
      <c r="F639">
        <v>0</v>
      </c>
      <c r="G639">
        <v>0</v>
      </c>
      <c r="H639">
        <v>0</v>
      </c>
      <c r="I639" t="s">
        <v>74</v>
      </c>
      <c r="J639" t="s">
        <v>74</v>
      </c>
      <c r="K639" t="s">
        <v>74</v>
      </c>
      <c r="L639" t="s">
        <v>74</v>
      </c>
      <c r="M639" t="s">
        <v>74</v>
      </c>
      <c r="N639" t="s">
        <v>74</v>
      </c>
      <c r="O639">
        <v>0</v>
      </c>
      <c r="P639">
        <v>16</v>
      </c>
      <c r="Q639" t="s">
        <v>3989</v>
      </c>
      <c r="R639" t="s">
        <v>74</v>
      </c>
      <c r="S639" t="s">
        <v>74</v>
      </c>
      <c r="T639" t="s">
        <v>74</v>
      </c>
      <c r="X639" t="s">
        <v>1073</v>
      </c>
    </row>
    <row r="640" spans="2:24" x14ac:dyDescent="0.25">
      <c r="B640" t="s">
        <v>1074</v>
      </c>
      <c r="D640" t="s">
        <v>1075</v>
      </c>
      <c r="E640">
        <v>0</v>
      </c>
      <c r="F640">
        <v>0</v>
      </c>
      <c r="G640">
        <v>0</v>
      </c>
      <c r="H640">
        <v>0</v>
      </c>
      <c r="I640" t="s">
        <v>74</v>
      </c>
      <c r="J640" t="s">
        <v>74</v>
      </c>
      <c r="K640" t="s">
        <v>74</v>
      </c>
      <c r="L640" t="s">
        <v>74</v>
      </c>
      <c r="M640" t="s">
        <v>74</v>
      </c>
      <c r="N640" t="s">
        <v>74</v>
      </c>
      <c r="O640">
        <v>0</v>
      </c>
      <c r="P640">
        <v>16</v>
      </c>
      <c r="Q640" t="s">
        <v>3989</v>
      </c>
      <c r="R640" t="s">
        <v>74</v>
      </c>
      <c r="S640" t="s">
        <v>74</v>
      </c>
      <c r="T640" t="s">
        <v>74</v>
      </c>
      <c r="X640" t="s">
        <v>1076</v>
      </c>
    </row>
    <row r="641" spans="2:24" s="12" customFormat="1" x14ac:dyDescent="0.25">
      <c r="B641" s="12" t="s">
        <v>1077</v>
      </c>
      <c r="C641" s="12" t="s">
        <v>1078</v>
      </c>
      <c r="D641" s="12" t="s">
        <v>496</v>
      </c>
      <c r="E641" s="12">
        <v>0</v>
      </c>
      <c r="F641" s="12">
        <v>1</v>
      </c>
      <c r="G641" s="12">
        <v>48</v>
      </c>
      <c r="H641" s="12">
        <v>66</v>
      </c>
      <c r="I641" s="12" t="s">
        <v>71</v>
      </c>
      <c r="J641" s="12" t="s">
        <v>195</v>
      </c>
      <c r="K641" s="12">
        <v>300</v>
      </c>
      <c r="L641" s="12" t="s">
        <v>73</v>
      </c>
      <c r="M641" s="12" t="s">
        <v>74</v>
      </c>
      <c r="N641" s="12">
        <v>0</v>
      </c>
      <c r="O641" s="12">
        <v>3530</v>
      </c>
      <c r="P641" s="12">
        <v>16</v>
      </c>
      <c r="Q641" s="12" t="s">
        <v>48</v>
      </c>
      <c r="R641" s="12" t="s">
        <v>74</v>
      </c>
      <c r="S641" s="12">
        <v>3</v>
      </c>
      <c r="T641" s="12">
        <v>1176.6666666666599</v>
      </c>
      <c r="X641" s="12" t="s">
        <v>1079</v>
      </c>
    </row>
    <row r="642" spans="2:24" s="12" customFormat="1" x14ac:dyDescent="0.25">
      <c r="B642" s="12" t="s">
        <v>1077</v>
      </c>
      <c r="C642" s="12" t="s">
        <v>1078</v>
      </c>
      <c r="D642" s="12" t="s">
        <v>496</v>
      </c>
      <c r="E642" s="12">
        <v>0</v>
      </c>
      <c r="F642" s="12">
        <v>1</v>
      </c>
      <c r="G642" s="12">
        <v>48</v>
      </c>
      <c r="H642" s="12">
        <v>66</v>
      </c>
      <c r="I642" s="12" t="s">
        <v>71</v>
      </c>
      <c r="J642" s="12" t="s">
        <v>300</v>
      </c>
      <c r="K642" s="12">
        <v>300</v>
      </c>
      <c r="L642" s="12" t="s">
        <v>73</v>
      </c>
      <c r="M642" s="12" t="s">
        <v>74</v>
      </c>
      <c r="N642" s="12">
        <v>0</v>
      </c>
      <c r="O642" s="12">
        <v>3530</v>
      </c>
      <c r="P642" s="12">
        <v>16</v>
      </c>
      <c r="Q642" s="12" t="s">
        <v>48</v>
      </c>
      <c r="R642" s="12" t="s">
        <v>74</v>
      </c>
      <c r="S642" s="12">
        <v>3</v>
      </c>
      <c r="T642" s="12">
        <v>1176.6666666666599</v>
      </c>
      <c r="X642" s="12" t="s">
        <v>1079</v>
      </c>
    </row>
    <row r="643" spans="2:24" s="12" customFormat="1" x14ac:dyDescent="0.25">
      <c r="B643" s="12" t="s">
        <v>1077</v>
      </c>
      <c r="C643" s="12" t="s">
        <v>1078</v>
      </c>
      <c r="D643" s="12" t="s">
        <v>496</v>
      </c>
      <c r="E643" s="12">
        <v>0</v>
      </c>
      <c r="F643" s="12">
        <v>1</v>
      </c>
      <c r="G643" s="12">
        <v>48</v>
      </c>
      <c r="H643" s="12">
        <v>66</v>
      </c>
      <c r="I643" s="12" t="s">
        <v>77</v>
      </c>
      <c r="J643" s="12" t="s">
        <v>195</v>
      </c>
      <c r="K643" s="12">
        <v>300</v>
      </c>
      <c r="L643" s="12" t="s">
        <v>73</v>
      </c>
      <c r="M643" s="12" t="s">
        <v>74</v>
      </c>
      <c r="N643" s="12">
        <v>0</v>
      </c>
      <c r="O643" s="12">
        <v>3530</v>
      </c>
      <c r="P643" s="12">
        <v>16</v>
      </c>
      <c r="Q643" s="12" t="s">
        <v>48</v>
      </c>
      <c r="R643" s="12" t="s">
        <v>74</v>
      </c>
      <c r="S643" s="12">
        <v>3</v>
      </c>
      <c r="T643" s="12">
        <v>1176.6666666666599</v>
      </c>
      <c r="X643" s="12" t="s">
        <v>1079</v>
      </c>
    </row>
    <row r="644" spans="2:24" s="12" customFormat="1" x14ac:dyDescent="0.25">
      <c r="B644" s="12" t="s">
        <v>1077</v>
      </c>
      <c r="C644" s="12" t="s">
        <v>1078</v>
      </c>
      <c r="D644" s="12" t="s">
        <v>496</v>
      </c>
      <c r="E644" s="12">
        <v>0</v>
      </c>
      <c r="F644" s="12">
        <v>1</v>
      </c>
      <c r="G644" s="12">
        <v>48</v>
      </c>
      <c r="H644" s="12">
        <v>66</v>
      </c>
      <c r="I644" s="12" t="s">
        <v>77</v>
      </c>
      <c r="J644" s="12" t="s">
        <v>300</v>
      </c>
      <c r="K644" s="12">
        <v>300</v>
      </c>
      <c r="L644" s="12" t="s">
        <v>73</v>
      </c>
      <c r="M644" s="12" t="s">
        <v>74</v>
      </c>
      <c r="N644" s="12">
        <v>0</v>
      </c>
      <c r="O644" s="12">
        <v>3530</v>
      </c>
      <c r="P644" s="12">
        <v>16</v>
      </c>
      <c r="Q644" s="12" t="s">
        <v>48</v>
      </c>
      <c r="R644" s="12" t="s">
        <v>74</v>
      </c>
      <c r="S644" s="12">
        <v>3</v>
      </c>
      <c r="T644" s="12">
        <v>1176.6666666666599</v>
      </c>
      <c r="X644" s="12" t="s">
        <v>1079</v>
      </c>
    </row>
    <row r="645" spans="2:24" x14ac:dyDescent="0.25">
      <c r="B645" t="s">
        <v>1080</v>
      </c>
      <c r="C645" t="s">
        <v>1081</v>
      </c>
      <c r="D645" t="s">
        <v>1082</v>
      </c>
      <c r="E645">
        <v>110</v>
      </c>
      <c r="F645">
        <v>1</v>
      </c>
      <c r="G645">
        <v>18</v>
      </c>
      <c r="H645">
        <v>65</v>
      </c>
      <c r="I645" t="s">
        <v>71</v>
      </c>
      <c r="J645" t="s">
        <v>1083</v>
      </c>
      <c r="K645">
        <v>2100</v>
      </c>
      <c r="L645" t="s">
        <v>83</v>
      </c>
      <c r="M645" t="s">
        <v>83</v>
      </c>
      <c r="N645">
        <v>0</v>
      </c>
      <c r="O645">
        <v>1052</v>
      </c>
      <c r="P645">
        <v>16</v>
      </c>
      <c r="Q645" t="s">
        <v>48</v>
      </c>
      <c r="R645">
        <v>450</v>
      </c>
      <c r="S645">
        <v>1</v>
      </c>
      <c r="T645">
        <v>1052</v>
      </c>
      <c r="X645" t="s">
        <v>1084</v>
      </c>
    </row>
    <row r="646" spans="2:24" x14ac:dyDescent="0.25">
      <c r="B646" t="s">
        <v>1080</v>
      </c>
      <c r="C646" t="s">
        <v>1081</v>
      </c>
      <c r="D646" t="s">
        <v>1082</v>
      </c>
      <c r="E646">
        <v>110</v>
      </c>
      <c r="F646">
        <v>1</v>
      </c>
      <c r="G646">
        <v>18</v>
      </c>
      <c r="H646">
        <v>65</v>
      </c>
      <c r="I646" t="s">
        <v>77</v>
      </c>
      <c r="J646" t="s">
        <v>1083</v>
      </c>
      <c r="K646">
        <v>2100</v>
      </c>
      <c r="L646" t="s">
        <v>83</v>
      </c>
      <c r="M646" t="s">
        <v>83</v>
      </c>
      <c r="N646">
        <v>0</v>
      </c>
      <c r="O646">
        <v>1052</v>
      </c>
      <c r="P646">
        <v>16</v>
      </c>
      <c r="Q646" t="s">
        <v>48</v>
      </c>
      <c r="R646" t="s">
        <v>74</v>
      </c>
      <c r="S646">
        <v>1</v>
      </c>
      <c r="T646">
        <v>1052</v>
      </c>
      <c r="X646" t="s">
        <v>1084</v>
      </c>
    </row>
    <row r="647" spans="2:24" x14ac:dyDescent="0.25">
      <c r="B647" t="s">
        <v>1085</v>
      </c>
      <c r="C647" t="s">
        <v>1086</v>
      </c>
      <c r="D647" t="s">
        <v>1087</v>
      </c>
      <c r="E647">
        <v>147</v>
      </c>
      <c r="F647">
        <v>2</v>
      </c>
      <c r="G647">
        <v>19</v>
      </c>
      <c r="H647">
        <v>64</v>
      </c>
      <c r="I647" t="s">
        <v>71</v>
      </c>
      <c r="J647" t="s">
        <v>1088</v>
      </c>
      <c r="K647">
        <v>1200</v>
      </c>
      <c r="L647" t="s">
        <v>83</v>
      </c>
      <c r="M647" t="s">
        <v>83</v>
      </c>
      <c r="N647">
        <v>0</v>
      </c>
      <c r="O647">
        <v>1900</v>
      </c>
      <c r="P647">
        <v>16</v>
      </c>
      <c r="Q647" t="s">
        <v>48</v>
      </c>
      <c r="R647">
        <v>450</v>
      </c>
      <c r="S647">
        <v>2</v>
      </c>
      <c r="T647">
        <v>950</v>
      </c>
      <c r="X647" t="s">
        <v>1090</v>
      </c>
    </row>
    <row r="648" spans="2:24" x14ac:dyDescent="0.25">
      <c r="B648" t="s">
        <v>1085</v>
      </c>
      <c r="C648" t="s">
        <v>1086</v>
      </c>
      <c r="D648" t="s">
        <v>1087</v>
      </c>
      <c r="E648">
        <v>147</v>
      </c>
      <c r="F648">
        <v>2</v>
      </c>
      <c r="G648">
        <v>19</v>
      </c>
      <c r="H648">
        <v>64</v>
      </c>
      <c r="I648" t="s">
        <v>77</v>
      </c>
      <c r="J648" t="s">
        <v>1088</v>
      </c>
      <c r="K648">
        <v>1200</v>
      </c>
      <c r="L648" t="s">
        <v>83</v>
      </c>
      <c r="M648" t="s">
        <v>83</v>
      </c>
      <c r="N648">
        <v>0</v>
      </c>
      <c r="O648">
        <v>1900</v>
      </c>
      <c r="P648">
        <v>16</v>
      </c>
      <c r="Q648" t="s">
        <v>48</v>
      </c>
      <c r="R648" t="s">
        <v>74</v>
      </c>
      <c r="S648">
        <v>2</v>
      </c>
      <c r="T648">
        <v>950</v>
      </c>
      <c r="X648" t="s">
        <v>1090</v>
      </c>
    </row>
    <row r="649" spans="2:24" x14ac:dyDescent="0.25">
      <c r="B649" t="s">
        <v>1091</v>
      </c>
      <c r="C649" t="s">
        <v>1092</v>
      </c>
      <c r="D649" t="s">
        <v>1093</v>
      </c>
      <c r="E649">
        <v>0</v>
      </c>
      <c r="F649">
        <v>4</v>
      </c>
      <c r="G649">
        <v>54</v>
      </c>
      <c r="H649">
        <v>50</v>
      </c>
      <c r="I649" t="s">
        <v>71</v>
      </c>
      <c r="J649" t="s">
        <v>270</v>
      </c>
      <c r="K649">
        <v>1</v>
      </c>
      <c r="L649" t="s">
        <v>83</v>
      </c>
      <c r="M649" t="s">
        <v>83</v>
      </c>
      <c r="N649">
        <v>0</v>
      </c>
      <c r="O649">
        <v>7320</v>
      </c>
      <c r="P649">
        <v>16</v>
      </c>
      <c r="Q649" t="s">
        <v>48</v>
      </c>
      <c r="R649">
        <v>450</v>
      </c>
      <c r="S649">
        <v>6</v>
      </c>
      <c r="T649">
        <v>1220</v>
      </c>
      <c r="X649" t="s">
        <v>1094</v>
      </c>
    </row>
    <row r="650" spans="2:24" x14ac:dyDescent="0.25">
      <c r="B650" t="s">
        <v>1091</v>
      </c>
      <c r="C650" t="s">
        <v>1092</v>
      </c>
      <c r="D650" t="s">
        <v>1093</v>
      </c>
      <c r="E650">
        <v>0</v>
      </c>
      <c r="F650">
        <v>4</v>
      </c>
      <c r="G650">
        <v>54</v>
      </c>
      <c r="H650">
        <v>50</v>
      </c>
      <c r="I650" t="s">
        <v>77</v>
      </c>
      <c r="J650" t="s">
        <v>270</v>
      </c>
      <c r="K650">
        <v>1</v>
      </c>
      <c r="L650" t="s">
        <v>83</v>
      </c>
      <c r="M650" t="s">
        <v>83</v>
      </c>
      <c r="N650">
        <v>0</v>
      </c>
      <c r="O650">
        <v>7320</v>
      </c>
      <c r="P650">
        <v>16</v>
      </c>
      <c r="Q650" t="s">
        <v>48</v>
      </c>
      <c r="R650" t="s">
        <v>74</v>
      </c>
      <c r="S650">
        <v>6</v>
      </c>
      <c r="T650">
        <v>1220</v>
      </c>
      <c r="X650" t="s">
        <v>1094</v>
      </c>
    </row>
    <row r="651" spans="2:24" x14ac:dyDescent="0.25">
      <c r="B651" t="s">
        <v>1095</v>
      </c>
      <c r="C651" t="s">
        <v>1092</v>
      </c>
      <c r="D651" t="s">
        <v>1096</v>
      </c>
      <c r="E651" t="s">
        <v>74</v>
      </c>
      <c r="F651">
        <v>4</v>
      </c>
      <c r="G651">
        <v>54</v>
      </c>
      <c r="H651">
        <v>50</v>
      </c>
      <c r="I651" t="s">
        <v>71</v>
      </c>
      <c r="J651" t="s">
        <v>270</v>
      </c>
      <c r="K651">
        <v>1</v>
      </c>
      <c r="L651" t="s">
        <v>83</v>
      </c>
      <c r="M651" t="s">
        <v>83</v>
      </c>
      <c r="N651">
        <v>0</v>
      </c>
      <c r="O651">
        <v>7320</v>
      </c>
      <c r="P651">
        <v>16</v>
      </c>
      <c r="Q651" t="s">
        <v>48</v>
      </c>
      <c r="R651">
        <v>450</v>
      </c>
      <c r="S651">
        <v>6</v>
      </c>
      <c r="T651">
        <v>1220</v>
      </c>
      <c r="X651" t="s">
        <v>1097</v>
      </c>
    </row>
    <row r="652" spans="2:24" x14ac:dyDescent="0.25">
      <c r="B652" t="s">
        <v>1095</v>
      </c>
      <c r="C652" t="s">
        <v>1092</v>
      </c>
      <c r="D652" t="s">
        <v>1096</v>
      </c>
      <c r="E652" t="s">
        <v>74</v>
      </c>
      <c r="F652">
        <v>4</v>
      </c>
      <c r="G652">
        <v>54</v>
      </c>
      <c r="H652">
        <v>50</v>
      </c>
      <c r="I652" t="s">
        <v>77</v>
      </c>
      <c r="J652" t="s">
        <v>270</v>
      </c>
      <c r="K652">
        <v>1</v>
      </c>
      <c r="L652" t="s">
        <v>83</v>
      </c>
      <c r="M652" t="s">
        <v>83</v>
      </c>
      <c r="N652">
        <v>0</v>
      </c>
      <c r="O652">
        <v>7320</v>
      </c>
      <c r="P652">
        <v>16</v>
      </c>
      <c r="Q652" t="s">
        <v>48</v>
      </c>
      <c r="R652" t="s">
        <v>74</v>
      </c>
      <c r="S652">
        <v>6</v>
      </c>
      <c r="T652">
        <v>1220</v>
      </c>
      <c r="X652" t="s">
        <v>1097</v>
      </c>
    </row>
    <row r="653" spans="2:24" x14ac:dyDescent="0.25">
      <c r="B653" t="s">
        <v>1098</v>
      </c>
      <c r="C653" t="s">
        <v>1099</v>
      </c>
      <c r="D653" t="s">
        <v>1100</v>
      </c>
      <c r="E653" t="s">
        <v>74</v>
      </c>
      <c r="F653">
        <v>4</v>
      </c>
      <c r="G653">
        <v>78</v>
      </c>
      <c r="H653">
        <v>50</v>
      </c>
      <c r="I653" t="s">
        <v>71</v>
      </c>
      <c r="J653" t="s">
        <v>673</v>
      </c>
      <c r="K653">
        <v>75</v>
      </c>
      <c r="L653" t="s">
        <v>83</v>
      </c>
      <c r="M653" t="s">
        <v>83</v>
      </c>
      <c r="N653">
        <v>1600</v>
      </c>
      <c r="O653">
        <v>9160</v>
      </c>
      <c r="P653">
        <v>16</v>
      </c>
      <c r="Q653" t="s">
        <v>3990</v>
      </c>
      <c r="R653">
        <v>450</v>
      </c>
      <c r="S653">
        <v>10</v>
      </c>
      <c r="T653">
        <v>916</v>
      </c>
      <c r="X653" t="s">
        <v>1101</v>
      </c>
    </row>
    <row r="654" spans="2:24" x14ac:dyDescent="0.25">
      <c r="B654" t="s">
        <v>1098</v>
      </c>
      <c r="C654" t="s">
        <v>1099</v>
      </c>
      <c r="D654" t="s">
        <v>1100</v>
      </c>
      <c r="E654" t="s">
        <v>74</v>
      </c>
      <c r="F654">
        <v>4</v>
      </c>
      <c r="G654">
        <v>78</v>
      </c>
      <c r="H654">
        <v>50</v>
      </c>
      <c r="I654" t="s">
        <v>77</v>
      </c>
      <c r="J654" t="s">
        <v>673</v>
      </c>
      <c r="K654">
        <v>75</v>
      </c>
      <c r="L654" t="s">
        <v>83</v>
      </c>
      <c r="M654" t="s">
        <v>83</v>
      </c>
      <c r="N654">
        <v>1600</v>
      </c>
      <c r="O654">
        <v>9160</v>
      </c>
      <c r="P654">
        <v>16</v>
      </c>
      <c r="Q654" t="s">
        <v>3990</v>
      </c>
      <c r="R654" t="s">
        <v>74</v>
      </c>
      <c r="S654">
        <v>10</v>
      </c>
      <c r="T654">
        <v>916</v>
      </c>
      <c r="X654" t="s">
        <v>1101</v>
      </c>
    </row>
    <row r="655" spans="2:24" x14ac:dyDescent="0.25">
      <c r="B655" t="s">
        <v>1102</v>
      </c>
      <c r="C655" t="s">
        <v>1103</v>
      </c>
      <c r="D655" t="s">
        <v>1104</v>
      </c>
      <c r="E655" t="s">
        <v>74</v>
      </c>
      <c r="F655">
        <v>4</v>
      </c>
      <c r="G655">
        <v>85</v>
      </c>
      <c r="H655">
        <v>50</v>
      </c>
      <c r="I655" t="s">
        <v>71</v>
      </c>
      <c r="J655" t="s">
        <v>895</v>
      </c>
      <c r="K655">
        <v>75</v>
      </c>
      <c r="L655" t="s">
        <v>73</v>
      </c>
      <c r="M655" t="s">
        <v>83</v>
      </c>
      <c r="N655">
        <v>0</v>
      </c>
      <c r="O655">
        <v>9160</v>
      </c>
      <c r="P655">
        <v>16</v>
      </c>
      <c r="Q655" t="s">
        <v>48</v>
      </c>
      <c r="R655">
        <v>450</v>
      </c>
      <c r="S655">
        <v>8</v>
      </c>
      <c r="T655">
        <v>1145</v>
      </c>
      <c r="X655" t="s">
        <v>1105</v>
      </c>
    </row>
    <row r="656" spans="2:24" x14ac:dyDescent="0.25">
      <c r="B656" t="s">
        <v>1102</v>
      </c>
      <c r="C656" t="s">
        <v>1103</v>
      </c>
      <c r="D656" t="s">
        <v>1104</v>
      </c>
      <c r="E656" t="s">
        <v>74</v>
      </c>
      <c r="F656">
        <v>4</v>
      </c>
      <c r="G656">
        <v>85</v>
      </c>
      <c r="H656">
        <v>50</v>
      </c>
      <c r="I656" t="s">
        <v>77</v>
      </c>
      <c r="J656" t="s">
        <v>201</v>
      </c>
      <c r="K656">
        <v>150</v>
      </c>
      <c r="L656" t="s">
        <v>83</v>
      </c>
      <c r="M656" t="s">
        <v>83</v>
      </c>
      <c r="N656">
        <v>1600</v>
      </c>
      <c r="O656">
        <v>9160</v>
      </c>
      <c r="P656">
        <v>16</v>
      </c>
      <c r="Q656" t="s">
        <v>3990</v>
      </c>
      <c r="R656" t="s">
        <v>74</v>
      </c>
      <c r="S656">
        <v>10</v>
      </c>
      <c r="T656">
        <v>916</v>
      </c>
      <c r="X656" t="s">
        <v>1105</v>
      </c>
    </row>
    <row r="657" spans="2:24" x14ac:dyDescent="0.25">
      <c r="B657" t="s">
        <v>1106</v>
      </c>
      <c r="C657" t="s">
        <v>1103</v>
      </c>
      <c r="D657" t="s">
        <v>1107</v>
      </c>
      <c r="E657" t="s">
        <v>74</v>
      </c>
      <c r="F657">
        <v>4</v>
      </c>
      <c r="G657">
        <v>85</v>
      </c>
      <c r="H657">
        <v>50</v>
      </c>
      <c r="I657" t="s">
        <v>71</v>
      </c>
      <c r="J657" t="s">
        <v>201</v>
      </c>
      <c r="K657">
        <v>150</v>
      </c>
      <c r="L657" t="s">
        <v>73</v>
      </c>
      <c r="M657" t="s">
        <v>83</v>
      </c>
      <c r="N657">
        <v>0</v>
      </c>
      <c r="O657">
        <v>9000</v>
      </c>
      <c r="P657">
        <v>16</v>
      </c>
      <c r="Q657" t="s">
        <v>48</v>
      </c>
      <c r="R657">
        <v>450</v>
      </c>
      <c r="S657">
        <v>8</v>
      </c>
      <c r="T657">
        <v>1125</v>
      </c>
      <c r="X657" t="s">
        <v>1108</v>
      </c>
    </row>
    <row r="658" spans="2:24" x14ac:dyDescent="0.25">
      <c r="B658" t="s">
        <v>1106</v>
      </c>
      <c r="C658" t="s">
        <v>1103</v>
      </c>
      <c r="D658" t="s">
        <v>1107</v>
      </c>
      <c r="E658" t="s">
        <v>74</v>
      </c>
      <c r="F658">
        <v>4</v>
      </c>
      <c r="G658">
        <v>85</v>
      </c>
      <c r="H658">
        <v>50</v>
      </c>
      <c r="I658" t="s">
        <v>77</v>
      </c>
      <c r="J658" t="s">
        <v>1109</v>
      </c>
      <c r="K658">
        <v>195</v>
      </c>
      <c r="L658" t="s">
        <v>83</v>
      </c>
      <c r="M658" t="s">
        <v>83</v>
      </c>
      <c r="N658">
        <v>1600</v>
      </c>
      <c r="O658">
        <v>9000</v>
      </c>
      <c r="P658">
        <v>16</v>
      </c>
      <c r="Q658" t="s">
        <v>3990</v>
      </c>
      <c r="R658" t="s">
        <v>74</v>
      </c>
      <c r="S658">
        <v>9</v>
      </c>
      <c r="T658">
        <v>1000</v>
      </c>
      <c r="X658" t="s">
        <v>1108</v>
      </c>
    </row>
    <row r="659" spans="2:24" x14ac:dyDescent="0.25">
      <c r="B659" t="s">
        <v>1110</v>
      </c>
      <c r="C659" t="s">
        <v>1103</v>
      </c>
      <c r="D659" t="s">
        <v>1111</v>
      </c>
      <c r="E659" t="s">
        <v>74</v>
      </c>
      <c r="F659">
        <v>4</v>
      </c>
      <c r="G659">
        <v>85</v>
      </c>
      <c r="H659">
        <v>50</v>
      </c>
      <c r="I659" t="s">
        <v>71</v>
      </c>
      <c r="J659" t="s">
        <v>1112</v>
      </c>
      <c r="K659">
        <v>75</v>
      </c>
      <c r="L659" t="s">
        <v>83</v>
      </c>
      <c r="M659" t="s">
        <v>83</v>
      </c>
      <c r="N659">
        <v>0</v>
      </c>
      <c r="O659">
        <v>9160</v>
      </c>
      <c r="P659">
        <v>16</v>
      </c>
      <c r="Q659" t="s">
        <v>48</v>
      </c>
      <c r="R659">
        <v>450</v>
      </c>
      <c r="S659">
        <v>8</v>
      </c>
      <c r="T659">
        <v>1145</v>
      </c>
      <c r="X659" t="s">
        <v>1113</v>
      </c>
    </row>
    <row r="660" spans="2:24" x14ac:dyDescent="0.25">
      <c r="B660" t="s">
        <v>1110</v>
      </c>
      <c r="C660" t="s">
        <v>1103</v>
      </c>
      <c r="D660" t="s">
        <v>1111</v>
      </c>
      <c r="E660" t="s">
        <v>74</v>
      </c>
      <c r="F660">
        <v>4</v>
      </c>
      <c r="G660">
        <v>85</v>
      </c>
      <c r="H660">
        <v>50</v>
      </c>
      <c r="I660" t="s">
        <v>77</v>
      </c>
      <c r="J660" t="s">
        <v>1109</v>
      </c>
      <c r="K660">
        <v>195</v>
      </c>
      <c r="L660" t="s">
        <v>83</v>
      </c>
      <c r="M660" t="s">
        <v>83</v>
      </c>
      <c r="N660">
        <v>0</v>
      </c>
      <c r="O660">
        <v>9160</v>
      </c>
      <c r="P660">
        <v>16</v>
      </c>
      <c r="Q660" t="s">
        <v>48</v>
      </c>
      <c r="R660" t="s">
        <v>74</v>
      </c>
      <c r="S660">
        <v>8</v>
      </c>
      <c r="T660">
        <v>1145</v>
      </c>
      <c r="X660" t="s">
        <v>1113</v>
      </c>
    </row>
    <row r="661" spans="2:24" x14ac:dyDescent="0.25">
      <c r="B661" t="s">
        <v>1114</v>
      </c>
      <c r="C661" t="s">
        <v>1103</v>
      </c>
      <c r="D661" t="s">
        <v>1115</v>
      </c>
      <c r="E661" t="s">
        <v>74</v>
      </c>
      <c r="F661">
        <v>4</v>
      </c>
      <c r="G661">
        <v>86</v>
      </c>
      <c r="H661">
        <v>50</v>
      </c>
      <c r="I661" t="s">
        <v>71</v>
      </c>
      <c r="J661" t="s">
        <v>895</v>
      </c>
      <c r="K661">
        <v>75</v>
      </c>
      <c r="L661" t="s">
        <v>83</v>
      </c>
      <c r="M661" t="s">
        <v>83</v>
      </c>
      <c r="N661">
        <v>0</v>
      </c>
      <c r="O661">
        <v>9160</v>
      </c>
      <c r="P661">
        <v>16</v>
      </c>
      <c r="Q661" t="s">
        <v>48</v>
      </c>
      <c r="R661">
        <v>450</v>
      </c>
      <c r="S661">
        <v>8</v>
      </c>
      <c r="T661">
        <v>1145</v>
      </c>
      <c r="X661" t="s">
        <v>1116</v>
      </c>
    </row>
    <row r="662" spans="2:24" x14ac:dyDescent="0.25">
      <c r="B662" t="s">
        <v>1114</v>
      </c>
      <c r="C662" t="s">
        <v>1103</v>
      </c>
      <c r="D662" t="s">
        <v>1115</v>
      </c>
      <c r="E662" t="s">
        <v>74</v>
      </c>
      <c r="F662">
        <v>4</v>
      </c>
      <c r="G662">
        <v>86</v>
      </c>
      <c r="H662">
        <v>50</v>
      </c>
      <c r="I662" t="s">
        <v>77</v>
      </c>
      <c r="J662" t="s">
        <v>201</v>
      </c>
      <c r="K662">
        <v>150</v>
      </c>
      <c r="L662" t="s">
        <v>83</v>
      </c>
      <c r="M662" t="s">
        <v>83</v>
      </c>
      <c r="N662">
        <v>1600</v>
      </c>
      <c r="O662">
        <v>9160</v>
      </c>
      <c r="P662">
        <v>16</v>
      </c>
      <c r="Q662" t="s">
        <v>3990</v>
      </c>
      <c r="R662" t="s">
        <v>74</v>
      </c>
      <c r="S662">
        <v>10</v>
      </c>
      <c r="T662">
        <v>916</v>
      </c>
      <c r="X662" t="s">
        <v>1116</v>
      </c>
    </row>
    <row r="663" spans="2:24" x14ac:dyDescent="0.25">
      <c r="B663" t="s">
        <v>1117</v>
      </c>
      <c r="C663" t="s">
        <v>1103</v>
      </c>
      <c r="D663" t="s">
        <v>1118</v>
      </c>
      <c r="E663" t="s">
        <v>74</v>
      </c>
      <c r="F663">
        <v>4</v>
      </c>
      <c r="G663">
        <v>85</v>
      </c>
      <c r="H663">
        <v>50</v>
      </c>
      <c r="I663" t="s">
        <v>71</v>
      </c>
      <c r="J663" t="s">
        <v>1119</v>
      </c>
      <c r="K663">
        <v>195</v>
      </c>
      <c r="L663" t="s">
        <v>83</v>
      </c>
      <c r="M663" t="s">
        <v>83</v>
      </c>
      <c r="N663">
        <v>0</v>
      </c>
      <c r="O663">
        <v>9000</v>
      </c>
      <c r="P663">
        <v>16</v>
      </c>
      <c r="Q663" t="s">
        <v>48</v>
      </c>
      <c r="R663">
        <v>450</v>
      </c>
      <c r="S663">
        <v>8</v>
      </c>
      <c r="T663">
        <v>1125</v>
      </c>
      <c r="X663" t="s">
        <v>1120</v>
      </c>
    </row>
    <row r="664" spans="2:24" x14ac:dyDescent="0.25">
      <c r="B664" t="s">
        <v>1117</v>
      </c>
      <c r="C664" t="s">
        <v>1103</v>
      </c>
      <c r="D664" t="s">
        <v>1118</v>
      </c>
      <c r="E664" t="s">
        <v>74</v>
      </c>
      <c r="F664">
        <v>4</v>
      </c>
      <c r="G664">
        <v>85</v>
      </c>
      <c r="H664">
        <v>50</v>
      </c>
      <c r="I664" t="s">
        <v>77</v>
      </c>
      <c r="J664" t="s">
        <v>201</v>
      </c>
      <c r="K664">
        <v>150</v>
      </c>
      <c r="L664" t="s">
        <v>83</v>
      </c>
      <c r="M664" t="s">
        <v>83</v>
      </c>
      <c r="N664">
        <v>1600</v>
      </c>
      <c r="O664">
        <v>9000</v>
      </c>
      <c r="P664">
        <v>16</v>
      </c>
      <c r="Q664" t="s">
        <v>3990</v>
      </c>
      <c r="R664" t="s">
        <v>74</v>
      </c>
      <c r="S664">
        <v>9</v>
      </c>
      <c r="T664">
        <v>1000</v>
      </c>
      <c r="X664" t="s">
        <v>1120</v>
      </c>
    </row>
    <row r="665" spans="2:24" x14ac:dyDescent="0.25">
      <c r="B665" t="s">
        <v>1121</v>
      </c>
      <c r="C665" t="s">
        <v>1103</v>
      </c>
      <c r="D665" t="s">
        <v>1122</v>
      </c>
      <c r="E665" t="s">
        <v>74</v>
      </c>
      <c r="F665">
        <v>4</v>
      </c>
      <c r="G665">
        <v>85</v>
      </c>
      <c r="H665">
        <v>50</v>
      </c>
      <c r="I665" t="s">
        <v>71</v>
      </c>
      <c r="J665" t="s">
        <v>225</v>
      </c>
      <c r="K665">
        <v>75</v>
      </c>
      <c r="L665" t="s">
        <v>83</v>
      </c>
      <c r="M665" t="s">
        <v>83</v>
      </c>
      <c r="N665">
        <v>0</v>
      </c>
      <c r="O665">
        <v>9160</v>
      </c>
      <c r="P665">
        <v>16</v>
      </c>
      <c r="Q665" t="s">
        <v>48</v>
      </c>
      <c r="R665">
        <v>450</v>
      </c>
      <c r="S665">
        <v>8</v>
      </c>
      <c r="T665">
        <v>1145</v>
      </c>
      <c r="X665" s="7" t="s">
        <v>1123</v>
      </c>
    </row>
    <row r="666" spans="2:24" x14ac:dyDescent="0.25">
      <c r="B666" t="s">
        <v>1121</v>
      </c>
      <c r="C666" t="s">
        <v>1103</v>
      </c>
      <c r="D666" t="s">
        <v>1122</v>
      </c>
      <c r="E666" t="s">
        <v>74</v>
      </c>
      <c r="F666">
        <v>4</v>
      </c>
      <c r="G666">
        <v>85</v>
      </c>
      <c r="H666">
        <v>50</v>
      </c>
      <c r="I666" t="s">
        <v>77</v>
      </c>
      <c r="J666" t="s">
        <v>158</v>
      </c>
      <c r="K666">
        <v>135</v>
      </c>
      <c r="L666" t="s">
        <v>83</v>
      </c>
      <c r="M666" t="s">
        <v>83</v>
      </c>
      <c r="N666">
        <v>1600</v>
      </c>
      <c r="O666">
        <v>9160</v>
      </c>
      <c r="P666">
        <v>16</v>
      </c>
      <c r="Q666" t="s">
        <v>3990</v>
      </c>
      <c r="R666" t="s">
        <v>74</v>
      </c>
      <c r="S666">
        <v>10</v>
      </c>
      <c r="T666">
        <v>916</v>
      </c>
      <c r="X666" s="7" t="s">
        <v>1123</v>
      </c>
    </row>
    <row r="667" spans="2:24" x14ac:dyDescent="0.25">
      <c r="B667" t="s">
        <v>1124</v>
      </c>
      <c r="C667" t="s">
        <v>1125</v>
      </c>
      <c r="D667" t="s">
        <v>1126</v>
      </c>
      <c r="E667" t="s">
        <v>74</v>
      </c>
      <c r="F667">
        <v>4</v>
      </c>
      <c r="G667">
        <v>85</v>
      </c>
      <c r="H667">
        <v>50</v>
      </c>
      <c r="I667" t="s">
        <v>71</v>
      </c>
      <c r="J667" t="s">
        <v>1119</v>
      </c>
      <c r="K667">
        <v>195</v>
      </c>
      <c r="L667" t="s">
        <v>83</v>
      </c>
      <c r="M667" t="s">
        <v>83</v>
      </c>
      <c r="N667">
        <v>0</v>
      </c>
      <c r="O667">
        <v>9000</v>
      </c>
      <c r="P667">
        <v>16</v>
      </c>
      <c r="Q667" t="s">
        <v>48</v>
      </c>
      <c r="R667">
        <v>450</v>
      </c>
      <c r="S667">
        <v>8</v>
      </c>
      <c r="T667">
        <v>1125</v>
      </c>
      <c r="X667" t="s">
        <v>1127</v>
      </c>
    </row>
    <row r="668" spans="2:24" x14ac:dyDescent="0.25">
      <c r="B668" t="s">
        <v>1124</v>
      </c>
      <c r="C668" t="s">
        <v>1125</v>
      </c>
      <c r="D668" t="s">
        <v>1126</v>
      </c>
      <c r="E668" t="s">
        <v>74</v>
      </c>
      <c r="F668">
        <v>4</v>
      </c>
      <c r="G668">
        <v>85</v>
      </c>
      <c r="H668">
        <v>50</v>
      </c>
      <c r="I668" t="s">
        <v>77</v>
      </c>
      <c r="J668" t="s">
        <v>201</v>
      </c>
      <c r="K668">
        <v>150</v>
      </c>
      <c r="L668" t="s">
        <v>83</v>
      </c>
      <c r="M668" t="s">
        <v>83</v>
      </c>
      <c r="N668">
        <v>1600</v>
      </c>
      <c r="O668">
        <v>9000</v>
      </c>
      <c r="P668">
        <v>16</v>
      </c>
      <c r="Q668" t="s">
        <v>3990</v>
      </c>
      <c r="R668" t="s">
        <v>74</v>
      </c>
      <c r="S668">
        <v>9</v>
      </c>
      <c r="T668">
        <v>1000</v>
      </c>
      <c r="X668" t="s">
        <v>1127</v>
      </c>
    </row>
    <row r="669" spans="2:24" x14ac:dyDescent="0.25">
      <c r="B669" t="s">
        <v>1128</v>
      </c>
      <c r="C669" t="s">
        <v>1129</v>
      </c>
      <c r="D669" t="s">
        <v>1130</v>
      </c>
      <c r="E669">
        <v>91</v>
      </c>
      <c r="F669">
        <v>2</v>
      </c>
      <c r="G669">
        <v>60</v>
      </c>
      <c r="H669">
        <v>50</v>
      </c>
      <c r="I669" t="s">
        <v>71</v>
      </c>
      <c r="J669" t="s">
        <v>1131</v>
      </c>
      <c r="K669">
        <v>215</v>
      </c>
      <c r="L669" t="s">
        <v>73</v>
      </c>
      <c r="M669" t="s">
        <v>83</v>
      </c>
      <c r="N669">
        <v>434</v>
      </c>
      <c r="O669">
        <v>4300</v>
      </c>
      <c r="P669">
        <v>16</v>
      </c>
      <c r="Q669" t="s">
        <v>3990</v>
      </c>
      <c r="R669">
        <v>450</v>
      </c>
      <c r="S669">
        <v>5</v>
      </c>
      <c r="T669">
        <v>860</v>
      </c>
      <c r="X669" t="s">
        <v>1132</v>
      </c>
    </row>
    <row r="670" spans="2:24" x14ac:dyDescent="0.25">
      <c r="B670" t="s">
        <v>1128</v>
      </c>
      <c r="C670" t="s">
        <v>1129</v>
      </c>
      <c r="D670" t="s">
        <v>1130</v>
      </c>
      <c r="E670">
        <v>91</v>
      </c>
      <c r="F670">
        <v>2</v>
      </c>
      <c r="G670">
        <v>60</v>
      </c>
      <c r="H670">
        <v>50</v>
      </c>
      <c r="I670" t="s">
        <v>77</v>
      </c>
      <c r="J670" t="s">
        <v>1133</v>
      </c>
      <c r="K670">
        <v>190</v>
      </c>
      <c r="L670" t="s">
        <v>73</v>
      </c>
      <c r="M670" t="s">
        <v>83</v>
      </c>
      <c r="N670">
        <v>324</v>
      </c>
      <c r="O670">
        <v>4300</v>
      </c>
      <c r="P670">
        <v>16</v>
      </c>
      <c r="Q670" t="s">
        <v>3990</v>
      </c>
      <c r="R670" t="s">
        <v>74</v>
      </c>
      <c r="S670">
        <v>5</v>
      </c>
      <c r="T670">
        <v>860</v>
      </c>
      <c r="X670" t="s">
        <v>1132</v>
      </c>
    </row>
    <row r="671" spans="2:24" x14ac:dyDescent="0.25">
      <c r="B671" t="s">
        <v>1134</v>
      </c>
      <c r="C671" t="s">
        <v>74</v>
      </c>
      <c r="D671" t="s">
        <v>1135</v>
      </c>
      <c r="E671" t="s">
        <v>74</v>
      </c>
      <c r="F671">
        <v>4</v>
      </c>
      <c r="G671">
        <v>85</v>
      </c>
      <c r="H671">
        <v>50</v>
      </c>
      <c r="I671" t="s">
        <v>71</v>
      </c>
      <c r="J671" t="s">
        <v>1109</v>
      </c>
      <c r="K671">
        <v>195</v>
      </c>
      <c r="L671" t="s">
        <v>83</v>
      </c>
      <c r="M671" t="s">
        <v>83</v>
      </c>
      <c r="N671">
        <v>0</v>
      </c>
      <c r="O671">
        <v>9000</v>
      </c>
      <c r="P671">
        <v>16</v>
      </c>
      <c r="Q671" t="s">
        <v>48</v>
      </c>
      <c r="R671">
        <v>450</v>
      </c>
      <c r="S671">
        <v>8</v>
      </c>
      <c r="T671">
        <v>1125</v>
      </c>
      <c r="X671" t="s">
        <v>1136</v>
      </c>
    </row>
    <row r="672" spans="2:24" x14ac:dyDescent="0.25">
      <c r="B672" t="s">
        <v>1134</v>
      </c>
      <c r="C672" t="s">
        <v>74</v>
      </c>
      <c r="D672" t="s">
        <v>1135</v>
      </c>
      <c r="E672" t="s">
        <v>74</v>
      </c>
      <c r="F672">
        <v>4</v>
      </c>
      <c r="G672">
        <v>85</v>
      </c>
      <c r="H672">
        <v>50</v>
      </c>
      <c r="I672" t="s">
        <v>77</v>
      </c>
      <c r="J672" t="s">
        <v>72</v>
      </c>
      <c r="K672">
        <v>150</v>
      </c>
      <c r="L672" t="s">
        <v>83</v>
      </c>
      <c r="M672" t="s">
        <v>83</v>
      </c>
      <c r="N672">
        <v>1600</v>
      </c>
      <c r="O672">
        <v>9000</v>
      </c>
      <c r="P672">
        <v>16</v>
      </c>
      <c r="Q672" t="s">
        <v>3990</v>
      </c>
      <c r="R672" t="s">
        <v>74</v>
      </c>
      <c r="S672">
        <v>9</v>
      </c>
      <c r="T672">
        <v>1000</v>
      </c>
      <c r="X672" t="s">
        <v>1136</v>
      </c>
    </row>
    <row r="673" spans="2:24" x14ac:dyDescent="0.25">
      <c r="B673" t="s">
        <v>1137</v>
      </c>
      <c r="C673" t="s">
        <v>1138</v>
      </c>
      <c r="D673" t="s">
        <v>1139</v>
      </c>
      <c r="E673" t="s">
        <v>74</v>
      </c>
      <c r="F673">
        <v>4</v>
      </c>
      <c r="G673">
        <v>83</v>
      </c>
      <c r="H673">
        <v>50</v>
      </c>
      <c r="I673" t="s">
        <v>71</v>
      </c>
      <c r="J673" t="s">
        <v>895</v>
      </c>
      <c r="K673">
        <v>75</v>
      </c>
      <c r="L673" t="s">
        <v>73</v>
      </c>
      <c r="M673" t="s">
        <v>83</v>
      </c>
      <c r="N673">
        <v>0</v>
      </c>
      <c r="O673">
        <v>9160</v>
      </c>
      <c r="P673">
        <v>16</v>
      </c>
      <c r="Q673" t="s">
        <v>48</v>
      </c>
      <c r="R673">
        <v>450</v>
      </c>
      <c r="S673">
        <v>8</v>
      </c>
      <c r="T673">
        <v>1145</v>
      </c>
      <c r="X673" t="s">
        <v>1140</v>
      </c>
    </row>
    <row r="674" spans="2:24" x14ac:dyDescent="0.25">
      <c r="B674" t="s">
        <v>1137</v>
      </c>
      <c r="C674" t="s">
        <v>1138</v>
      </c>
      <c r="D674" t="s">
        <v>1139</v>
      </c>
      <c r="E674" t="s">
        <v>74</v>
      </c>
      <c r="F674">
        <v>4</v>
      </c>
      <c r="G674">
        <v>83</v>
      </c>
      <c r="H674">
        <v>50</v>
      </c>
      <c r="I674" t="s">
        <v>77</v>
      </c>
      <c r="J674" t="s">
        <v>201</v>
      </c>
      <c r="K674">
        <v>150</v>
      </c>
      <c r="L674" t="s">
        <v>83</v>
      </c>
      <c r="M674" t="s">
        <v>83</v>
      </c>
      <c r="N674">
        <v>1500</v>
      </c>
      <c r="O674">
        <v>9160</v>
      </c>
      <c r="P674">
        <v>16</v>
      </c>
      <c r="Q674" t="s">
        <v>3990</v>
      </c>
      <c r="R674" t="s">
        <v>74</v>
      </c>
      <c r="S674">
        <v>10</v>
      </c>
      <c r="T674">
        <v>916</v>
      </c>
      <c r="X674" t="s">
        <v>1140</v>
      </c>
    </row>
    <row r="675" spans="2:24" x14ac:dyDescent="0.25">
      <c r="B675" t="s">
        <v>1141</v>
      </c>
      <c r="C675" t="s">
        <v>1103</v>
      </c>
      <c r="D675" t="s">
        <v>1142</v>
      </c>
      <c r="E675" t="s">
        <v>74</v>
      </c>
      <c r="F675">
        <v>4</v>
      </c>
      <c r="G675">
        <v>85</v>
      </c>
      <c r="H675">
        <v>50</v>
      </c>
      <c r="I675" t="s">
        <v>71</v>
      </c>
      <c r="J675" t="s">
        <v>895</v>
      </c>
      <c r="K675">
        <v>75</v>
      </c>
      <c r="L675" t="s">
        <v>73</v>
      </c>
      <c r="M675" t="s">
        <v>83</v>
      </c>
      <c r="N675">
        <v>0</v>
      </c>
      <c r="O675">
        <v>9160</v>
      </c>
      <c r="P675">
        <v>16</v>
      </c>
      <c r="Q675" t="s">
        <v>48</v>
      </c>
      <c r="R675">
        <v>450</v>
      </c>
      <c r="S675">
        <v>8</v>
      </c>
      <c r="T675">
        <v>1145</v>
      </c>
      <c r="X675" t="s">
        <v>1143</v>
      </c>
    </row>
    <row r="676" spans="2:24" x14ac:dyDescent="0.25">
      <c r="B676" t="s">
        <v>1141</v>
      </c>
      <c r="C676" t="s">
        <v>1103</v>
      </c>
      <c r="D676" t="s">
        <v>1142</v>
      </c>
      <c r="E676" t="s">
        <v>74</v>
      </c>
      <c r="F676">
        <v>4</v>
      </c>
      <c r="G676">
        <v>85</v>
      </c>
      <c r="H676">
        <v>50</v>
      </c>
      <c r="I676" t="s">
        <v>77</v>
      </c>
      <c r="J676" t="s">
        <v>201</v>
      </c>
      <c r="K676">
        <v>150</v>
      </c>
      <c r="L676" t="s">
        <v>73</v>
      </c>
      <c r="M676" t="s">
        <v>83</v>
      </c>
      <c r="N676">
        <v>1600</v>
      </c>
      <c r="O676">
        <v>9160</v>
      </c>
      <c r="P676">
        <v>16</v>
      </c>
      <c r="Q676" t="s">
        <v>3990</v>
      </c>
      <c r="R676" t="s">
        <v>74</v>
      </c>
      <c r="S676">
        <v>10</v>
      </c>
      <c r="T676">
        <v>916</v>
      </c>
      <c r="X676" t="s">
        <v>1143</v>
      </c>
    </row>
    <row r="677" spans="2:24" x14ac:dyDescent="0.25">
      <c r="B677" t="s">
        <v>1144</v>
      </c>
      <c r="C677" t="s">
        <v>1103</v>
      </c>
      <c r="D677" t="s">
        <v>1145</v>
      </c>
      <c r="E677" t="s">
        <v>74</v>
      </c>
      <c r="F677">
        <v>4</v>
      </c>
      <c r="G677">
        <v>85</v>
      </c>
      <c r="H677">
        <v>50</v>
      </c>
      <c r="I677" t="s">
        <v>71</v>
      </c>
      <c r="J677" t="s">
        <v>895</v>
      </c>
      <c r="K677">
        <v>75</v>
      </c>
      <c r="L677" t="s">
        <v>83</v>
      </c>
      <c r="M677" t="s">
        <v>83</v>
      </c>
      <c r="N677">
        <v>0</v>
      </c>
      <c r="O677">
        <v>9160</v>
      </c>
      <c r="P677">
        <v>16</v>
      </c>
      <c r="Q677" t="s">
        <v>48</v>
      </c>
      <c r="R677">
        <v>450</v>
      </c>
      <c r="S677">
        <v>8</v>
      </c>
      <c r="T677">
        <v>1145</v>
      </c>
      <c r="X677" t="s">
        <v>1146</v>
      </c>
    </row>
    <row r="678" spans="2:24" x14ac:dyDescent="0.25">
      <c r="B678" t="s">
        <v>1144</v>
      </c>
      <c r="C678" t="s">
        <v>1103</v>
      </c>
      <c r="D678" t="s">
        <v>1145</v>
      </c>
      <c r="E678" t="s">
        <v>74</v>
      </c>
      <c r="F678">
        <v>4</v>
      </c>
      <c r="G678">
        <v>85</v>
      </c>
      <c r="H678">
        <v>50</v>
      </c>
      <c r="I678" t="s">
        <v>77</v>
      </c>
      <c r="J678" t="s">
        <v>201</v>
      </c>
      <c r="K678">
        <v>150</v>
      </c>
      <c r="L678" t="s">
        <v>83</v>
      </c>
      <c r="M678" t="s">
        <v>83</v>
      </c>
      <c r="N678">
        <v>1600</v>
      </c>
      <c r="O678">
        <v>9160</v>
      </c>
      <c r="P678">
        <v>16</v>
      </c>
      <c r="Q678" t="s">
        <v>3990</v>
      </c>
      <c r="R678" t="s">
        <v>74</v>
      </c>
      <c r="S678">
        <v>10</v>
      </c>
      <c r="T678">
        <v>916</v>
      </c>
      <c r="X678" t="s">
        <v>1146</v>
      </c>
    </row>
    <row r="679" spans="2:24" x14ac:dyDescent="0.25">
      <c r="B679" t="s">
        <v>1147</v>
      </c>
      <c r="C679" t="s">
        <v>1148</v>
      </c>
      <c r="D679" t="s">
        <v>1149</v>
      </c>
      <c r="E679" t="s">
        <v>74</v>
      </c>
      <c r="F679">
        <v>4</v>
      </c>
      <c r="G679">
        <v>64</v>
      </c>
      <c r="H679">
        <v>50</v>
      </c>
      <c r="I679" t="s">
        <v>71</v>
      </c>
      <c r="J679" t="s">
        <v>895</v>
      </c>
      <c r="K679">
        <v>75</v>
      </c>
      <c r="L679" t="s">
        <v>73</v>
      </c>
      <c r="M679" t="s">
        <v>83</v>
      </c>
      <c r="N679">
        <v>0</v>
      </c>
      <c r="O679">
        <v>9160</v>
      </c>
      <c r="P679">
        <v>16</v>
      </c>
      <c r="Q679" t="s">
        <v>48</v>
      </c>
      <c r="R679">
        <v>450</v>
      </c>
      <c r="S679">
        <v>8</v>
      </c>
      <c r="T679">
        <v>1145</v>
      </c>
      <c r="X679" t="s">
        <v>1150</v>
      </c>
    </row>
    <row r="680" spans="2:24" x14ac:dyDescent="0.25">
      <c r="B680" t="s">
        <v>1147</v>
      </c>
      <c r="C680" t="s">
        <v>1148</v>
      </c>
      <c r="D680" t="s">
        <v>1149</v>
      </c>
      <c r="E680" t="s">
        <v>74</v>
      </c>
      <c r="F680">
        <v>4</v>
      </c>
      <c r="G680">
        <v>64</v>
      </c>
      <c r="H680">
        <v>50</v>
      </c>
      <c r="I680" t="s">
        <v>77</v>
      </c>
      <c r="J680" t="s">
        <v>1151</v>
      </c>
      <c r="K680">
        <v>190</v>
      </c>
      <c r="L680" t="s">
        <v>83</v>
      </c>
      <c r="M680" t="s">
        <v>83</v>
      </c>
      <c r="N680">
        <v>500</v>
      </c>
      <c r="O680">
        <v>9160</v>
      </c>
      <c r="P680">
        <v>16</v>
      </c>
      <c r="Q680" t="s">
        <v>3990</v>
      </c>
      <c r="R680" t="s">
        <v>74</v>
      </c>
      <c r="S680">
        <v>10</v>
      </c>
      <c r="T680">
        <v>916</v>
      </c>
      <c r="X680" t="s">
        <v>1150</v>
      </c>
    </row>
    <row r="681" spans="2:24" x14ac:dyDescent="0.25">
      <c r="B681" t="s">
        <v>1152</v>
      </c>
      <c r="D681" t="s">
        <v>1153</v>
      </c>
      <c r="E681" t="s">
        <v>74</v>
      </c>
      <c r="F681">
        <v>0</v>
      </c>
      <c r="G681">
        <v>0</v>
      </c>
      <c r="H681">
        <v>0</v>
      </c>
      <c r="I681" t="s">
        <v>71</v>
      </c>
      <c r="J681" t="s">
        <v>1154</v>
      </c>
      <c r="K681">
        <v>195</v>
      </c>
      <c r="L681" t="s">
        <v>73</v>
      </c>
      <c r="M681" t="s">
        <v>83</v>
      </c>
      <c r="N681">
        <v>34</v>
      </c>
      <c r="O681">
        <v>0</v>
      </c>
      <c r="P681">
        <v>16</v>
      </c>
      <c r="Q681" t="s">
        <v>3990</v>
      </c>
      <c r="R681">
        <v>450</v>
      </c>
      <c r="S681" t="s">
        <v>74</v>
      </c>
      <c r="T681" t="s">
        <v>74</v>
      </c>
      <c r="X681" t="s">
        <v>1155</v>
      </c>
    </row>
    <row r="682" spans="2:24" x14ac:dyDescent="0.25">
      <c r="B682" t="s">
        <v>1152</v>
      </c>
      <c r="D682" t="s">
        <v>1153</v>
      </c>
      <c r="E682" t="s">
        <v>74</v>
      </c>
      <c r="F682">
        <v>0</v>
      </c>
      <c r="G682">
        <v>0</v>
      </c>
      <c r="H682">
        <v>0</v>
      </c>
      <c r="I682" t="s">
        <v>77</v>
      </c>
      <c r="J682" t="s">
        <v>673</v>
      </c>
      <c r="K682">
        <v>75</v>
      </c>
      <c r="L682" t="s">
        <v>73</v>
      </c>
      <c r="M682" t="s">
        <v>83</v>
      </c>
      <c r="N682">
        <v>55</v>
      </c>
      <c r="O682">
        <v>0</v>
      </c>
      <c r="P682">
        <v>16</v>
      </c>
      <c r="Q682" t="s">
        <v>3990</v>
      </c>
      <c r="R682" t="s">
        <v>74</v>
      </c>
      <c r="S682" t="s">
        <v>74</v>
      </c>
      <c r="T682" t="s">
        <v>74</v>
      </c>
      <c r="X682" t="s">
        <v>1155</v>
      </c>
    </row>
    <row r="683" spans="2:24" x14ac:dyDescent="0.25">
      <c r="B683" t="s">
        <v>1156</v>
      </c>
      <c r="C683" t="s">
        <v>1157</v>
      </c>
      <c r="D683" t="s">
        <v>278</v>
      </c>
      <c r="E683">
        <v>0</v>
      </c>
      <c r="F683">
        <v>10</v>
      </c>
      <c r="G683">
        <v>10</v>
      </c>
      <c r="H683">
        <v>10</v>
      </c>
      <c r="I683" t="s">
        <v>71</v>
      </c>
      <c r="J683" t="s">
        <v>1158</v>
      </c>
      <c r="K683">
        <v>150</v>
      </c>
      <c r="L683" t="s">
        <v>73</v>
      </c>
      <c r="M683" t="s">
        <v>74</v>
      </c>
      <c r="N683">
        <v>0</v>
      </c>
      <c r="O683">
        <v>7010</v>
      </c>
      <c r="P683">
        <v>16</v>
      </c>
      <c r="Q683" t="s">
        <v>48</v>
      </c>
      <c r="R683" t="s">
        <v>74</v>
      </c>
      <c r="S683">
        <v>6</v>
      </c>
      <c r="T683">
        <v>1168.3333333333301</v>
      </c>
      <c r="X683" t="s">
        <v>1159</v>
      </c>
    </row>
    <row r="684" spans="2:24" x14ac:dyDescent="0.25">
      <c r="B684" t="s">
        <v>1156</v>
      </c>
      <c r="C684" t="s">
        <v>1157</v>
      </c>
      <c r="D684" t="s">
        <v>278</v>
      </c>
      <c r="E684">
        <v>0</v>
      </c>
      <c r="F684">
        <v>10</v>
      </c>
      <c r="G684">
        <v>10</v>
      </c>
      <c r="H684">
        <v>10</v>
      </c>
      <c r="I684" t="s">
        <v>77</v>
      </c>
      <c r="J684" t="s">
        <v>509</v>
      </c>
      <c r="K684">
        <v>75</v>
      </c>
      <c r="L684" t="s">
        <v>73</v>
      </c>
      <c r="M684" t="s">
        <v>74</v>
      </c>
      <c r="N684">
        <v>0</v>
      </c>
      <c r="O684">
        <v>7010</v>
      </c>
      <c r="P684">
        <v>16</v>
      </c>
      <c r="Q684" t="s">
        <v>48</v>
      </c>
      <c r="R684" t="s">
        <v>74</v>
      </c>
      <c r="S684">
        <v>6</v>
      </c>
      <c r="T684">
        <v>1168.3333333333301</v>
      </c>
      <c r="X684" t="s">
        <v>1159</v>
      </c>
    </row>
    <row r="685" spans="2:24" x14ac:dyDescent="0.25">
      <c r="B685" t="s">
        <v>1160</v>
      </c>
      <c r="C685" t="s">
        <v>167</v>
      </c>
      <c r="D685" t="s">
        <v>1161</v>
      </c>
      <c r="E685">
        <v>0</v>
      </c>
      <c r="F685">
        <v>4</v>
      </c>
      <c r="G685">
        <v>52</v>
      </c>
      <c r="H685">
        <v>70</v>
      </c>
      <c r="I685" t="s">
        <v>71</v>
      </c>
      <c r="J685" t="s">
        <v>158</v>
      </c>
      <c r="K685">
        <v>135</v>
      </c>
      <c r="L685" t="s">
        <v>271</v>
      </c>
      <c r="M685" t="s">
        <v>74</v>
      </c>
      <c r="N685">
        <v>0</v>
      </c>
      <c r="O685">
        <v>8990</v>
      </c>
      <c r="P685">
        <v>16</v>
      </c>
      <c r="Q685" t="s">
        <v>48</v>
      </c>
      <c r="R685" t="s">
        <v>74</v>
      </c>
      <c r="S685">
        <v>8</v>
      </c>
      <c r="T685">
        <v>1123.75</v>
      </c>
      <c r="X685" t="s">
        <v>1162</v>
      </c>
    </row>
    <row r="686" spans="2:24" x14ac:dyDescent="0.25">
      <c r="B686" t="s">
        <v>1160</v>
      </c>
      <c r="C686" t="s">
        <v>167</v>
      </c>
      <c r="D686" t="s">
        <v>1161</v>
      </c>
      <c r="E686">
        <v>0</v>
      </c>
      <c r="F686">
        <v>4</v>
      </c>
      <c r="G686">
        <v>52</v>
      </c>
      <c r="H686">
        <v>70</v>
      </c>
      <c r="I686" t="s">
        <v>77</v>
      </c>
      <c r="J686" t="s">
        <v>170</v>
      </c>
      <c r="K686">
        <v>300</v>
      </c>
      <c r="L686" t="s">
        <v>239</v>
      </c>
      <c r="M686" t="s">
        <v>74</v>
      </c>
      <c r="N686">
        <v>0</v>
      </c>
      <c r="O686">
        <v>8990</v>
      </c>
      <c r="P686">
        <v>16</v>
      </c>
      <c r="Q686" t="s">
        <v>48</v>
      </c>
      <c r="R686" t="s">
        <v>74</v>
      </c>
      <c r="S686">
        <v>8</v>
      </c>
      <c r="T686">
        <v>1123.75</v>
      </c>
      <c r="X686" t="s">
        <v>1162</v>
      </c>
    </row>
    <row r="687" spans="2:24" x14ac:dyDescent="0.25">
      <c r="B687" t="s">
        <v>1163</v>
      </c>
      <c r="C687" t="s">
        <v>167</v>
      </c>
      <c r="D687" t="s">
        <v>1164</v>
      </c>
      <c r="E687" t="s">
        <v>74</v>
      </c>
      <c r="F687">
        <v>4</v>
      </c>
      <c r="G687">
        <v>52</v>
      </c>
      <c r="H687">
        <v>70</v>
      </c>
      <c r="I687" t="s">
        <v>71</v>
      </c>
      <c r="J687" t="s">
        <v>158</v>
      </c>
      <c r="K687">
        <v>135</v>
      </c>
      <c r="L687" t="s">
        <v>73</v>
      </c>
      <c r="M687" t="s">
        <v>83</v>
      </c>
      <c r="N687" t="s">
        <v>74</v>
      </c>
      <c r="O687">
        <v>8990</v>
      </c>
      <c r="P687">
        <v>16</v>
      </c>
      <c r="Q687" t="s">
        <v>3989</v>
      </c>
      <c r="R687">
        <v>450</v>
      </c>
      <c r="S687" t="s">
        <v>74</v>
      </c>
      <c r="T687" t="s">
        <v>74</v>
      </c>
      <c r="X687" t="s">
        <v>1165</v>
      </c>
    </row>
    <row r="688" spans="2:24" x14ac:dyDescent="0.25">
      <c r="B688" t="s">
        <v>1163</v>
      </c>
      <c r="C688" t="s">
        <v>167</v>
      </c>
      <c r="D688" t="s">
        <v>1164</v>
      </c>
      <c r="E688" t="s">
        <v>74</v>
      </c>
      <c r="F688">
        <v>4</v>
      </c>
      <c r="G688">
        <v>52</v>
      </c>
      <c r="H688">
        <v>70</v>
      </c>
      <c r="I688" t="s">
        <v>77</v>
      </c>
      <c r="J688" t="s">
        <v>170</v>
      </c>
      <c r="K688">
        <v>300</v>
      </c>
      <c r="L688" t="s">
        <v>83</v>
      </c>
      <c r="M688" t="s">
        <v>73</v>
      </c>
      <c r="N688">
        <v>0</v>
      </c>
      <c r="O688">
        <v>8990</v>
      </c>
      <c r="P688">
        <v>16</v>
      </c>
      <c r="Q688" t="s">
        <v>48</v>
      </c>
      <c r="R688" t="s">
        <v>74</v>
      </c>
      <c r="S688">
        <v>8</v>
      </c>
      <c r="T688">
        <v>1123.75</v>
      </c>
      <c r="X688" t="s">
        <v>1165</v>
      </c>
    </row>
    <row r="689" spans="2:24" x14ac:dyDescent="0.25">
      <c r="B689" t="s">
        <v>1166</v>
      </c>
      <c r="D689" t="s">
        <v>1167</v>
      </c>
      <c r="E689">
        <v>0</v>
      </c>
      <c r="F689">
        <v>0</v>
      </c>
      <c r="G689">
        <v>0</v>
      </c>
      <c r="H689">
        <v>0</v>
      </c>
      <c r="I689" t="s">
        <v>74</v>
      </c>
      <c r="J689" t="s">
        <v>74</v>
      </c>
      <c r="K689" t="s">
        <v>74</v>
      </c>
      <c r="L689" t="s">
        <v>74</v>
      </c>
      <c r="M689" t="s">
        <v>74</v>
      </c>
      <c r="N689" t="s">
        <v>74</v>
      </c>
      <c r="O689">
        <v>0</v>
      </c>
      <c r="P689">
        <v>16</v>
      </c>
      <c r="Q689" t="s">
        <v>3989</v>
      </c>
      <c r="R689" t="s">
        <v>74</v>
      </c>
      <c r="S689" t="s">
        <v>74</v>
      </c>
      <c r="T689" t="s">
        <v>74</v>
      </c>
      <c r="X689" t="s">
        <v>1168</v>
      </c>
    </row>
    <row r="690" spans="2:24" x14ac:dyDescent="0.25">
      <c r="B690" t="s">
        <v>1169</v>
      </c>
      <c r="D690" t="s">
        <v>89</v>
      </c>
      <c r="E690">
        <v>0</v>
      </c>
      <c r="F690">
        <v>0</v>
      </c>
      <c r="G690">
        <v>0</v>
      </c>
      <c r="H690">
        <v>0</v>
      </c>
      <c r="I690" t="s">
        <v>74</v>
      </c>
      <c r="J690" t="s">
        <v>74</v>
      </c>
      <c r="K690" t="s">
        <v>74</v>
      </c>
      <c r="L690" t="s">
        <v>74</v>
      </c>
      <c r="M690" t="s">
        <v>74</v>
      </c>
      <c r="N690" t="s">
        <v>74</v>
      </c>
      <c r="O690">
        <v>0</v>
      </c>
      <c r="P690">
        <v>16</v>
      </c>
      <c r="Q690" t="s">
        <v>3989</v>
      </c>
      <c r="R690" t="s">
        <v>74</v>
      </c>
      <c r="S690" t="s">
        <v>74</v>
      </c>
      <c r="T690" t="s">
        <v>74</v>
      </c>
      <c r="X690" t="s">
        <v>1170</v>
      </c>
    </row>
    <row r="691" spans="2:24" x14ac:dyDescent="0.25">
      <c r="B691" t="s">
        <v>1171</v>
      </c>
      <c r="D691" t="s">
        <v>89</v>
      </c>
      <c r="E691">
        <v>0</v>
      </c>
      <c r="F691">
        <v>0</v>
      </c>
      <c r="G691">
        <v>0</v>
      </c>
      <c r="H691">
        <v>0</v>
      </c>
      <c r="I691" t="s">
        <v>74</v>
      </c>
      <c r="J691" t="s">
        <v>74</v>
      </c>
      <c r="K691" t="s">
        <v>74</v>
      </c>
      <c r="L691" t="s">
        <v>74</v>
      </c>
      <c r="M691" t="s">
        <v>74</v>
      </c>
      <c r="N691" t="s">
        <v>74</v>
      </c>
      <c r="O691">
        <v>0</v>
      </c>
      <c r="P691">
        <v>16</v>
      </c>
      <c r="Q691" t="s">
        <v>3989</v>
      </c>
      <c r="R691" t="s">
        <v>74</v>
      </c>
      <c r="S691" t="s">
        <v>74</v>
      </c>
      <c r="T691" t="s">
        <v>74</v>
      </c>
      <c r="X691" t="s">
        <v>1172</v>
      </c>
    </row>
    <row r="692" spans="2:24" x14ac:dyDescent="0.25">
      <c r="B692" t="s">
        <v>1173</v>
      </c>
      <c r="D692" t="s">
        <v>105</v>
      </c>
      <c r="E692">
        <v>0</v>
      </c>
      <c r="F692">
        <v>0</v>
      </c>
      <c r="G692">
        <v>0</v>
      </c>
      <c r="H692">
        <v>0</v>
      </c>
      <c r="I692" t="s">
        <v>74</v>
      </c>
      <c r="J692" t="s">
        <v>74</v>
      </c>
      <c r="K692" t="s">
        <v>74</v>
      </c>
      <c r="L692" t="s">
        <v>74</v>
      </c>
      <c r="M692" t="s">
        <v>74</v>
      </c>
      <c r="N692" t="s">
        <v>74</v>
      </c>
      <c r="O692">
        <v>0</v>
      </c>
      <c r="P692">
        <v>16</v>
      </c>
      <c r="Q692" t="s">
        <v>3989</v>
      </c>
      <c r="R692" t="s">
        <v>74</v>
      </c>
      <c r="S692" t="s">
        <v>74</v>
      </c>
      <c r="T692" t="s">
        <v>74</v>
      </c>
      <c r="X692" t="s">
        <v>1174</v>
      </c>
    </row>
    <row r="693" spans="2:24" x14ac:dyDescent="0.25">
      <c r="B693" t="s">
        <v>1175</v>
      </c>
      <c r="D693" t="s">
        <v>269</v>
      </c>
      <c r="E693">
        <v>0</v>
      </c>
      <c r="F693">
        <v>0</v>
      </c>
      <c r="G693">
        <v>1</v>
      </c>
      <c r="H693">
        <v>0</v>
      </c>
      <c r="I693" t="s">
        <v>74</v>
      </c>
      <c r="J693" t="s">
        <v>74</v>
      </c>
      <c r="K693" t="s">
        <v>74</v>
      </c>
      <c r="L693" t="s">
        <v>74</v>
      </c>
      <c r="M693" t="s">
        <v>74</v>
      </c>
      <c r="N693" t="s">
        <v>74</v>
      </c>
      <c r="O693">
        <v>0</v>
      </c>
      <c r="P693">
        <v>16</v>
      </c>
      <c r="Q693" t="s">
        <v>3989</v>
      </c>
      <c r="R693" t="s">
        <v>74</v>
      </c>
      <c r="S693" t="s">
        <v>74</v>
      </c>
      <c r="T693" t="s">
        <v>74</v>
      </c>
      <c r="X693" t="s">
        <v>1176</v>
      </c>
    </row>
    <row r="694" spans="2:24" x14ac:dyDescent="0.25">
      <c r="B694" t="s">
        <v>1177</v>
      </c>
      <c r="D694" t="s">
        <v>1178</v>
      </c>
      <c r="E694">
        <v>0</v>
      </c>
      <c r="F694">
        <v>0</v>
      </c>
      <c r="G694">
        <v>0</v>
      </c>
      <c r="H694">
        <v>0</v>
      </c>
      <c r="I694" t="s">
        <v>74</v>
      </c>
      <c r="J694" t="s">
        <v>74</v>
      </c>
      <c r="K694" t="s">
        <v>74</v>
      </c>
      <c r="L694" t="s">
        <v>74</v>
      </c>
      <c r="M694" t="s">
        <v>74</v>
      </c>
      <c r="N694" t="s">
        <v>74</v>
      </c>
      <c r="O694">
        <v>0</v>
      </c>
      <c r="P694">
        <v>16</v>
      </c>
      <c r="Q694" t="s">
        <v>3989</v>
      </c>
      <c r="R694" t="s">
        <v>74</v>
      </c>
      <c r="S694" t="s">
        <v>74</v>
      </c>
      <c r="T694" t="s">
        <v>74</v>
      </c>
      <c r="X694" t="s">
        <v>1179</v>
      </c>
    </row>
    <row r="695" spans="2:24" x14ac:dyDescent="0.25">
      <c r="B695" t="s">
        <v>1180</v>
      </c>
      <c r="D695" t="s">
        <v>1178</v>
      </c>
      <c r="E695">
        <v>0</v>
      </c>
      <c r="F695">
        <v>0</v>
      </c>
      <c r="G695">
        <v>0</v>
      </c>
      <c r="H695">
        <v>0</v>
      </c>
      <c r="I695" t="s">
        <v>74</v>
      </c>
      <c r="J695" t="s">
        <v>74</v>
      </c>
      <c r="K695" t="s">
        <v>74</v>
      </c>
      <c r="L695" t="s">
        <v>74</v>
      </c>
      <c r="M695" t="s">
        <v>74</v>
      </c>
      <c r="N695" t="s">
        <v>74</v>
      </c>
      <c r="O695">
        <v>0</v>
      </c>
      <c r="P695">
        <v>16</v>
      </c>
      <c r="Q695" t="s">
        <v>3989</v>
      </c>
      <c r="R695" t="s">
        <v>74</v>
      </c>
      <c r="S695" t="s">
        <v>74</v>
      </c>
      <c r="T695" t="s">
        <v>74</v>
      </c>
      <c r="X695" t="s">
        <v>1181</v>
      </c>
    </row>
    <row r="696" spans="2:24" x14ac:dyDescent="0.25">
      <c r="B696" t="s">
        <v>1182</v>
      </c>
      <c r="D696" t="s">
        <v>89</v>
      </c>
      <c r="E696">
        <v>0</v>
      </c>
      <c r="F696">
        <v>1</v>
      </c>
      <c r="G696">
        <v>0</v>
      </c>
      <c r="H696">
        <v>0</v>
      </c>
      <c r="I696" t="s">
        <v>74</v>
      </c>
      <c r="J696" t="s">
        <v>74</v>
      </c>
      <c r="K696" t="s">
        <v>74</v>
      </c>
      <c r="L696" t="s">
        <v>74</v>
      </c>
      <c r="M696" t="s">
        <v>74</v>
      </c>
      <c r="N696" t="s">
        <v>74</v>
      </c>
      <c r="O696">
        <v>0</v>
      </c>
      <c r="P696">
        <v>16</v>
      </c>
      <c r="Q696" t="s">
        <v>3989</v>
      </c>
      <c r="R696" t="s">
        <v>74</v>
      </c>
      <c r="S696" t="s">
        <v>74</v>
      </c>
      <c r="T696" t="s">
        <v>74</v>
      </c>
      <c r="X696" t="s">
        <v>1183</v>
      </c>
    </row>
    <row r="697" spans="2:24" x14ac:dyDescent="0.25">
      <c r="B697" t="s">
        <v>1184</v>
      </c>
      <c r="D697" t="s">
        <v>1178</v>
      </c>
      <c r="E697">
        <v>0</v>
      </c>
      <c r="F697">
        <v>0</v>
      </c>
      <c r="G697">
        <v>0</v>
      </c>
      <c r="H697">
        <v>0</v>
      </c>
      <c r="I697" t="s">
        <v>74</v>
      </c>
      <c r="J697" t="s">
        <v>74</v>
      </c>
      <c r="K697" t="s">
        <v>74</v>
      </c>
      <c r="L697" t="s">
        <v>74</v>
      </c>
      <c r="M697" t="s">
        <v>74</v>
      </c>
      <c r="N697" t="s">
        <v>74</v>
      </c>
      <c r="O697">
        <v>0</v>
      </c>
      <c r="P697">
        <v>16</v>
      </c>
      <c r="Q697" t="s">
        <v>3989</v>
      </c>
      <c r="R697" t="s">
        <v>74</v>
      </c>
      <c r="S697" t="s">
        <v>74</v>
      </c>
      <c r="T697" t="s">
        <v>74</v>
      </c>
      <c r="X697" t="s">
        <v>1185</v>
      </c>
    </row>
    <row r="698" spans="2:24" x14ac:dyDescent="0.25">
      <c r="B698" t="s">
        <v>1186</v>
      </c>
      <c r="D698" t="s">
        <v>105</v>
      </c>
      <c r="E698">
        <v>0</v>
      </c>
      <c r="F698">
        <v>0</v>
      </c>
      <c r="G698">
        <v>0</v>
      </c>
      <c r="H698">
        <v>0</v>
      </c>
      <c r="I698" t="s">
        <v>74</v>
      </c>
      <c r="J698" t="s">
        <v>74</v>
      </c>
      <c r="K698" t="s">
        <v>74</v>
      </c>
      <c r="L698" t="s">
        <v>74</v>
      </c>
      <c r="M698" t="s">
        <v>74</v>
      </c>
      <c r="N698" t="s">
        <v>74</v>
      </c>
      <c r="O698">
        <v>0</v>
      </c>
      <c r="P698">
        <v>16</v>
      </c>
      <c r="Q698" t="s">
        <v>3989</v>
      </c>
      <c r="R698" t="s">
        <v>74</v>
      </c>
      <c r="S698" t="s">
        <v>74</v>
      </c>
      <c r="T698" t="s">
        <v>74</v>
      </c>
      <c r="X698" t="s">
        <v>1187</v>
      </c>
    </row>
    <row r="699" spans="2:24" x14ac:dyDescent="0.25">
      <c r="B699" t="s">
        <v>1188</v>
      </c>
      <c r="D699" t="s">
        <v>1178</v>
      </c>
      <c r="E699">
        <v>0</v>
      </c>
      <c r="F699">
        <v>0</v>
      </c>
      <c r="G699">
        <v>0</v>
      </c>
      <c r="H699">
        <v>0</v>
      </c>
      <c r="I699" t="s">
        <v>74</v>
      </c>
      <c r="J699" t="s">
        <v>74</v>
      </c>
      <c r="K699" t="s">
        <v>74</v>
      </c>
      <c r="L699" t="s">
        <v>74</v>
      </c>
      <c r="M699" t="s">
        <v>74</v>
      </c>
      <c r="N699" t="s">
        <v>74</v>
      </c>
      <c r="O699">
        <v>0</v>
      </c>
      <c r="P699">
        <v>16</v>
      </c>
      <c r="Q699" t="s">
        <v>3989</v>
      </c>
      <c r="R699" t="s">
        <v>74</v>
      </c>
      <c r="S699" t="s">
        <v>74</v>
      </c>
      <c r="T699" t="s">
        <v>74</v>
      </c>
      <c r="X699" t="s">
        <v>1189</v>
      </c>
    </row>
    <row r="700" spans="2:24" x14ac:dyDescent="0.25">
      <c r="B700" t="s">
        <v>1190</v>
      </c>
      <c r="D700" t="s">
        <v>105</v>
      </c>
      <c r="E700">
        <v>0</v>
      </c>
      <c r="F700">
        <v>0</v>
      </c>
      <c r="G700">
        <v>0</v>
      </c>
      <c r="H700">
        <v>0</v>
      </c>
      <c r="I700" t="s">
        <v>74</v>
      </c>
      <c r="J700" t="s">
        <v>74</v>
      </c>
      <c r="K700" t="s">
        <v>74</v>
      </c>
      <c r="L700" t="s">
        <v>74</v>
      </c>
      <c r="M700" t="s">
        <v>74</v>
      </c>
      <c r="N700" t="s">
        <v>74</v>
      </c>
      <c r="O700">
        <v>0</v>
      </c>
      <c r="P700">
        <v>16</v>
      </c>
      <c r="Q700" t="s">
        <v>3989</v>
      </c>
      <c r="R700" t="s">
        <v>74</v>
      </c>
      <c r="S700" t="s">
        <v>74</v>
      </c>
      <c r="T700" t="s">
        <v>74</v>
      </c>
      <c r="X700" t="s">
        <v>1191</v>
      </c>
    </row>
    <row r="701" spans="2:24" x14ac:dyDescent="0.25">
      <c r="B701" t="s">
        <v>1192</v>
      </c>
      <c r="D701" t="s">
        <v>89</v>
      </c>
      <c r="E701">
        <v>0</v>
      </c>
      <c r="F701">
        <v>0</v>
      </c>
      <c r="G701">
        <v>0</v>
      </c>
      <c r="H701">
        <v>0</v>
      </c>
      <c r="I701" t="s">
        <v>74</v>
      </c>
      <c r="J701" t="s">
        <v>74</v>
      </c>
      <c r="K701" t="s">
        <v>74</v>
      </c>
      <c r="L701" t="s">
        <v>74</v>
      </c>
      <c r="M701" t="s">
        <v>74</v>
      </c>
      <c r="N701" t="s">
        <v>74</v>
      </c>
      <c r="O701">
        <v>0</v>
      </c>
      <c r="P701">
        <v>16</v>
      </c>
      <c r="Q701" t="s">
        <v>3989</v>
      </c>
      <c r="R701" t="s">
        <v>74</v>
      </c>
      <c r="S701" t="s">
        <v>74</v>
      </c>
      <c r="T701" t="s">
        <v>74</v>
      </c>
      <c r="X701" t="s">
        <v>1193</v>
      </c>
    </row>
    <row r="702" spans="2:24" x14ac:dyDescent="0.25">
      <c r="B702" t="s">
        <v>1194</v>
      </c>
      <c r="D702" t="s">
        <v>105</v>
      </c>
      <c r="E702">
        <v>0</v>
      </c>
      <c r="F702">
        <v>0</v>
      </c>
      <c r="G702">
        <v>0</v>
      </c>
      <c r="H702">
        <v>0</v>
      </c>
      <c r="I702" t="s">
        <v>74</v>
      </c>
      <c r="J702" t="s">
        <v>74</v>
      </c>
      <c r="K702" t="s">
        <v>74</v>
      </c>
      <c r="L702" t="s">
        <v>74</v>
      </c>
      <c r="M702" t="s">
        <v>74</v>
      </c>
      <c r="N702" t="s">
        <v>74</v>
      </c>
      <c r="O702">
        <v>0</v>
      </c>
      <c r="P702">
        <v>16</v>
      </c>
      <c r="Q702" t="s">
        <v>3989</v>
      </c>
      <c r="R702" t="s">
        <v>74</v>
      </c>
      <c r="S702" t="s">
        <v>74</v>
      </c>
      <c r="T702" t="s">
        <v>74</v>
      </c>
      <c r="X702" t="s">
        <v>1195</v>
      </c>
    </row>
    <row r="703" spans="2:24" x14ac:dyDescent="0.25">
      <c r="B703" t="s">
        <v>1196</v>
      </c>
      <c r="D703" t="s">
        <v>1178</v>
      </c>
      <c r="E703">
        <v>0</v>
      </c>
      <c r="F703">
        <v>0</v>
      </c>
      <c r="G703">
        <v>0</v>
      </c>
      <c r="H703">
        <v>0</v>
      </c>
      <c r="I703" t="s">
        <v>74</v>
      </c>
      <c r="J703" t="s">
        <v>74</v>
      </c>
      <c r="K703" t="s">
        <v>74</v>
      </c>
      <c r="L703" t="s">
        <v>74</v>
      </c>
      <c r="M703" t="s">
        <v>74</v>
      </c>
      <c r="N703" t="s">
        <v>74</v>
      </c>
      <c r="O703">
        <v>0</v>
      </c>
      <c r="P703">
        <v>16</v>
      </c>
      <c r="Q703" t="s">
        <v>3989</v>
      </c>
      <c r="R703" t="s">
        <v>74</v>
      </c>
      <c r="S703" t="s">
        <v>74</v>
      </c>
      <c r="T703" t="s">
        <v>74</v>
      </c>
      <c r="X703" t="s">
        <v>1197</v>
      </c>
    </row>
    <row r="704" spans="2:24" x14ac:dyDescent="0.25">
      <c r="B704" t="s">
        <v>1198</v>
      </c>
      <c r="D704" t="s">
        <v>518</v>
      </c>
      <c r="E704">
        <v>0</v>
      </c>
      <c r="F704">
        <v>0</v>
      </c>
      <c r="G704">
        <v>0</v>
      </c>
      <c r="H704">
        <v>0</v>
      </c>
      <c r="I704" t="s">
        <v>74</v>
      </c>
      <c r="J704" t="s">
        <v>74</v>
      </c>
      <c r="K704" t="s">
        <v>74</v>
      </c>
      <c r="L704" t="s">
        <v>74</v>
      </c>
      <c r="M704" t="s">
        <v>74</v>
      </c>
      <c r="N704" t="s">
        <v>74</v>
      </c>
      <c r="O704">
        <v>0</v>
      </c>
      <c r="P704">
        <v>16</v>
      </c>
      <c r="Q704" t="s">
        <v>3989</v>
      </c>
      <c r="R704" t="s">
        <v>74</v>
      </c>
      <c r="S704" t="s">
        <v>74</v>
      </c>
      <c r="T704" t="s">
        <v>74</v>
      </c>
      <c r="X704" t="s">
        <v>1199</v>
      </c>
    </row>
    <row r="705" spans="2:24" x14ac:dyDescent="0.25">
      <c r="B705" t="s">
        <v>1200</v>
      </c>
      <c r="D705" t="s">
        <v>105</v>
      </c>
      <c r="E705">
        <v>0</v>
      </c>
      <c r="F705">
        <v>0</v>
      </c>
      <c r="G705">
        <v>0</v>
      </c>
      <c r="H705">
        <v>0</v>
      </c>
      <c r="I705" t="s">
        <v>74</v>
      </c>
      <c r="J705" t="s">
        <v>74</v>
      </c>
      <c r="K705" t="s">
        <v>74</v>
      </c>
      <c r="L705" t="s">
        <v>74</v>
      </c>
      <c r="M705" t="s">
        <v>74</v>
      </c>
      <c r="N705" t="s">
        <v>74</v>
      </c>
      <c r="O705">
        <v>0</v>
      </c>
      <c r="P705">
        <v>16</v>
      </c>
      <c r="Q705" t="s">
        <v>3989</v>
      </c>
      <c r="R705" t="s">
        <v>74</v>
      </c>
      <c r="S705" t="s">
        <v>74</v>
      </c>
      <c r="T705" t="s">
        <v>74</v>
      </c>
      <c r="X705" t="s">
        <v>1201</v>
      </c>
    </row>
    <row r="706" spans="2:24" x14ac:dyDescent="0.25">
      <c r="B706" t="s">
        <v>1202</v>
      </c>
      <c r="D706" t="s">
        <v>89</v>
      </c>
      <c r="E706">
        <v>0</v>
      </c>
      <c r="F706">
        <v>0</v>
      </c>
      <c r="G706">
        <v>0</v>
      </c>
      <c r="H706">
        <v>0</v>
      </c>
      <c r="I706" t="s">
        <v>74</v>
      </c>
      <c r="J706" t="s">
        <v>74</v>
      </c>
      <c r="K706" t="s">
        <v>74</v>
      </c>
      <c r="L706" t="s">
        <v>74</v>
      </c>
      <c r="M706" t="s">
        <v>74</v>
      </c>
      <c r="N706" t="s">
        <v>74</v>
      </c>
      <c r="O706">
        <v>0</v>
      </c>
      <c r="P706">
        <v>16</v>
      </c>
      <c r="Q706" t="s">
        <v>3989</v>
      </c>
      <c r="R706" t="s">
        <v>74</v>
      </c>
      <c r="S706" t="s">
        <v>74</v>
      </c>
      <c r="T706" t="s">
        <v>74</v>
      </c>
      <c r="X706" t="s">
        <v>1203</v>
      </c>
    </row>
    <row r="707" spans="2:24" x14ac:dyDescent="0.25">
      <c r="B707" t="s">
        <v>1204</v>
      </c>
      <c r="D707" t="s">
        <v>688</v>
      </c>
      <c r="E707">
        <v>0</v>
      </c>
      <c r="F707">
        <v>0</v>
      </c>
      <c r="G707">
        <v>0</v>
      </c>
      <c r="H707">
        <v>0</v>
      </c>
      <c r="I707" t="s">
        <v>74</v>
      </c>
      <c r="J707" t="s">
        <v>74</v>
      </c>
      <c r="K707" t="s">
        <v>74</v>
      </c>
      <c r="L707" t="s">
        <v>74</v>
      </c>
      <c r="M707" t="s">
        <v>74</v>
      </c>
      <c r="N707" t="s">
        <v>74</v>
      </c>
      <c r="O707">
        <v>0</v>
      </c>
      <c r="P707">
        <v>16</v>
      </c>
      <c r="Q707" t="s">
        <v>3989</v>
      </c>
      <c r="R707" t="s">
        <v>74</v>
      </c>
      <c r="S707" t="s">
        <v>74</v>
      </c>
      <c r="T707" t="s">
        <v>74</v>
      </c>
      <c r="X707" t="s">
        <v>1205</v>
      </c>
    </row>
    <row r="708" spans="2:24" x14ac:dyDescent="0.25">
      <c r="B708" t="s">
        <v>1206</v>
      </c>
      <c r="D708" t="s">
        <v>105</v>
      </c>
      <c r="E708">
        <v>0</v>
      </c>
      <c r="F708">
        <v>0</v>
      </c>
      <c r="G708">
        <v>0</v>
      </c>
      <c r="H708">
        <v>0</v>
      </c>
      <c r="I708" t="s">
        <v>74</v>
      </c>
      <c r="J708" t="s">
        <v>74</v>
      </c>
      <c r="K708" t="s">
        <v>74</v>
      </c>
      <c r="L708" t="s">
        <v>74</v>
      </c>
      <c r="M708" t="s">
        <v>74</v>
      </c>
      <c r="N708" t="s">
        <v>74</v>
      </c>
      <c r="O708">
        <v>0</v>
      </c>
      <c r="P708">
        <v>16</v>
      </c>
      <c r="Q708" t="s">
        <v>3989</v>
      </c>
      <c r="R708" t="s">
        <v>74</v>
      </c>
      <c r="S708" t="s">
        <v>74</v>
      </c>
      <c r="T708" t="s">
        <v>74</v>
      </c>
      <c r="X708" t="s">
        <v>1207</v>
      </c>
    </row>
    <row r="709" spans="2:24" x14ac:dyDescent="0.25">
      <c r="B709" t="s">
        <v>1208</v>
      </c>
      <c r="D709" t="s">
        <v>1178</v>
      </c>
      <c r="E709">
        <v>0</v>
      </c>
      <c r="F709">
        <v>0</v>
      </c>
      <c r="G709">
        <v>0</v>
      </c>
      <c r="H709">
        <v>0</v>
      </c>
      <c r="I709" t="s">
        <v>74</v>
      </c>
      <c r="J709" t="s">
        <v>74</v>
      </c>
      <c r="K709" t="s">
        <v>74</v>
      </c>
      <c r="L709" t="s">
        <v>74</v>
      </c>
      <c r="M709" t="s">
        <v>74</v>
      </c>
      <c r="N709" t="s">
        <v>74</v>
      </c>
      <c r="O709">
        <v>0</v>
      </c>
      <c r="P709">
        <v>16</v>
      </c>
      <c r="Q709" t="s">
        <v>3989</v>
      </c>
      <c r="R709" t="s">
        <v>74</v>
      </c>
      <c r="S709" t="s">
        <v>74</v>
      </c>
      <c r="T709" t="s">
        <v>74</v>
      </c>
      <c r="X709" t="s">
        <v>1209</v>
      </c>
    </row>
    <row r="710" spans="2:24" x14ac:dyDescent="0.25">
      <c r="B710" t="s">
        <v>1210</v>
      </c>
      <c r="D710" t="s">
        <v>1178</v>
      </c>
      <c r="E710">
        <v>0</v>
      </c>
      <c r="F710">
        <v>0</v>
      </c>
      <c r="G710">
        <v>0</v>
      </c>
      <c r="H710">
        <v>0</v>
      </c>
      <c r="I710" t="s">
        <v>74</v>
      </c>
      <c r="J710" t="s">
        <v>74</v>
      </c>
      <c r="K710" t="s">
        <v>74</v>
      </c>
      <c r="L710" t="s">
        <v>74</v>
      </c>
      <c r="M710" t="s">
        <v>74</v>
      </c>
      <c r="N710" t="s">
        <v>74</v>
      </c>
      <c r="O710">
        <v>0</v>
      </c>
      <c r="P710">
        <v>16</v>
      </c>
      <c r="Q710" t="s">
        <v>3989</v>
      </c>
      <c r="R710" t="s">
        <v>74</v>
      </c>
      <c r="S710" t="s">
        <v>74</v>
      </c>
      <c r="T710" t="s">
        <v>74</v>
      </c>
      <c r="X710" t="s">
        <v>1211</v>
      </c>
    </row>
    <row r="711" spans="2:24" x14ac:dyDescent="0.25">
      <c r="B711" t="s">
        <v>1212</v>
      </c>
      <c r="D711" t="s">
        <v>89</v>
      </c>
      <c r="E711">
        <v>0</v>
      </c>
      <c r="F711">
        <v>0</v>
      </c>
      <c r="G711">
        <v>0</v>
      </c>
      <c r="H711">
        <v>0</v>
      </c>
      <c r="I711" t="s">
        <v>74</v>
      </c>
      <c r="J711" t="s">
        <v>74</v>
      </c>
      <c r="K711" t="s">
        <v>74</v>
      </c>
      <c r="L711" t="s">
        <v>74</v>
      </c>
      <c r="M711" t="s">
        <v>74</v>
      </c>
      <c r="N711" t="s">
        <v>74</v>
      </c>
      <c r="O711">
        <v>0</v>
      </c>
      <c r="P711">
        <v>16</v>
      </c>
      <c r="Q711" t="s">
        <v>3989</v>
      </c>
      <c r="R711" t="s">
        <v>74</v>
      </c>
      <c r="S711" t="s">
        <v>74</v>
      </c>
      <c r="T711" t="s">
        <v>74</v>
      </c>
      <c r="X711" t="s">
        <v>1213</v>
      </c>
    </row>
    <row r="712" spans="2:24" x14ac:dyDescent="0.25">
      <c r="B712" t="s">
        <v>1214</v>
      </c>
      <c r="D712" t="s">
        <v>89</v>
      </c>
      <c r="E712">
        <v>0</v>
      </c>
      <c r="F712">
        <v>0</v>
      </c>
      <c r="G712">
        <v>0</v>
      </c>
      <c r="H712">
        <v>0</v>
      </c>
      <c r="I712" t="s">
        <v>74</v>
      </c>
      <c r="J712" t="s">
        <v>74</v>
      </c>
      <c r="K712" t="s">
        <v>74</v>
      </c>
      <c r="L712" t="s">
        <v>74</v>
      </c>
      <c r="M712" t="s">
        <v>74</v>
      </c>
      <c r="N712" t="s">
        <v>74</v>
      </c>
      <c r="O712">
        <v>0</v>
      </c>
      <c r="P712">
        <v>16</v>
      </c>
      <c r="Q712" t="s">
        <v>3989</v>
      </c>
      <c r="R712" t="s">
        <v>74</v>
      </c>
      <c r="S712" t="s">
        <v>74</v>
      </c>
      <c r="T712" t="s">
        <v>74</v>
      </c>
      <c r="X712" t="s">
        <v>1215</v>
      </c>
    </row>
    <row r="713" spans="2:24" x14ac:dyDescent="0.25">
      <c r="B713" t="s">
        <v>1216</v>
      </c>
      <c r="D713" t="s">
        <v>105</v>
      </c>
      <c r="E713">
        <v>0</v>
      </c>
      <c r="F713">
        <v>0</v>
      </c>
      <c r="G713">
        <v>0</v>
      </c>
      <c r="H713">
        <v>0</v>
      </c>
      <c r="I713" t="s">
        <v>74</v>
      </c>
      <c r="J713" t="s">
        <v>74</v>
      </c>
      <c r="K713" t="s">
        <v>74</v>
      </c>
      <c r="L713" t="s">
        <v>74</v>
      </c>
      <c r="M713" t="s">
        <v>74</v>
      </c>
      <c r="N713" t="s">
        <v>74</v>
      </c>
      <c r="O713">
        <v>0</v>
      </c>
      <c r="P713">
        <v>16</v>
      </c>
      <c r="Q713" t="s">
        <v>3989</v>
      </c>
      <c r="R713" t="s">
        <v>74</v>
      </c>
      <c r="S713" t="s">
        <v>74</v>
      </c>
      <c r="T713" t="s">
        <v>74</v>
      </c>
      <c r="X713" t="s">
        <v>1217</v>
      </c>
    </row>
    <row r="714" spans="2:24" x14ac:dyDescent="0.25">
      <c r="B714" t="s">
        <v>1218</v>
      </c>
      <c r="D714" t="s">
        <v>89</v>
      </c>
      <c r="E714">
        <v>0</v>
      </c>
      <c r="F714">
        <v>0</v>
      </c>
      <c r="G714">
        <v>0</v>
      </c>
      <c r="H714">
        <v>0</v>
      </c>
      <c r="I714" t="s">
        <v>74</v>
      </c>
      <c r="J714" t="s">
        <v>74</v>
      </c>
      <c r="K714" t="s">
        <v>74</v>
      </c>
      <c r="L714" t="s">
        <v>74</v>
      </c>
      <c r="M714" t="s">
        <v>74</v>
      </c>
      <c r="N714" t="s">
        <v>74</v>
      </c>
      <c r="O714">
        <v>0</v>
      </c>
      <c r="P714">
        <v>16</v>
      </c>
      <c r="Q714" t="s">
        <v>3989</v>
      </c>
      <c r="R714" t="s">
        <v>74</v>
      </c>
      <c r="S714" t="s">
        <v>74</v>
      </c>
      <c r="T714" t="s">
        <v>74</v>
      </c>
      <c r="X714" t="s">
        <v>1219</v>
      </c>
    </row>
    <row r="715" spans="2:24" x14ac:dyDescent="0.25">
      <c r="B715" t="s">
        <v>1220</v>
      </c>
      <c r="D715" t="s">
        <v>89</v>
      </c>
      <c r="E715">
        <v>0</v>
      </c>
      <c r="F715">
        <v>0</v>
      </c>
      <c r="G715">
        <v>0</v>
      </c>
      <c r="H715">
        <v>0</v>
      </c>
      <c r="I715" t="s">
        <v>74</v>
      </c>
      <c r="J715" t="s">
        <v>74</v>
      </c>
      <c r="K715" t="s">
        <v>74</v>
      </c>
      <c r="L715" t="s">
        <v>74</v>
      </c>
      <c r="M715" t="s">
        <v>74</v>
      </c>
      <c r="N715" t="s">
        <v>74</v>
      </c>
      <c r="O715">
        <v>0</v>
      </c>
      <c r="P715">
        <v>16</v>
      </c>
      <c r="Q715" t="s">
        <v>3989</v>
      </c>
      <c r="R715" t="s">
        <v>74</v>
      </c>
      <c r="S715" t="s">
        <v>74</v>
      </c>
      <c r="T715" t="s">
        <v>74</v>
      </c>
      <c r="X715" t="s">
        <v>1221</v>
      </c>
    </row>
    <row r="716" spans="2:24" x14ac:dyDescent="0.25">
      <c r="B716" t="s">
        <v>1222</v>
      </c>
      <c r="D716" t="s">
        <v>688</v>
      </c>
      <c r="E716">
        <v>0</v>
      </c>
      <c r="F716">
        <v>0</v>
      </c>
      <c r="G716">
        <v>0</v>
      </c>
      <c r="H716">
        <v>0</v>
      </c>
      <c r="I716" t="s">
        <v>74</v>
      </c>
      <c r="J716" t="s">
        <v>74</v>
      </c>
      <c r="K716" t="s">
        <v>74</v>
      </c>
      <c r="L716" t="s">
        <v>74</v>
      </c>
      <c r="M716" t="s">
        <v>74</v>
      </c>
      <c r="N716" t="s">
        <v>74</v>
      </c>
      <c r="O716">
        <v>0</v>
      </c>
      <c r="P716">
        <v>16</v>
      </c>
      <c r="Q716" t="s">
        <v>3989</v>
      </c>
      <c r="R716" t="s">
        <v>74</v>
      </c>
      <c r="S716" t="s">
        <v>74</v>
      </c>
      <c r="T716" t="s">
        <v>74</v>
      </c>
      <c r="X716" t="s">
        <v>1223</v>
      </c>
    </row>
    <row r="717" spans="2:24" x14ac:dyDescent="0.25">
      <c r="B717" t="s">
        <v>1224</v>
      </c>
      <c r="D717" t="s">
        <v>89</v>
      </c>
      <c r="E717">
        <v>0</v>
      </c>
      <c r="F717">
        <v>0</v>
      </c>
      <c r="G717">
        <v>0</v>
      </c>
      <c r="H717">
        <v>0</v>
      </c>
      <c r="I717" t="s">
        <v>74</v>
      </c>
      <c r="J717" t="s">
        <v>74</v>
      </c>
      <c r="K717" t="s">
        <v>74</v>
      </c>
      <c r="L717" t="s">
        <v>74</v>
      </c>
      <c r="M717" t="s">
        <v>74</v>
      </c>
      <c r="N717" t="s">
        <v>74</v>
      </c>
      <c r="O717">
        <v>0</v>
      </c>
      <c r="P717">
        <v>16</v>
      </c>
      <c r="Q717" t="s">
        <v>3989</v>
      </c>
      <c r="R717" t="s">
        <v>74</v>
      </c>
      <c r="S717" t="s">
        <v>74</v>
      </c>
      <c r="T717" t="s">
        <v>74</v>
      </c>
      <c r="X717" t="s">
        <v>1225</v>
      </c>
    </row>
    <row r="718" spans="2:24" x14ac:dyDescent="0.25">
      <c r="B718" t="s">
        <v>1226</v>
      </c>
      <c r="D718" t="s">
        <v>89</v>
      </c>
      <c r="E718">
        <v>0</v>
      </c>
      <c r="F718">
        <v>0</v>
      </c>
      <c r="G718">
        <v>0</v>
      </c>
      <c r="H718">
        <v>0</v>
      </c>
      <c r="I718" t="s">
        <v>74</v>
      </c>
      <c r="J718" t="s">
        <v>74</v>
      </c>
      <c r="K718" t="s">
        <v>74</v>
      </c>
      <c r="L718" t="s">
        <v>74</v>
      </c>
      <c r="M718" t="s">
        <v>74</v>
      </c>
      <c r="N718" t="s">
        <v>74</v>
      </c>
      <c r="O718">
        <v>0</v>
      </c>
      <c r="P718">
        <v>16</v>
      </c>
      <c r="Q718" t="s">
        <v>3989</v>
      </c>
      <c r="R718" t="s">
        <v>74</v>
      </c>
      <c r="S718" t="s">
        <v>74</v>
      </c>
      <c r="T718" t="s">
        <v>74</v>
      </c>
      <c r="X718" t="s">
        <v>1227</v>
      </c>
    </row>
    <row r="719" spans="2:24" x14ac:dyDescent="0.25">
      <c r="B719" t="s">
        <v>1228</v>
      </c>
      <c r="D719" t="s">
        <v>1178</v>
      </c>
      <c r="E719">
        <v>0</v>
      </c>
      <c r="F719">
        <v>0</v>
      </c>
      <c r="G719">
        <v>0</v>
      </c>
      <c r="H719">
        <v>0</v>
      </c>
      <c r="I719" t="s">
        <v>74</v>
      </c>
      <c r="J719" t="s">
        <v>74</v>
      </c>
      <c r="K719" t="s">
        <v>74</v>
      </c>
      <c r="L719" t="s">
        <v>74</v>
      </c>
      <c r="M719" t="s">
        <v>74</v>
      </c>
      <c r="N719" t="s">
        <v>74</v>
      </c>
      <c r="O719">
        <v>0</v>
      </c>
      <c r="P719">
        <v>16</v>
      </c>
      <c r="Q719" t="s">
        <v>3989</v>
      </c>
      <c r="R719" t="s">
        <v>74</v>
      </c>
      <c r="S719" t="s">
        <v>74</v>
      </c>
      <c r="T719" t="s">
        <v>74</v>
      </c>
      <c r="X719" t="s">
        <v>1229</v>
      </c>
    </row>
    <row r="720" spans="2:24" x14ac:dyDescent="0.25">
      <c r="B720" t="s">
        <v>1230</v>
      </c>
      <c r="D720" t="s">
        <v>89</v>
      </c>
      <c r="E720">
        <v>0</v>
      </c>
      <c r="F720">
        <v>0</v>
      </c>
      <c r="G720">
        <v>0</v>
      </c>
      <c r="H720">
        <v>0</v>
      </c>
      <c r="I720" t="s">
        <v>74</v>
      </c>
      <c r="J720" t="s">
        <v>74</v>
      </c>
      <c r="K720" t="s">
        <v>74</v>
      </c>
      <c r="L720" t="s">
        <v>74</v>
      </c>
      <c r="M720" t="s">
        <v>74</v>
      </c>
      <c r="N720" t="s">
        <v>74</v>
      </c>
      <c r="O720">
        <v>0</v>
      </c>
      <c r="P720">
        <v>16</v>
      </c>
      <c r="Q720" t="s">
        <v>3989</v>
      </c>
      <c r="R720" t="s">
        <v>74</v>
      </c>
      <c r="S720" t="s">
        <v>74</v>
      </c>
      <c r="T720" t="s">
        <v>74</v>
      </c>
      <c r="X720" t="s">
        <v>1231</v>
      </c>
    </row>
    <row r="721" spans="2:24" x14ac:dyDescent="0.25">
      <c r="B721" t="s">
        <v>1232</v>
      </c>
      <c r="D721" t="s">
        <v>89</v>
      </c>
      <c r="E721">
        <v>0</v>
      </c>
      <c r="F721">
        <v>0</v>
      </c>
      <c r="G721">
        <v>0</v>
      </c>
      <c r="H721">
        <v>0</v>
      </c>
      <c r="I721" t="s">
        <v>74</v>
      </c>
      <c r="J721" t="s">
        <v>74</v>
      </c>
      <c r="K721" t="s">
        <v>74</v>
      </c>
      <c r="L721" t="s">
        <v>74</v>
      </c>
      <c r="M721" t="s">
        <v>74</v>
      </c>
      <c r="N721" t="s">
        <v>74</v>
      </c>
      <c r="O721">
        <v>0</v>
      </c>
      <c r="P721">
        <v>16</v>
      </c>
      <c r="Q721" t="s">
        <v>3989</v>
      </c>
      <c r="R721" t="s">
        <v>74</v>
      </c>
      <c r="S721" t="s">
        <v>74</v>
      </c>
      <c r="T721" t="s">
        <v>74</v>
      </c>
      <c r="X721" t="s">
        <v>1233</v>
      </c>
    </row>
    <row r="722" spans="2:24" x14ac:dyDescent="0.25">
      <c r="B722" t="s">
        <v>1234</v>
      </c>
      <c r="D722" t="s">
        <v>688</v>
      </c>
      <c r="E722">
        <v>0</v>
      </c>
      <c r="F722">
        <v>0</v>
      </c>
      <c r="G722">
        <v>0</v>
      </c>
      <c r="H722">
        <v>0</v>
      </c>
      <c r="I722" t="s">
        <v>74</v>
      </c>
      <c r="J722" t="s">
        <v>74</v>
      </c>
      <c r="K722" t="s">
        <v>74</v>
      </c>
      <c r="L722" t="s">
        <v>74</v>
      </c>
      <c r="M722" t="s">
        <v>74</v>
      </c>
      <c r="N722" t="s">
        <v>74</v>
      </c>
      <c r="O722">
        <v>0</v>
      </c>
      <c r="P722">
        <v>16</v>
      </c>
      <c r="Q722" t="s">
        <v>3989</v>
      </c>
      <c r="R722" t="s">
        <v>74</v>
      </c>
      <c r="S722" t="s">
        <v>74</v>
      </c>
      <c r="T722" t="s">
        <v>74</v>
      </c>
      <c r="X722" t="s">
        <v>1235</v>
      </c>
    </row>
    <row r="723" spans="2:24" x14ac:dyDescent="0.25">
      <c r="B723" t="s">
        <v>1236</v>
      </c>
      <c r="D723" t="s">
        <v>89</v>
      </c>
      <c r="E723">
        <v>0</v>
      </c>
      <c r="F723">
        <v>0</v>
      </c>
      <c r="G723">
        <v>0</v>
      </c>
      <c r="H723">
        <v>0</v>
      </c>
      <c r="I723" t="s">
        <v>74</v>
      </c>
      <c r="J723" t="s">
        <v>74</v>
      </c>
      <c r="K723" t="s">
        <v>74</v>
      </c>
      <c r="L723" t="s">
        <v>74</v>
      </c>
      <c r="M723" t="s">
        <v>74</v>
      </c>
      <c r="N723" t="s">
        <v>74</v>
      </c>
      <c r="O723">
        <v>0</v>
      </c>
      <c r="P723">
        <v>16</v>
      </c>
      <c r="Q723" t="s">
        <v>3989</v>
      </c>
      <c r="R723" t="s">
        <v>74</v>
      </c>
      <c r="S723" t="s">
        <v>74</v>
      </c>
      <c r="T723" t="s">
        <v>74</v>
      </c>
      <c r="X723" t="s">
        <v>1237</v>
      </c>
    </row>
    <row r="724" spans="2:24" x14ac:dyDescent="0.25">
      <c r="B724" t="s">
        <v>1238</v>
      </c>
      <c r="D724" t="s">
        <v>1055</v>
      </c>
      <c r="E724">
        <v>0</v>
      </c>
      <c r="F724">
        <v>0</v>
      </c>
      <c r="G724">
        <v>0</v>
      </c>
      <c r="H724">
        <v>0</v>
      </c>
      <c r="I724" t="s">
        <v>74</v>
      </c>
      <c r="J724" t="s">
        <v>74</v>
      </c>
      <c r="K724" t="s">
        <v>74</v>
      </c>
      <c r="L724" t="s">
        <v>74</v>
      </c>
      <c r="M724" t="s">
        <v>74</v>
      </c>
      <c r="N724" t="s">
        <v>74</v>
      </c>
      <c r="O724">
        <v>0</v>
      </c>
      <c r="P724">
        <v>16</v>
      </c>
      <c r="Q724" t="s">
        <v>3989</v>
      </c>
      <c r="R724" t="s">
        <v>74</v>
      </c>
      <c r="S724" t="s">
        <v>74</v>
      </c>
      <c r="T724" t="s">
        <v>74</v>
      </c>
      <c r="X724" t="s">
        <v>1239</v>
      </c>
    </row>
    <row r="725" spans="2:24" x14ac:dyDescent="0.25">
      <c r="B725" t="s">
        <v>1240</v>
      </c>
      <c r="D725" t="s">
        <v>269</v>
      </c>
      <c r="E725">
        <v>0</v>
      </c>
      <c r="F725">
        <v>0</v>
      </c>
      <c r="G725">
        <v>0</v>
      </c>
      <c r="H725">
        <v>0</v>
      </c>
      <c r="I725" t="s">
        <v>74</v>
      </c>
      <c r="J725" t="s">
        <v>74</v>
      </c>
      <c r="K725" t="s">
        <v>74</v>
      </c>
      <c r="L725" t="s">
        <v>74</v>
      </c>
      <c r="M725" t="s">
        <v>74</v>
      </c>
      <c r="N725" t="s">
        <v>74</v>
      </c>
      <c r="O725">
        <v>0</v>
      </c>
      <c r="P725">
        <v>16</v>
      </c>
      <c r="Q725" t="s">
        <v>3989</v>
      </c>
      <c r="R725" t="s">
        <v>74</v>
      </c>
      <c r="S725" t="s">
        <v>74</v>
      </c>
      <c r="T725" t="s">
        <v>74</v>
      </c>
      <c r="X725" t="s">
        <v>1241</v>
      </c>
    </row>
    <row r="726" spans="2:24" x14ac:dyDescent="0.25">
      <c r="B726" t="s">
        <v>1242</v>
      </c>
      <c r="D726" t="s">
        <v>688</v>
      </c>
      <c r="E726">
        <v>0</v>
      </c>
      <c r="F726">
        <v>0</v>
      </c>
      <c r="G726">
        <v>0</v>
      </c>
      <c r="H726">
        <v>0</v>
      </c>
      <c r="I726" t="s">
        <v>74</v>
      </c>
      <c r="J726" t="s">
        <v>74</v>
      </c>
      <c r="K726" t="s">
        <v>74</v>
      </c>
      <c r="L726" t="s">
        <v>74</v>
      </c>
      <c r="M726" t="s">
        <v>74</v>
      </c>
      <c r="N726" t="s">
        <v>74</v>
      </c>
      <c r="O726">
        <v>0</v>
      </c>
      <c r="P726">
        <v>16</v>
      </c>
      <c r="Q726" t="s">
        <v>3989</v>
      </c>
      <c r="R726" t="s">
        <v>74</v>
      </c>
      <c r="S726" t="s">
        <v>74</v>
      </c>
      <c r="T726" t="s">
        <v>74</v>
      </c>
      <c r="X726" t="s">
        <v>1243</v>
      </c>
    </row>
    <row r="727" spans="2:24" x14ac:dyDescent="0.25">
      <c r="B727" t="s">
        <v>1244</v>
      </c>
      <c r="D727" t="s">
        <v>105</v>
      </c>
      <c r="E727">
        <v>0</v>
      </c>
      <c r="F727">
        <v>0</v>
      </c>
      <c r="G727">
        <v>0</v>
      </c>
      <c r="H727">
        <v>0</v>
      </c>
      <c r="I727" t="s">
        <v>74</v>
      </c>
      <c r="J727" t="s">
        <v>74</v>
      </c>
      <c r="K727" t="s">
        <v>74</v>
      </c>
      <c r="L727" t="s">
        <v>74</v>
      </c>
      <c r="M727" t="s">
        <v>74</v>
      </c>
      <c r="N727" t="s">
        <v>74</v>
      </c>
      <c r="O727">
        <v>0</v>
      </c>
      <c r="P727">
        <v>16</v>
      </c>
      <c r="Q727" t="s">
        <v>3989</v>
      </c>
      <c r="R727" t="s">
        <v>74</v>
      </c>
      <c r="S727" t="s">
        <v>74</v>
      </c>
      <c r="T727" t="s">
        <v>74</v>
      </c>
      <c r="X727" t="s">
        <v>1245</v>
      </c>
    </row>
    <row r="728" spans="2:24" x14ac:dyDescent="0.25">
      <c r="B728" t="s">
        <v>1246</v>
      </c>
      <c r="D728" t="s">
        <v>105</v>
      </c>
      <c r="E728">
        <v>0</v>
      </c>
      <c r="F728">
        <v>0</v>
      </c>
      <c r="G728">
        <v>0</v>
      </c>
      <c r="H728">
        <v>0</v>
      </c>
      <c r="I728" t="s">
        <v>74</v>
      </c>
      <c r="J728" t="s">
        <v>74</v>
      </c>
      <c r="K728" t="s">
        <v>74</v>
      </c>
      <c r="L728" t="s">
        <v>74</v>
      </c>
      <c r="M728" t="s">
        <v>74</v>
      </c>
      <c r="N728" t="s">
        <v>74</v>
      </c>
      <c r="O728">
        <v>0</v>
      </c>
      <c r="P728">
        <v>16</v>
      </c>
      <c r="Q728" t="s">
        <v>3989</v>
      </c>
      <c r="R728" t="s">
        <v>74</v>
      </c>
      <c r="S728" t="s">
        <v>74</v>
      </c>
      <c r="T728" t="s">
        <v>74</v>
      </c>
      <c r="X728" t="s">
        <v>1247</v>
      </c>
    </row>
    <row r="729" spans="2:24" x14ac:dyDescent="0.25">
      <c r="B729" t="s">
        <v>1248</v>
      </c>
      <c r="D729" t="s">
        <v>688</v>
      </c>
      <c r="E729">
        <v>0</v>
      </c>
      <c r="F729">
        <v>0</v>
      </c>
      <c r="G729">
        <v>0</v>
      </c>
      <c r="H729">
        <v>0</v>
      </c>
      <c r="I729" t="s">
        <v>74</v>
      </c>
      <c r="J729" t="s">
        <v>74</v>
      </c>
      <c r="K729" t="s">
        <v>74</v>
      </c>
      <c r="L729" t="s">
        <v>74</v>
      </c>
      <c r="M729" t="s">
        <v>74</v>
      </c>
      <c r="N729" t="s">
        <v>74</v>
      </c>
      <c r="O729">
        <v>0</v>
      </c>
      <c r="P729">
        <v>16</v>
      </c>
      <c r="Q729" t="s">
        <v>3989</v>
      </c>
      <c r="R729" t="s">
        <v>74</v>
      </c>
      <c r="S729" t="s">
        <v>74</v>
      </c>
      <c r="T729" t="s">
        <v>74</v>
      </c>
      <c r="X729" t="s">
        <v>1249</v>
      </c>
    </row>
    <row r="730" spans="2:24" x14ac:dyDescent="0.25">
      <c r="B730" t="s">
        <v>1250</v>
      </c>
      <c r="D730" t="s">
        <v>89</v>
      </c>
      <c r="E730">
        <v>0</v>
      </c>
      <c r="F730">
        <v>0</v>
      </c>
      <c r="G730">
        <v>0</v>
      </c>
      <c r="H730">
        <v>0</v>
      </c>
      <c r="I730" t="s">
        <v>74</v>
      </c>
      <c r="J730" t="s">
        <v>74</v>
      </c>
      <c r="K730" t="s">
        <v>74</v>
      </c>
      <c r="L730" t="s">
        <v>74</v>
      </c>
      <c r="M730" t="s">
        <v>74</v>
      </c>
      <c r="N730" t="s">
        <v>74</v>
      </c>
      <c r="O730">
        <v>0</v>
      </c>
      <c r="P730">
        <v>16</v>
      </c>
      <c r="Q730" t="s">
        <v>3989</v>
      </c>
      <c r="R730" t="s">
        <v>74</v>
      </c>
      <c r="S730" t="s">
        <v>74</v>
      </c>
      <c r="T730" t="s">
        <v>74</v>
      </c>
      <c r="X730" t="s">
        <v>1251</v>
      </c>
    </row>
    <row r="731" spans="2:24" x14ac:dyDescent="0.25">
      <c r="B731" t="s">
        <v>1252</v>
      </c>
      <c r="D731" t="s">
        <v>1253</v>
      </c>
      <c r="E731">
        <v>0</v>
      </c>
      <c r="F731">
        <v>0</v>
      </c>
      <c r="G731">
        <v>0</v>
      </c>
      <c r="H731">
        <v>0</v>
      </c>
      <c r="I731" t="s">
        <v>74</v>
      </c>
      <c r="J731" t="s">
        <v>74</v>
      </c>
      <c r="K731" t="s">
        <v>74</v>
      </c>
      <c r="L731" t="s">
        <v>74</v>
      </c>
      <c r="M731" t="s">
        <v>74</v>
      </c>
      <c r="N731" t="s">
        <v>74</v>
      </c>
      <c r="O731">
        <v>0</v>
      </c>
      <c r="P731">
        <v>16</v>
      </c>
      <c r="Q731" t="s">
        <v>3989</v>
      </c>
      <c r="R731" t="s">
        <v>74</v>
      </c>
      <c r="S731" t="s">
        <v>74</v>
      </c>
      <c r="T731" t="s">
        <v>74</v>
      </c>
      <c r="X731" t="s">
        <v>1254</v>
      </c>
    </row>
    <row r="732" spans="2:24" x14ac:dyDescent="0.25">
      <c r="B732" t="s">
        <v>1255</v>
      </c>
      <c r="D732" t="s">
        <v>688</v>
      </c>
      <c r="E732">
        <v>0</v>
      </c>
      <c r="F732">
        <v>0</v>
      </c>
      <c r="G732">
        <v>0</v>
      </c>
      <c r="H732">
        <v>0</v>
      </c>
      <c r="I732" t="s">
        <v>74</v>
      </c>
      <c r="J732" t="s">
        <v>74</v>
      </c>
      <c r="K732" t="s">
        <v>74</v>
      </c>
      <c r="L732" t="s">
        <v>74</v>
      </c>
      <c r="M732" t="s">
        <v>74</v>
      </c>
      <c r="N732" t="s">
        <v>74</v>
      </c>
      <c r="O732">
        <v>0</v>
      </c>
      <c r="P732">
        <v>16</v>
      </c>
      <c r="Q732" t="s">
        <v>3989</v>
      </c>
      <c r="R732" t="s">
        <v>74</v>
      </c>
      <c r="S732" t="s">
        <v>74</v>
      </c>
      <c r="T732" t="s">
        <v>74</v>
      </c>
      <c r="X732" t="s">
        <v>1256</v>
      </c>
    </row>
    <row r="733" spans="2:24" x14ac:dyDescent="0.25">
      <c r="B733" t="s">
        <v>1257</v>
      </c>
      <c r="D733" t="s">
        <v>1167</v>
      </c>
      <c r="E733">
        <v>0</v>
      </c>
      <c r="F733">
        <v>0</v>
      </c>
      <c r="G733">
        <v>0</v>
      </c>
      <c r="H733">
        <v>0</v>
      </c>
      <c r="I733" t="s">
        <v>74</v>
      </c>
      <c r="J733" t="s">
        <v>74</v>
      </c>
      <c r="K733" t="s">
        <v>74</v>
      </c>
      <c r="L733" t="s">
        <v>74</v>
      </c>
      <c r="M733" t="s">
        <v>74</v>
      </c>
      <c r="N733" t="s">
        <v>74</v>
      </c>
      <c r="O733">
        <v>0</v>
      </c>
      <c r="P733">
        <v>16</v>
      </c>
      <c r="Q733" t="s">
        <v>3989</v>
      </c>
      <c r="R733" t="s">
        <v>74</v>
      </c>
      <c r="S733" t="s">
        <v>74</v>
      </c>
      <c r="T733" t="s">
        <v>74</v>
      </c>
      <c r="X733" t="s">
        <v>1258</v>
      </c>
    </row>
    <row r="734" spans="2:24" x14ac:dyDescent="0.25">
      <c r="B734" t="s">
        <v>1259</v>
      </c>
      <c r="D734" t="s">
        <v>688</v>
      </c>
      <c r="E734">
        <v>0</v>
      </c>
      <c r="F734">
        <v>0</v>
      </c>
      <c r="G734">
        <v>0</v>
      </c>
      <c r="H734">
        <v>0</v>
      </c>
      <c r="I734" t="s">
        <v>74</v>
      </c>
      <c r="J734" t="s">
        <v>74</v>
      </c>
      <c r="K734" t="s">
        <v>74</v>
      </c>
      <c r="L734" t="s">
        <v>74</v>
      </c>
      <c r="M734" t="s">
        <v>74</v>
      </c>
      <c r="N734" t="s">
        <v>74</v>
      </c>
      <c r="O734">
        <v>0</v>
      </c>
      <c r="P734">
        <v>16</v>
      </c>
      <c r="Q734" t="s">
        <v>3989</v>
      </c>
      <c r="R734" t="s">
        <v>74</v>
      </c>
      <c r="S734" t="s">
        <v>74</v>
      </c>
      <c r="T734" t="s">
        <v>74</v>
      </c>
      <c r="X734" t="s">
        <v>1260</v>
      </c>
    </row>
    <row r="735" spans="2:24" x14ac:dyDescent="0.25">
      <c r="B735" t="s">
        <v>1261</v>
      </c>
      <c r="D735" t="s">
        <v>1167</v>
      </c>
      <c r="E735">
        <v>0</v>
      </c>
      <c r="F735">
        <v>0</v>
      </c>
      <c r="G735">
        <v>0</v>
      </c>
      <c r="H735">
        <v>0</v>
      </c>
      <c r="I735" t="s">
        <v>74</v>
      </c>
      <c r="J735" t="s">
        <v>74</v>
      </c>
      <c r="K735" t="s">
        <v>74</v>
      </c>
      <c r="L735" t="s">
        <v>74</v>
      </c>
      <c r="M735" t="s">
        <v>74</v>
      </c>
      <c r="N735" t="s">
        <v>74</v>
      </c>
      <c r="O735">
        <v>0</v>
      </c>
      <c r="P735">
        <v>16</v>
      </c>
      <c r="Q735" t="s">
        <v>3989</v>
      </c>
      <c r="R735" t="s">
        <v>74</v>
      </c>
      <c r="S735" t="s">
        <v>74</v>
      </c>
      <c r="T735" t="s">
        <v>74</v>
      </c>
      <c r="X735" t="s">
        <v>1262</v>
      </c>
    </row>
    <row r="736" spans="2:24" x14ac:dyDescent="0.25">
      <c r="B736" t="s">
        <v>1263</v>
      </c>
      <c r="D736" t="s">
        <v>105</v>
      </c>
      <c r="E736">
        <v>0</v>
      </c>
      <c r="F736">
        <v>0</v>
      </c>
      <c r="G736">
        <v>0</v>
      </c>
      <c r="H736">
        <v>0</v>
      </c>
      <c r="I736" t="s">
        <v>74</v>
      </c>
      <c r="J736" t="s">
        <v>74</v>
      </c>
      <c r="K736" t="s">
        <v>74</v>
      </c>
      <c r="L736" t="s">
        <v>74</v>
      </c>
      <c r="M736" t="s">
        <v>74</v>
      </c>
      <c r="N736" t="s">
        <v>74</v>
      </c>
      <c r="O736">
        <v>0</v>
      </c>
      <c r="P736">
        <v>16</v>
      </c>
      <c r="Q736" t="s">
        <v>3989</v>
      </c>
      <c r="R736" t="s">
        <v>74</v>
      </c>
      <c r="S736" t="s">
        <v>74</v>
      </c>
      <c r="T736" t="s">
        <v>74</v>
      </c>
      <c r="X736" t="s">
        <v>1264</v>
      </c>
    </row>
    <row r="737" spans="2:24" x14ac:dyDescent="0.25">
      <c r="B737" t="s">
        <v>1265</v>
      </c>
      <c r="D737" t="s">
        <v>1253</v>
      </c>
      <c r="E737">
        <v>0</v>
      </c>
      <c r="F737">
        <v>0</v>
      </c>
      <c r="G737">
        <v>0</v>
      </c>
      <c r="H737">
        <v>0</v>
      </c>
      <c r="I737" t="s">
        <v>74</v>
      </c>
      <c r="J737" t="s">
        <v>74</v>
      </c>
      <c r="K737" t="s">
        <v>74</v>
      </c>
      <c r="L737" t="s">
        <v>74</v>
      </c>
      <c r="M737" t="s">
        <v>74</v>
      </c>
      <c r="N737" t="s">
        <v>74</v>
      </c>
      <c r="O737">
        <v>0</v>
      </c>
      <c r="P737">
        <v>16</v>
      </c>
      <c r="Q737" t="s">
        <v>3989</v>
      </c>
      <c r="R737" t="s">
        <v>74</v>
      </c>
      <c r="S737" t="s">
        <v>74</v>
      </c>
      <c r="T737" t="s">
        <v>74</v>
      </c>
      <c r="X737" t="s">
        <v>1266</v>
      </c>
    </row>
    <row r="738" spans="2:24" x14ac:dyDescent="0.25">
      <c r="B738" t="s">
        <v>1267</v>
      </c>
      <c r="D738" t="s">
        <v>269</v>
      </c>
      <c r="E738">
        <v>0</v>
      </c>
      <c r="F738">
        <v>0</v>
      </c>
      <c r="G738">
        <v>0</v>
      </c>
      <c r="H738">
        <v>0</v>
      </c>
      <c r="I738" t="s">
        <v>74</v>
      </c>
      <c r="J738" t="s">
        <v>74</v>
      </c>
      <c r="K738" t="s">
        <v>74</v>
      </c>
      <c r="L738" t="s">
        <v>74</v>
      </c>
      <c r="M738" t="s">
        <v>74</v>
      </c>
      <c r="N738" t="s">
        <v>74</v>
      </c>
      <c r="O738">
        <v>0</v>
      </c>
      <c r="P738">
        <v>16</v>
      </c>
      <c r="Q738" t="s">
        <v>3989</v>
      </c>
      <c r="R738" t="s">
        <v>74</v>
      </c>
      <c r="S738" t="s">
        <v>74</v>
      </c>
      <c r="T738" t="s">
        <v>74</v>
      </c>
      <c r="X738" t="s">
        <v>1268</v>
      </c>
    </row>
    <row r="739" spans="2:24" x14ac:dyDescent="0.25">
      <c r="B739" t="s">
        <v>1269</v>
      </c>
      <c r="D739" t="s">
        <v>1055</v>
      </c>
      <c r="E739">
        <v>0</v>
      </c>
      <c r="F739">
        <v>0</v>
      </c>
      <c r="G739">
        <v>0</v>
      </c>
      <c r="H739">
        <v>0</v>
      </c>
      <c r="I739" t="s">
        <v>74</v>
      </c>
      <c r="J739" t="s">
        <v>74</v>
      </c>
      <c r="K739" t="s">
        <v>74</v>
      </c>
      <c r="L739" t="s">
        <v>74</v>
      </c>
      <c r="M739" t="s">
        <v>74</v>
      </c>
      <c r="N739" t="s">
        <v>74</v>
      </c>
      <c r="O739">
        <v>0</v>
      </c>
      <c r="P739">
        <v>16</v>
      </c>
      <c r="Q739" t="s">
        <v>3989</v>
      </c>
      <c r="R739" t="s">
        <v>74</v>
      </c>
      <c r="S739" t="s">
        <v>74</v>
      </c>
      <c r="T739" t="s">
        <v>74</v>
      </c>
      <c r="X739" t="s">
        <v>1270</v>
      </c>
    </row>
    <row r="740" spans="2:24" x14ac:dyDescent="0.25">
      <c r="B740" t="s">
        <v>1271</v>
      </c>
      <c r="D740" t="s">
        <v>89</v>
      </c>
      <c r="E740">
        <v>0</v>
      </c>
      <c r="F740">
        <v>0</v>
      </c>
      <c r="G740">
        <v>0</v>
      </c>
      <c r="H740">
        <v>0</v>
      </c>
      <c r="I740" t="s">
        <v>74</v>
      </c>
      <c r="J740" t="s">
        <v>74</v>
      </c>
      <c r="K740" t="s">
        <v>74</v>
      </c>
      <c r="L740" t="s">
        <v>74</v>
      </c>
      <c r="M740" t="s">
        <v>74</v>
      </c>
      <c r="N740" t="s">
        <v>74</v>
      </c>
      <c r="O740">
        <v>0</v>
      </c>
      <c r="P740">
        <v>16</v>
      </c>
      <c r="Q740" t="s">
        <v>3989</v>
      </c>
      <c r="R740" t="s">
        <v>74</v>
      </c>
      <c r="S740" t="s">
        <v>74</v>
      </c>
      <c r="T740" t="s">
        <v>74</v>
      </c>
      <c r="X740" t="s">
        <v>1272</v>
      </c>
    </row>
    <row r="741" spans="2:24" x14ac:dyDescent="0.25">
      <c r="B741" t="s">
        <v>1273</v>
      </c>
      <c r="D741" t="s">
        <v>105</v>
      </c>
      <c r="E741">
        <v>0</v>
      </c>
      <c r="F741">
        <v>0</v>
      </c>
      <c r="G741">
        <v>0</v>
      </c>
      <c r="H741">
        <v>0</v>
      </c>
      <c r="I741" t="s">
        <v>74</v>
      </c>
      <c r="J741" t="s">
        <v>74</v>
      </c>
      <c r="K741" t="s">
        <v>74</v>
      </c>
      <c r="L741" t="s">
        <v>74</v>
      </c>
      <c r="M741" t="s">
        <v>74</v>
      </c>
      <c r="N741" t="s">
        <v>74</v>
      </c>
      <c r="O741">
        <v>0</v>
      </c>
      <c r="P741">
        <v>16</v>
      </c>
      <c r="Q741" t="s">
        <v>3989</v>
      </c>
      <c r="R741" t="s">
        <v>74</v>
      </c>
      <c r="S741" t="s">
        <v>74</v>
      </c>
      <c r="T741" t="s">
        <v>74</v>
      </c>
      <c r="X741" t="s">
        <v>1274</v>
      </c>
    </row>
    <row r="742" spans="2:24" x14ac:dyDescent="0.25">
      <c r="B742" t="s">
        <v>1275</v>
      </c>
      <c r="D742" t="s">
        <v>89</v>
      </c>
      <c r="E742">
        <v>0</v>
      </c>
      <c r="F742">
        <v>0</v>
      </c>
      <c r="G742">
        <v>0</v>
      </c>
      <c r="H742">
        <v>0</v>
      </c>
      <c r="I742" t="s">
        <v>74</v>
      </c>
      <c r="J742" t="s">
        <v>74</v>
      </c>
      <c r="K742" t="s">
        <v>74</v>
      </c>
      <c r="L742" t="s">
        <v>74</v>
      </c>
      <c r="M742" t="s">
        <v>74</v>
      </c>
      <c r="N742" t="s">
        <v>74</v>
      </c>
      <c r="O742">
        <v>0</v>
      </c>
      <c r="P742">
        <v>16</v>
      </c>
      <c r="Q742" t="s">
        <v>3989</v>
      </c>
      <c r="R742" t="s">
        <v>74</v>
      </c>
      <c r="S742" t="s">
        <v>74</v>
      </c>
      <c r="T742" t="s">
        <v>74</v>
      </c>
      <c r="X742" t="s">
        <v>1276</v>
      </c>
    </row>
    <row r="743" spans="2:24" x14ac:dyDescent="0.25">
      <c r="B743" t="s">
        <v>1277</v>
      </c>
      <c r="D743" t="s">
        <v>1253</v>
      </c>
      <c r="E743">
        <v>0</v>
      </c>
      <c r="F743">
        <v>0</v>
      </c>
      <c r="G743">
        <v>0</v>
      </c>
      <c r="H743">
        <v>0</v>
      </c>
      <c r="I743" t="s">
        <v>74</v>
      </c>
      <c r="J743" t="s">
        <v>74</v>
      </c>
      <c r="K743" t="s">
        <v>74</v>
      </c>
      <c r="L743" t="s">
        <v>74</v>
      </c>
      <c r="M743" t="s">
        <v>74</v>
      </c>
      <c r="N743" t="s">
        <v>74</v>
      </c>
      <c r="O743">
        <v>0</v>
      </c>
      <c r="P743">
        <v>16</v>
      </c>
      <c r="Q743" t="s">
        <v>3989</v>
      </c>
      <c r="R743" t="s">
        <v>74</v>
      </c>
      <c r="S743" t="s">
        <v>74</v>
      </c>
      <c r="T743" t="s">
        <v>74</v>
      </c>
      <c r="X743" t="s">
        <v>1278</v>
      </c>
    </row>
    <row r="744" spans="2:24" x14ac:dyDescent="0.25">
      <c r="B744" t="s">
        <v>1279</v>
      </c>
      <c r="D744" t="s">
        <v>1052</v>
      </c>
      <c r="E744">
        <v>0</v>
      </c>
      <c r="F744">
        <v>0</v>
      </c>
      <c r="G744">
        <v>0</v>
      </c>
      <c r="H744">
        <v>0</v>
      </c>
      <c r="I744" t="s">
        <v>74</v>
      </c>
      <c r="J744" t="s">
        <v>74</v>
      </c>
      <c r="K744" t="s">
        <v>74</v>
      </c>
      <c r="L744" t="s">
        <v>74</v>
      </c>
      <c r="M744" t="s">
        <v>74</v>
      </c>
      <c r="N744" t="s">
        <v>74</v>
      </c>
      <c r="O744">
        <v>0</v>
      </c>
      <c r="P744">
        <v>16</v>
      </c>
      <c r="Q744" t="s">
        <v>3989</v>
      </c>
      <c r="R744" t="s">
        <v>74</v>
      </c>
      <c r="S744" t="s">
        <v>74</v>
      </c>
      <c r="T744" t="s">
        <v>74</v>
      </c>
      <c r="X744" t="s">
        <v>1280</v>
      </c>
    </row>
    <row r="745" spans="2:24" x14ac:dyDescent="0.25">
      <c r="B745" t="s">
        <v>1281</v>
      </c>
      <c r="D745" t="s">
        <v>105</v>
      </c>
      <c r="E745">
        <v>0</v>
      </c>
      <c r="F745">
        <v>0</v>
      </c>
      <c r="G745">
        <v>0</v>
      </c>
      <c r="H745">
        <v>0</v>
      </c>
      <c r="I745" t="s">
        <v>74</v>
      </c>
      <c r="J745" t="s">
        <v>74</v>
      </c>
      <c r="K745" t="s">
        <v>74</v>
      </c>
      <c r="L745" t="s">
        <v>74</v>
      </c>
      <c r="M745" t="s">
        <v>74</v>
      </c>
      <c r="N745" t="s">
        <v>74</v>
      </c>
      <c r="O745">
        <v>0</v>
      </c>
      <c r="P745">
        <v>16</v>
      </c>
      <c r="Q745" t="s">
        <v>3989</v>
      </c>
      <c r="R745" t="s">
        <v>74</v>
      </c>
      <c r="S745" t="s">
        <v>74</v>
      </c>
      <c r="T745" t="s">
        <v>74</v>
      </c>
      <c r="X745" t="s">
        <v>1282</v>
      </c>
    </row>
    <row r="746" spans="2:24" x14ac:dyDescent="0.25">
      <c r="B746" t="s">
        <v>1283</v>
      </c>
      <c r="D746" t="s">
        <v>1284</v>
      </c>
      <c r="E746">
        <v>0</v>
      </c>
      <c r="F746">
        <v>0</v>
      </c>
      <c r="G746">
        <v>0</v>
      </c>
      <c r="H746">
        <v>0</v>
      </c>
      <c r="I746" t="s">
        <v>74</v>
      </c>
      <c r="J746" t="s">
        <v>74</v>
      </c>
      <c r="K746" t="s">
        <v>74</v>
      </c>
      <c r="L746" t="s">
        <v>74</v>
      </c>
      <c r="M746" t="s">
        <v>74</v>
      </c>
      <c r="N746" t="s">
        <v>74</v>
      </c>
      <c r="O746">
        <v>0</v>
      </c>
      <c r="P746">
        <v>16</v>
      </c>
      <c r="Q746" t="s">
        <v>3989</v>
      </c>
      <c r="R746" t="s">
        <v>74</v>
      </c>
      <c r="S746" t="s">
        <v>74</v>
      </c>
      <c r="T746" t="s">
        <v>74</v>
      </c>
      <c r="X746" t="s">
        <v>1285</v>
      </c>
    </row>
    <row r="747" spans="2:24" x14ac:dyDescent="0.25">
      <c r="B747" t="s">
        <v>1286</v>
      </c>
      <c r="D747" t="s">
        <v>89</v>
      </c>
      <c r="E747">
        <v>0</v>
      </c>
      <c r="F747">
        <v>0</v>
      </c>
      <c r="G747">
        <v>0</v>
      </c>
      <c r="H747">
        <v>0</v>
      </c>
      <c r="I747" t="s">
        <v>74</v>
      </c>
      <c r="J747" t="s">
        <v>74</v>
      </c>
      <c r="K747" t="s">
        <v>74</v>
      </c>
      <c r="L747" t="s">
        <v>74</v>
      </c>
      <c r="M747" t="s">
        <v>74</v>
      </c>
      <c r="N747" t="s">
        <v>74</v>
      </c>
      <c r="O747">
        <v>0</v>
      </c>
      <c r="P747">
        <v>16</v>
      </c>
      <c r="Q747" t="s">
        <v>3989</v>
      </c>
      <c r="R747" t="s">
        <v>74</v>
      </c>
      <c r="S747" t="s">
        <v>74</v>
      </c>
      <c r="T747" t="s">
        <v>74</v>
      </c>
      <c r="X747" t="s">
        <v>1287</v>
      </c>
    </row>
    <row r="748" spans="2:24" x14ac:dyDescent="0.25">
      <c r="B748" t="s">
        <v>1288</v>
      </c>
      <c r="D748" t="s">
        <v>89</v>
      </c>
      <c r="E748">
        <v>0</v>
      </c>
      <c r="F748">
        <v>0</v>
      </c>
      <c r="G748">
        <v>0</v>
      </c>
      <c r="H748">
        <v>0</v>
      </c>
      <c r="I748" t="s">
        <v>74</v>
      </c>
      <c r="J748" t="s">
        <v>74</v>
      </c>
      <c r="K748" t="s">
        <v>74</v>
      </c>
      <c r="L748" t="s">
        <v>74</v>
      </c>
      <c r="M748" t="s">
        <v>74</v>
      </c>
      <c r="N748" t="s">
        <v>74</v>
      </c>
      <c r="O748">
        <v>0</v>
      </c>
      <c r="P748">
        <v>16</v>
      </c>
      <c r="Q748" t="s">
        <v>3989</v>
      </c>
      <c r="R748" t="s">
        <v>74</v>
      </c>
      <c r="S748" t="s">
        <v>74</v>
      </c>
      <c r="T748" t="s">
        <v>74</v>
      </c>
      <c r="X748" t="s">
        <v>1289</v>
      </c>
    </row>
    <row r="749" spans="2:24" x14ac:dyDescent="0.25">
      <c r="B749" t="s">
        <v>1290</v>
      </c>
      <c r="D749" t="s">
        <v>105</v>
      </c>
      <c r="E749">
        <v>0</v>
      </c>
      <c r="F749">
        <v>0</v>
      </c>
      <c r="G749">
        <v>0</v>
      </c>
      <c r="H749">
        <v>0</v>
      </c>
      <c r="I749" t="s">
        <v>74</v>
      </c>
      <c r="J749" t="s">
        <v>74</v>
      </c>
      <c r="K749" t="s">
        <v>74</v>
      </c>
      <c r="L749" t="s">
        <v>74</v>
      </c>
      <c r="M749" t="s">
        <v>74</v>
      </c>
      <c r="N749" t="s">
        <v>74</v>
      </c>
      <c r="O749">
        <v>0</v>
      </c>
      <c r="P749">
        <v>16</v>
      </c>
      <c r="Q749" t="s">
        <v>3989</v>
      </c>
      <c r="R749" t="s">
        <v>74</v>
      </c>
      <c r="S749" t="s">
        <v>74</v>
      </c>
      <c r="T749" t="s">
        <v>74</v>
      </c>
      <c r="X749" t="s">
        <v>1291</v>
      </c>
    </row>
    <row r="750" spans="2:24" x14ac:dyDescent="0.25">
      <c r="B750" t="s">
        <v>1292</v>
      </c>
      <c r="D750" t="s">
        <v>89</v>
      </c>
      <c r="E750">
        <v>0</v>
      </c>
      <c r="F750">
        <v>0</v>
      </c>
      <c r="G750">
        <v>0</v>
      </c>
      <c r="H750">
        <v>0</v>
      </c>
      <c r="I750" t="s">
        <v>74</v>
      </c>
      <c r="J750" t="s">
        <v>74</v>
      </c>
      <c r="K750" t="s">
        <v>74</v>
      </c>
      <c r="L750" t="s">
        <v>74</v>
      </c>
      <c r="M750" t="s">
        <v>74</v>
      </c>
      <c r="N750" t="s">
        <v>74</v>
      </c>
      <c r="O750">
        <v>0</v>
      </c>
      <c r="P750">
        <v>16</v>
      </c>
      <c r="Q750" t="s">
        <v>3989</v>
      </c>
      <c r="R750" t="s">
        <v>74</v>
      </c>
      <c r="S750" t="s">
        <v>74</v>
      </c>
      <c r="T750" t="s">
        <v>74</v>
      </c>
      <c r="X750" t="s">
        <v>1293</v>
      </c>
    </row>
    <row r="751" spans="2:24" x14ac:dyDescent="0.25">
      <c r="B751" t="s">
        <v>1294</v>
      </c>
      <c r="D751" t="s">
        <v>89</v>
      </c>
      <c r="E751">
        <v>0</v>
      </c>
      <c r="F751">
        <v>0</v>
      </c>
      <c r="G751">
        <v>0</v>
      </c>
      <c r="H751">
        <v>0</v>
      </c>
      <c r="I751" t="s">
        <v>74</v>
      </c>
      <c r="J751" t="s">
        <v>74</v>
      </c>
      <c r="K751" t="s">
        <v>74</v>
      </c>
      <c r="L751" t="s">
        <v>74</v>
      </c>
      <c r="M751" t="s">
        <v>74</v>
      </c>
      <c r="N751" t="s">
        <v>74</v>
      </c>
      <c r="O751">
        <v>0</v>
      </c>
      <c r="P751">
        <v>16</v>
      </c>
      <c r="Q751" t="s">
        <v>3989</v>
      </c>
      <c r="R751" t="s">
        <v>74</v>
      </c>
      <c r="S751" t="s">
        <v>74</v>
      </c>
      <c r="T751" t="s">
        <v>74</v>
      </c>
      <c r="X751" t="s">
        <v>1295</v>
      </c>
    </row>
    <row r="752" spans="2:24" x14ac:dyDescent="0.25">
      <c r="B752" t="s">
        <v>1296</v>
      </c>
      <c r="D752" t="s">
        <v>89</v>
      </c>
      <c r="E752">
        <v>0</v>
      </c>
      <c r="F752">
        <v>0</v>
      </c>
      <c r="G752">
        <v>0</v>
      </c>
      <c r="H752">
        <v>0</v>
      </c>
      <c r="I752" t="s">
        <v>74</v>
      </c>
      <c r="J752" t="s">
        <v>74</v>
      </c>
      <c r="K752" t="s">
        <v>74</v>
      </c>
      <c r="L752" t="s">
        <v>74</v>
      </c>
      <c r="M752" t="s">
        <v>74</v>
      </c>
      <c r="N752" t="s">
        <v>74</v>
      </c>
      <c r="O752">
        <v>0</v>
      </c>
      <c r="P752">
        <v>16</v>
      </c>
      <c r="Q752" t="s">
        <v>3989</v>
      </c>
      <c r="R752" t="s">
        <v>74</v>
      </c>
      <c r="S752" t="s">
        <v>74</v>
      </c>
      <c r="T752" t="s">
        <v>74</v>
      </c>
      <c r="X752" t="s">
        <v>1297</v>
      </c>
    </row>
    <row r="753" spans="2:24" x14ac:dyDescent="0.25">
      <c r="B753" t="s">
        <v>1298</v>
      </c>
      <c r="D753" t="s">
        <v>89</v>
      </c>
      <c r="E753">
        <v>0</v>
      </c>
      <c r="F753">
        <v>0</v>
      </c>
      <c r="G753">
        <v>0</v>
      </c>
      <c r="H753">
        <v>0</v>
      </c>
      <c r="I753" t="s">
        <v>74</v>
      </c>
      <c r="J753" t="s">
        <v>74</v>
      </c>
      <c r="K753" t="s">
        <v>74</v>
      </c>
      <c r="L753" t="s">
        <v>74</v>
      </c>
      <c r="M753" t="s">
        <v>74</v>
      </c>
      <c r="N753" t="s">
        <v>74</v>
      </c>
      <c r="O753">
        <v>0</v>
      </c>
      <c r="P753">
        <v>16</v>
      </c>
      <c r="Q753" t="s">
        <v>3989</v>
      </c>
      <c r="R753" t="s">
        <v>74</v>
      </c>
      <c r="S753" t="s">
        <v>74</v>
      </c>
      <c r="T753" t="s">
        <v>74</v>
      </c>
      <c r="X753" t="s">
        <v>1299</v>
      </c>
    </row>
    <row r="754" spans="2:24" x14ac:dyDescent="0.25">
      <c r="B754" t="s">
        <v>1300</v>
      </c>
      <c r="D754" t="s">
        <v>89</v>
      </c>
      <c r="E754">
        <v>0</v>
      </c>
      <c r="F754">
        <v>0</v>
      </c>
      <c r="G754">
        <v>0</v>
      </c>
      <c r="H754">
        <v>0</v>
      </c>
      <c r="I754" t="s">
        <v>74</v>
      </c>
      <c r="J754" t="s">
        <v>74</v>
      </c>
      <c r="K754" t="s">
        <v>74</v>
      </c>
      <c r="L754" t="s">
        <v>74</v>
      </c>
      <c r="M754" t="s">
        <v>74</v>
      </c>
      <c r="N754" t="s">
        <v>74</v>
      </c>
      <c r="O754">
        <v>0</v>
      </c>
      <c r="P754">
        <v>16</v>
      </c>
      <c r="Q754" t="s">
        <v>3989</v>
      </c>
      <c r="R754" t="s">
        <v>74</v>
      </c>
      <c r="S754" t="s">
        <v>74</v>
      </c>
      <c r="T754" t="s">
        <v>74</v>
      </c>
      <c r="X754" t="s">
        <v>1301</v>
      </c>
    </row>
    <row r="755" spans="2:24" x14ac:dyDescent="0.25">
      <c r="B755" t="s">
        <v>1302</v>
      </c>
      <c r="D755" t="s">
        <v>89</v>
      </c>
      <c r="E755">
        <v>0</v>
      </c>
      <c r="F755">
        <v>0</v>
      </c>
      <c r="G755">
        <v>0</v>
      </c>
      <c r="H755">
        <v>0</v>
      </c>
      <c r="I755" t="s">
        <v>74</v>
      </c>
      <c r="J755" t="s">
        <v>74</v>
      </c>
      <c r="K755" t="s">
        <v>74</v>
      </c>
      <c r="L755" t="s">
        <v>74</v>
      </c>
      <c r="M755" t="s">
        <v>74</v>
      </c>
      <c r="N755" t="s">
        <v>74</v>
      </c>
      <c r="O755">
        <v>0</v>
      </c>
      <c r="P755">
        <v>16</v>
      </c>
      <c r="Q755" t="s">
        <v>3989</v>
      </c>
      <c r="R755" t="s">
        <v>74</v>
      </c>
      <c r="S755" t="s">
        <v>74</v>
      </c>
      <c r="T755" t="s">
        <v>74</v>
      </c>
      <c r="X755" t="s">
        <v>1303</v>
      </c>
    </row>
    <row r="756" spans="2:24" x14ac:dyDescent="0.25">
      <c r="B756" t="s">
        <v>1304</v>
      </c>
      <c r="D756" t="s">
        <v>105</v>
      </c>
      <c r="E756">
        <v>0</v>
      </c>
      <c r="F756">
        <v>0</v>
      </c>
      <c r="G756">
        <v>0</v>
      </c>
      <c r="H756">
        <v>0</v>
      </c>
      <c r="I756" t="s">
        <v>74</v>
      </c>
      <c r="J756" t="s">
        <v>74</v>
      </c>
      <c r="K756" t="s">
        <v>74</v>
      </c>
      <c r="L756" t="s">
        <v>74</v>
      </c>
      <c r="M756" t="s">
        <v>74</v>
      </c>
      <c r="N756" t="s">
        <v>74</v>
      </c>
      <c r="O756">
        <v>0</v>
      </c>
      <c r="P756">
        <v>16</v>
      </c>
      <c r="Q756" t="s">
        <v>3989</v>
      </c>
      <c r="R756" t="s">
        <v>74</v>
      </c>
      <c r="S756" t="s">
        <v>74</v>
      </c>
      <c r="T756" t="s">
        <v>74</v>
      </c>
      <c r="X756" t="s">
        <v>1305</v>
      </c>
    </row>
    <row r="757" spans="2:24" x14ac:dyDescent="0.25">
      <c r="B757" t="s">
        <v>1306</v>
      </c>
      <c r="D757" t="s">
        <v>89</v>
      </c>
      <c r="E757">
        <v>0</v>
      </c>
      <c r="F757">
        <v>0</v>
      </c>
      <c r="G757">
        <v>0</v>
      </c>
      <c r="H757">
        <v>0</v>
      </c>
      <c r="I757" t="s">
        <v>74</v>
      </c>
      <c r="J757" t="s">
        <v>74</v>
      </c>
      <c r="K757" t="s">
        <v>74</v>
      </c>
      <c r="L757" t="s">
        <v>74</v>
      </c>
      <c r="M757" t="s">
        <v>74</v>
      </c>
      <c r="N757" t="s">
        <v>74</v>
      </c>
      <c r="O757">
        <v>0</v>
      </c>
      <c r="P757">
        <v>16</v>
      </c>
      <c r="Q757" t="s">
        <v>3989</v>
      </c>
      <c r="R757" t="s">
        <v>74</v>
      </c>
      <c r="S757" t="s">
        <v>74</v>
      </c>
      <c r="T757" t="s">
        <v>74</v>
      </c>
      <c r="X757" t="s">
        <v>1307</v>
      </c>
    </row>
    <row r="758" spans="2:24" x14ac:dyDescent="0.25">
      <c r="B758" t="s">
        <v>1308</v>
      </c>
      <c r="D758" t="s">
        <v>89</v>
      </c>
      <c r="E758">
        <v>0</v>
      </c>
      <c r="F758">
        <v>0</v>
      </c>
      <c r="G758">
        <v>0</v>
      </c>
      <c r="H758">
        <v>0</v>
      </c>
      <c r="I758" t="s">
        <v>74</v>
      </c>
      <c r="J758" t="s">
        <v>74</v>
      </c>
      <c r="K758" t="s">
        <v>74</v>
      </c>
      <c r="L758" t="s">
        <v>74</v>
      </c>
      <c r="M758" t="s">
        <v>74</v>
      </c>
      <c r="N758" t="s">
        <v>74</v>
      </c>
      <c r="O758">
        <v>0</v>
      </c>
      <c r="P758">
        <v>16</v>
      </c>
      <c r="Q758" t="s">
        <v>3989</v>
      </c>
      <c r="R758" t="s">
        <v>74</v>
      </c>
      <c r="S758" t="s">
        <v>74</v>
      </c>
      <c r="T758" t="s">
        <v>74</v>
      </c>
      <c r="X758" t="s">
        <v>1309</v>
      </c>
    </row>
    <row r="759" spans="2:24" x14ac:dyDescent="0.25">
      <c r="B759" t="s">
        <v>1310</v>
      </c>
      <c r="D759" t="s">
        <v>89</v>
      </c>
      <c r="E759">
        <v>0</v>
      </c>
      <c r="F759">
        <v>0</v>
      </c>
      <c r="G759">
        <v>0</v>
      </c>
      <c r="H759">
        <v>0</v>
      </c>
      <c r="I759" t="s">
        <v>74</v>
      </c>
      <c r="J759" t="s">
        <v>74</v>
      </c>
      <c r="K759" t="s">
        <v>74</v>
      </c>
      <c r="L759" t="s">
        <v>74</v>
      </c>
      <c r="M759" t="s">
        <v>74</v>
      </c>
      <c r="N759" t="s">
        <v>74</v>
      </c>
      <c r="O759">
        <v>0</v>
      </c>
      <c r="P759">
        <v>16</v>
      </c>
      <c r="Q759" t="s">
        <v>3989</v>
      </c>
      <c r="R759" t="s">
        <v>74</v>
      </c>
      <c r="S759" t="s">
        <v>74</v>
      </c>
      <c r="T759" t="s">
        <v>74</v>
      </c>
      <c r="X759" t="s">
        <v>1311</v>
      </c>
    </row>
    <row r="760" spans="2:24" x14ac:dyDescent="0.25">
      <c r="B760" t="s">
        <v>1312</v>
      </c>
      <c r="D760" t="s">
        <v>89</v>
      </c>
      <c r="E760">
        <v>0</v>
      </c>
      <c r="F760">
        <v>0</v>
      </c>
      <c r="G760">
        <v>0</v>
      </c>
      <c r="H760">
        <v>0</v>
      </c>
      <c r="I760" t="s">
        <v>74</v>
      </c>
      <c r="J760" t="s">
        <v>74</v>
      </c>
      <c r="K760" t="s">
        <v>74</v>
      </c>
      <c r="L760" t="s">
        <v>74</v>
      </c>
      <c r="M760" t="s">
        <v>74</v>
      </c>
      <c r="N760" t="s">
        <v>74</v>
      </c>
      <c r="O760">
        <v>0</v>
      </c>
      <c r="P760">
        <v>16</v>
      </c>
      <c r="Q760" t="s">
        <v>3989</v>
      </c>
      <c r="R760" t="s">
        <v>74</v>
      </c>
      <c r="S760" t="s">
        <v>74</v>
      </c>
      <c r="T760" t="s">
        <v>74</v>
      </c>
      <c r="X760" t="s">
        <v>1313</v>
      </c>
    </row>
    <row r="761" spans="2:24" x14ac:dyDescent="0.25">
      <c r="B761" t="s">
        <v>1314</v>
      </c>
      <c r="D761" t="s">
        <v>89</v>
      </c>
      <c r="E761">
        <v>0</v>
      </c>
      <c r="F761">
        <v>0</v>
      </c>
      <c r="G761">
        <v>0</v>
      </c>
      <c r="H761">
        <v>0</v>
      </c>
      <c r="I761" t="s">
        <v>74</v>
      </c>
      <c r="J761" t="s">
        <v>74</v>
      </c>
      <c r="K761" t="s">
        <v>74</v>
      </c>
      <c r="L761" t="s">
        <v>74</v>
      </c>
      <c r="M761" t="s">
        <v>74</v>
      </c>
      <c r="N761" t="s">
        <v>74</v>
      </c>
      <c r="O761">
        <v>0</v>
      </c>
      <c r="P761">
        <v>16</v>
      </c>
      <c r="Q761" t="s">
        <v>3989</v>
      </c>
      <c r="R761" t="s">
        <v>74</v>
      </c>
      <c r="S761" t="s">
        <v>74</v>
      </c>
      <c r="T761" t="s">
        <v>74</v>
      </c>
      <c r="X761" t="s">
        <v>1315</v>
      </c>
    </row>
    <row r="762" spans="2:24" x14ac:dyDescent="0.25">
      <c r="B762" t="s">
        <v>1316</v>
      </c>
      <c r="D762" t="s">
        <v>89</v>
      </c>
      <c r="E762">
        <v>0</v>
      </c>
      <c r="F762">
        <v>0</v>
      </c>
      <c r="G762">
        <v>0</v>
      </c>
      <c r="H762">
        <v>0</v>
      </c>
      <c r="I762" t="s">
        <v>74</v>
      </c>
      <c r="J762" t="s">
        <v>74</v>
      </c>
      <c r="K762" t="s">
        <v>74</v>
      </c>
      <c r="L762" t="s">
        <v>74</v>
      </c>
      <c r="M762" t="s">
        <v>74</v>
      </c>
      <c r="N762" t="s">
        <v>74</v>
      </c>
      <c r="O762">
        <v>0</v>
      </c>
      <c r="P762">
        <v>16</v>
      </c>
      <c r="Q762" t="s">
        <v>3989</v>
      </c>
      <c r="R762" t="s">
        <v>74</v>
      </c>
      <c r="S762" t="s">
        <v>74</v>
      </c>
      <c r="T762" t="s">
        <v>74</v>
      </c>
      <c r="X762" t="s">
        <v>1317</v>
      </c>
    </row>
    <row r="763" spans="2:24" x14ac:dyDescent="0.25">
      <c r="B763" t="s">
        <v>1318</v>
      </c>
      <c r="D763" t="s">
        <v>89</v>
      </c>
      <c r="E763">
        <v>0</v>
      </c>
      <c r="F763">
        <v>0</v>
      </c>
      <c r="G763">
        <v>0</v>
      </c>
      <c r="H763">
        <v>0</v>
      </c>
      <c r="I763" t="s">
        <v>74</v>
      </c>
      <c r="J763" t="s">
        <v>74</v>
      </c>
      <c r="K763" t="s">
        <v>74</v>
      </c>
      <c r="L763" t="s">
        <v>74</v>
      </c>
      <c r="M763" t="s">
        <v>74</v>
      </c>
      <c r="N763" t="s">
        <v>74</v>
      </c>
      <c r="O763">
        <v>0</v>
      </c>
      <c r="P763">
        <v>16</v>
      </c>
      <c r="Q763" t="s">
        <v>3989</v>
      </c>
      <c r="R763" t="s">
        <v>74</v>
      </c>
      <c r="S763" t="s">
        <v>74</v>
      </c>
      <c r="T763" t="s">
        <v>74</v>
      </c>
      <c r="X763" t="s">
        <v>1319</v>
      </c>
    </row>
    <row r="764" spans="2:24" x14ac:dyDescent="0.25">
      <c r="B764" t="s">
        <v>1320</v>
      </c>
      <c r="D764" t="s">
        <v>89</v>
      </c>
      <c r="E764">
        <v>0</v>
      </c>
      <c r="F764">
        <v>0</v>
      </c>
      <c r="G764">
        <v>0</v>
      </c>
      <c r="H764">
        <v>0</v>
      </c>
      <c r="I764" t="s">
        <v>74</v>
      </c>
      <c r="J764" t="s">
        <v>74</v>
      </c>
      <c r="K764" t="s">
        <v>74</v>
      </c>
      <c r="L764" t="s">
        <v>74</v>
      </c>
      <c r="M764" t="s">
        <v>74</v>
      </c>
      <c r="N764" t="s">
        <v>74</v>
      </c>
      <c r="O764">
        <v>0</v>
      </c>
      <c r="P764">
        <v>16</v>
      </c>
      <c r="Q764" t="s">
        <v>3989</v>
      </c>
      <c r="R764" t="s">
        <v>74</v>
      </c>
      <c r="S764" t="s">
        <v>74</v>
      </c>
      <c r="T764" t="s">
        <v>74</v>
      </c>
      <c r="X764" t="s">
        <v>1321</v>
      </c>
    </row>
    <row r="765" spans="2:24" x14ac:dyDescent="0.25">
      <c r="B765" t="s">
        <v>1322</v>
      </c>
      <c r="D765" t="s">
        <v>1284</v>
      </c>
      <c r="E765">
        <v>0</v>
      </c>
      <c r="F765">
        <v>0</v>
      </c>
      <c r="G765">
        <v>0</v>
      </c>
      <c r="H765">
        <v>1</v>
      </c>
      <c r="I765" t="s">
        <v>74</v>
      </c>
      <c r="J765" t="s">
        <v>74</v>
      </c>
      <c r="K765" t="s">
        <v>74</v>
      </c>
      <c r="L765" t="s">
        <v>74</v>
      </c>
      <c r="M765" t="s">
        <v>74</v>
      </c>
      <c r="N765" t="s">
        <v>74</v>
      </c>
      <c r="O765">
        <v>0</v>
      </c>
      <c r="P765">
        <v>16</v>
      </c>
      <c r="Q765" t="s">
        <v>3989</v>
      </c>
      <c r="R765" t="s">
        <v>74</v>
      </c>
      <c r="S765" t="s">
        <v>74</v>
      </c>
      <c r="T765" t="s">
        <v>74</v>
      </c>
      <c r="X765" t="s">
        <v>1323</v>
      </c>
    </row>
    <row r="766" spans="2:24" x14ac:dyDescent="0.25">
      <c r="B766" t="s">
        <v>1324</v>
      </c>
      <c r="D766" t="s">
        <v>89</v>
      </c>
      <c r="E766">
        <v>0</v>
      </c>
      <c r="F766">
        <v>0</v>
      </c>
      <c r="G766">
        <v>0</v>
      </c>
      <c r="H766">
        <v>0</v>
      </c>
      <c r="I766" t="s">
        <v>74</v>
      </c>
      <c r="J766" t="s">
        <v>74</v>
      </c>
      <c r="K766" t="s">
        <v>74</v>
      </c>
      <c r="L766" t="s">
        <v>74</v>
      </c>
      <c r="M766" t="s">
        <v>74</v>
      </c>
      <c r="N766" t="s">
        <v>74</v>
      </c>
      <c r="O766">
        <v>0</v>
      </c>
      <c r="P766">
        <v>16</v>
      </c>
      <c r="Q766" t="s">
        <v>3989</v>
      </c>
      <c r="R766" t="s">
        <v>74</v>
      </c>
      <c r="S766" t="s">
        <v>74</v>
      </c>
      <c r="T766" t="s">
        <v>74</v>
      </c>
      <c r="X766" t="s">
        <v>1325</v>
      </c>
    </row>
    <row r="767" spans="2:24" x14ac:dyDescent="0.25">
      <c r="B767" t="s">
        <v>1326</v>
      </c>
      <c r="D767" t="s">
        <v>105</v>
      </c>
      <c r="E767">
        <v>0</v>
      </c>
      <c r="F767">
        <v>0</v>
      </c>
      <c r="G767">
        <v>0</v>
      </c>
      <c r="H767">
        <v>0</v>
      </c>
      <c r="I767" t="s">
        <v>74</v>
      </c>
      <c r="J767" t="s">
        <v>74</v>
      </c>
      <c r="K767" t="s">
        <v>74</v>
      </c>
      <c r="L767" t="s">
        <v>74</v>
      </c>
      <c r="M767" t="s">
        <v>74</v>
      </c>
      <c r="N767" t="s">
        <v>74</v>
      </c>
      <c r="O767">
        <v>0</v>
      </c>
      <c r="P767">
        <v>16</v>
      </c>
      <c r="Q767" t="s">
        <v>3989</v>
      </c>
      <c r="R767" t="s">
        <v>74</v>
      </c>
      <c r="S767" t="s">
        <v>74</v>
      </c>
      <c r="T767" t="s">
        <v>74</v>
      </c>
      <c r="X767" t="s">
        <v>1327</v>
      </c>
    </row>
    <row r="768" spans="2:24" x14ac:dyDescent="0.25">
      <c r="B768" t="s">
        <v>1328</v>
      </c>
      <c r="D768" t="s">
        <v>89</v>
      </c>
      <c r="E768">
        <v>1</v>
      </c>
      <c r="F768">
        <v>0</v>
      </c>
      <c r="G768">
        <v>0</v>
      </c>
      <c r="H768">
        <v>0</v>
      </c>
      <c r="I768" t="s">
        <v>74</v>
      </c>
      <c r="J768" t="s">
        <v>74</v>
      </c>
      <c r="K768" t="s">
        <v>74</v>
      </c>
      <c r="L768" t="s">
        <v>74</v>
      </c>
      <c r="M768" t="s">
        <v>74</v>
      </c>
      <c r="N768" t="s">
        <v>74</v>
      </c>
      <c r="O768">
        <v>0</v>
      </c>
      <c r="P768">
        <v>16</v>
      </c>
      <c r="Q768" t="s">
        <v>3989</v>
      </c>
      <c r="R768" t="s">
        <v>74</v>
      </c>
      <c r="S768" t="s">
        <v>74</v>
      </c>
      <c r="T768" t="s">
        <v>74</v>
      </c>
      <c r="X768" t="s">
        <v>1329</v>
      </c>
    </row>
    <row r="769" spans="2:24" x14ac:dyDescent="0.25">
      <c r="B769" t="s">
        <v>1330</v>
      </c>
      <c r="D769" t="s">
        <v>89</v>
      </c>
      <c r="E769">
        <v>0</v>
      </c>
      <c r="F769">
        <v>0</v>
      </c>
      <c r="G769">
        <v>0</v>
      </c>
      <c r="H769">
        <v>0</v>
      </c>
      <c r="I769" t="s">
        <v>74</v>
      </c>
      <c r="J769" t="s">
        <v>74</v>
      </c>
      <c r="K769" t="s">
        <v>74</v>
      </c>
      <c r="L769" t="s">
        <v>74</v>
      </c>
      <c r="M769" t="s">
        <v>74</v>
      </c>
      <c r="N769" t="s">
        <v>74</v>
      </c>
      <c r="O769">
        <v>0</v>
      </c>
      <c r="P769">
        <v>16</v>
      </c>
      <c r="Q769" t="s">
        <v>3989</v>
      </c>
      <c r="R769" t="s">
        <v>74</v>
      </c>
      <c r="S769" t="s">
        <v>74</v>
      </c>
      <c r="T769" t="s">
        <v>74</v>
      </c>
      <c r="X769" t="s">
        <v>1331</v>
      </c>
    </row>
    <row r="770" spans="2:24" x14ac:dyDescent="0.25">
      <c r="B770" t="s">
        <v>1332</v>
      </c>
      <c r="D770" t="s">
        <v>89</v>
      </c>
      <c r="E770">
        <v>0</v>
      </c>
      <c r="F770">
        <v>0</v>
      </c>
      <c r="G770">
        <v>0</v>
      </c>
      <c r="H770">
        <v>0</v>
      </c>
      <c r="I770" t="s">
        <v>74</v>
      </c>
      <c r="J770" t="s">
        <v>74</v>
      </c>
      <c r="K770" t="s">
        <v>74</v>
      </c>
      <c r="L770" t="s">
        <v>74</v>
      </c>
      <c r="M770" t="s">
        <v>74</v>
      </c>
      <c r="N770" t="s">
        <v>74</v>
      </c>
      <c r="O770">
        <v>0</v>
      </c>
      <c r="P770">
        <v>16</v>
      </c>
      <c r="Q770" t="s">
        <v>3989</v>
      </c>
      <c r="R770" t="s">
        <v>74</v>
      </c>
      <c r="S770" t="s">
        <v>74</v>
      </c>
      <c r="T770" t="s">
        <v>74</v>
      </c>
      <c r="X770" t="s">
        <v>1333</v>
      </c>
    </row>
    <row r="771" spans="2:24" x14ac:dyDescent="0.25">
      <c r="B771" t="s">
        <v>1334</v>
      </c>
      <c r="D771" t="s">
        <v>89</v>
      </c>
      <c r="E771">
        <v>0</v>
      </c>
      <c r="F771">
        <v>0</v>
      </c>
      <c r="G771">
        <v>0</v>
      </c>
      <c r="H771">
        <v>0</v>
      </c>
      <c r="I771" t="s">
        <v>74</v>
      </c>
      <c r="J771" t="s">
        <v>74</v>
      </c>
      <c r="K771" t="s">
        <v>74</v>
      </c>
      <c r="L771" t="s">
        <v>74</v>
      </c>
      <c r="M771" t="s">
        <v>74</v>
      </c>
      <c r="N771" t="s">
        <v>74</v>
      </c>
      <c r="O771">
        <v>0</v>
      </c>
      <c r="P771">
        <v>16</v>
      </c>
      <c r="Q771" t="s">
        <v>3989</v>
      </c>
      <c r="R771" t="s">
        <v>74</v>
      </c>
      <c r="S771" t="s">
        <v>74</v>
      </c>
      <c r="T771" t="s">
        <v>74</v>
      </c>
      <c r="X771" t="s">
        <v>1335</v>
      </c>
    </row>
    <row r="772" spans="2:24" x14ac:dyDescent="0.25">
      <c r="B772" t="s">
        <v>1336</v>
      </c>
      <c r="D772" t="s">
        <v>89</v>
      </c>
      <c r="E772">
        <v>0</v>
      </c>
      <c r="F772">
        <v>0</v>
      </c>
      <c r="G772">
        <v>0</v>
      </c>
      <c r="H772">
        <v>0</v>
      </c>
      <c r="I772" t="s">
        <v>74</v>
      </c>
      <c r="J772" t="s">
        <v>74</v>
      </c>
      <c r="K772" t="s">
        <v>74</v>
      </c>
      <c r="L772" t="s">
        <v>74</v>
      </c>
      <c r="M772" t="s">
        <v>74</v>
      </c>
      <c r="N772" t="s">
        <v>74</v>
      </c>
      <c r="O772">
        <v>0</v>
      </c>
      <c r="P772">
        <v>16</v>
      </c>
      <c r="Q772" t="s">
        <v>3989</v>
      </c>
      <c r="R772" t="s">
        <v>74</v>
      </c>
      <c r="S772" t="s">
        <v>74</v>
      </c>
      <c r="T772" t="s">
        <v>74</v>
      </c>
      <c r="X772" t="s">
        <v>1337</v>
      </c>
    </row>
    <row r="773" spans="2:24" x14ac:dyDescent="0.25">
      <c r="B773" t="s">
        <v>1338</v>
      </c>
      <c r="D773" t="s">
        <v>105</v>
      </c>
      <c r="E773">
        <v>0</v>
      </c>
      <c r="F773">
        <v>0</v>
      </c>
      <c r="G773">
        <v>0</v>
      </c>
      <c r="H773">
        <v>0</v>
      </c>
      <c r="I773" t="s">
        <v>74</v>
      </c>
      <c r="J773" t="s">
        <v>74</v>
      </c>
      <c r="K773" t="s">
        <v>74</v>
      </c>
      <c r="L773" t="s">
        <v>74</v>
      </c>
      <c r="M773" t="s">
        <v>74</v>
      </c>
      <c r="N773" t="s">
        <v>74</v>
      </c>
      <c r="O773">
        <v>0</v>
      </c>
      <c r="P773">
        <v>16</v>
      </c>
      <c r="Q773" t="s">
        <v>3989</v>
      </c>
      <c r="R773" t="s">
        <v>74</v>
      </c>
      <c r="S773" t="s">
        <v>74</v>
      </c>
      <c r="T773" t="s">
        <v>74</v>
      </c>
      <c r="X773" t="s">
        <v>1339</v>
      </c>
    </row>
    <row r="774" spans="2:24" x14ac:dyDescent="0.25">
      <c r="B774" t="s">
        <v>1340</v>
      </c>
      <c r="D774" t="s">
        <v>89</v>
      </c>
      <c r="E774">
        <v>0</v>
      </c>
      <c r="F774">
        <v>0</v>
      </c>
      <c r="G774">
        <v>0</v>
      </c>
      <c r="H774">
        <v>0</v>
      </c>
      <c r="I774" t="s">
        <v>74</v>
      </c>
      <c r="J774" t="s">
        <v>74</v>
      </c>
      <c r="K774" t="s">
        <v>74</v>
      </c>
      <c r="L774" t="s">
        <v>74</v>
      </c>
      <c r="M774" t="s">
        <v>74</v>
      </c>
      <c r="N774" t="s">
        <v>74</v>
      </c>
      <c r="O774">
        <v>0</v>
      </c>
      <c r="P774">
        <v>16</v>
      </c>
      <c r="Q774" t="s">
        <v>3989</v>
      </c>
      <c r="R774" t="s">
        <v>74</v>
      </c>
      <c r="S774" t="s">
        <v>74</v>
      </c>
      <c r="T774" t="s">
        <v>74</v>
      </c>
      <c r="X774" t="s">
        <v>1341</v>
      </c>
    </row>
    <row r="775" spans="2:24" x14ac:dyDescent="0.25">
      <c r="B775" t="s">
        <v>1342</v>
      </c>
      <c r="D775" t="s">
        <v>105</v>
      </c>
      <c r="E775">
        <v>0</v>
      </c>
      <c r="F775">
        <v>0</v>
      </c>
      <c r="G775">
        <v>0</v>
      </c>
      <c r="H775">
        <v>0</v>
      </c>
      <c r="I775" t="s">
        <v>74</v>
      </c>
      <c r="J775" t="s">
        <v>74</v>
      </c>
      <c r="K775" t="s">
        <v>74</v>
      </c>
      <c r="L775" t="s">
        <v>74</v>
      </c>
      <c r="M775" t="s">
        <v>74</v>
      </c>
      <c r="N775" t="s">
        <v>74</v>
      </c>
      <c r="O775">
        <v>0</v>
      </c>
      <c r="P775">
        <v>16</v>
      </c>
      <c r="Q775" t="s">
        <v>3989</v>
      </c>
      <c r="R775" t="s">
        <v>74</v>
      </c>
      <c r="S775" t="s">
        <v>74</v>
      </c>
      <c r="T775" t="s">
        <v>74</v>
      </c>
      <c r="X775" t="s">
        <v>1343</v>
      </c>
    </row>
    <row r="776" spans="2:24" x14ac:dyDescent="0.25">
      <c r="B776" t="s">
        <v>1344</v>
      </c>
      <c r="D776" t="s">
        <v>1178</v>
      </c>
      <c r="E776">
        <v>0</v>
      </c>
      <c r="F776">
        <v>0</v>
      </c>
      <c r="G776">
        <v>0</v>
      </c>
      <c r="H776">
        <v>0</v>
      </c>
      <c r="I776" t="s">
        <v>74</v>
      </c>
      <c r="J776" t="s">
        <v>74</v>
      </c>
      <c r="K776" t="s">
        <v>74</v>
      </c>
      <c r="L776" t="s">
        <v>74</v>
      </c>
      <c r="M776" t="s">
        <v>74</v>
      </c>
      <c r="N776" t="s">
        <v>74</v>
      </c>
      <c r="O776">
        <v>0</v>
      </c>
      <c r="P776">
        <v>16</v>
      </c>
      <c r="Q776" t="s">
        <v>3989</v>
      </c>
      <c r="R776" t="s">
        <v>74</v>
      </c>
      <c r="S776" t="s">
        <v>74</v>
      </c>
      <c r="T776" t="s">
        <v>74</v>
      </c>
      <c r="X776" t="s">
        <v>1345</v>
      </c>
    </row>
    <row r="777" spans="2:24" x14ac:dyDescent="0.25">
      <c r="B777" t="s">
        <v>1346</v>
      </c>
      <c r="D777" t="s">
        <v>89</v>
      </c>
      <c r="E777">
        <v>0</v>
      </c>
      <c r="F777">
        <v>0</v>
      </c>
      <c r="G777">
        <v>0</v>
      </c>
      <c r="H777">
        <v>0</v>
      </c>
      <c r="I777" t="s">
        <v>74</v>
      </c>
      <c r="J777" t="s">
        <v>74</v>
      </c>
      <c r="K777" t="s">
        <v>74</v>
      </c>
      <c r="L777" t="s">
        <v>74</v>
      </c>
      <c r="M777" t="s">
        <v>74</v>
      </c>
      <c r="N777" t="s">
        <v>74</v>
      </c>
      <c r="O777">
        <v>0</v>
      </c>
      <c r="P777">
        <v>16</v>
      </c>
      <c r="Q777" t="s">
        <v>3989</v>
      </c>
      <c r="R777" t="s">
        <v>74</v>
      </c>
      <c r="S777" t="s">
        <v>74</v>
      </c>
      <c r="T777" t="s">
        <v>74</v>
      </c>
      <c r="X777" t="s">
        <v>1347</v>
      </c>
    </row>
    <row r="778" spans="2:24" x14ac:dyDescent="0.25">
      <c r="B778" t="s">
        <v>1348</v>
      </c>
      <c r="D778" t="s">
        <v>89</v>
      </c>
      <c r="E778">
        <v>0</v>
      </c>
      <c r="F778">
        <v>0</v>
      </c>
      <c r="G778">
        <v>0</v>
      </c>
      <c r="H778">
        <v>0</v>
      </c>
      <c r="I778" t="s">
        <v>74</v>
      </c>
      <c r="J778" t="s">
        <v>74</v>
      </c>
      <c r="K778" t="s">
        <v>74</v>
      </c>
      <c r="L778" t="s">
        <v>74</v>
      </c>
      <c r="M778" t="s">
        <v>74</v>
      </c>
      <c r="N778" t="s">
        <v>74</v>
      </c>
      <c r="O778">
        <v>0</v>
      </c>
      <c r="P778">
        <v>16</v>
      </c>
      <c r="Q778" t="s">
        <v>3989</v>
      </c>
      <c r="R778" t="s">
        <v>74</v>
      </c>
      <c r="S778" t="s">
        <v>74</v>
      </c>
      <c r="T778" t="s">
        <v>74</v>
      </c>
      <c r="X778" t="s">
        <v>1349</v>
      </c>
    </row>
    <row r="779" spans="2:24" x14ac:dyDescent="0.25">
      <c r="B779" t="s">
        <v>1350</v>
      </c>
      <c r="D779" t="s">
        <v>89</v>
      </c>
      <c r="E779">
        <v>0</v>
      </c>
      <c r="F779">
        <v>0</v>
      </c>
      <c r="G779">
        <v>0</v>
      </c>
      <c r="H779">
        <v>0</v>
      </c>
      <c r="I779" t="s">
        <v>74</v>
      </c>
      <c r="J779" t="s">
        <v>74</v>
      </c>
      <c r="K779" t="s">
        <v>74</v>
      </c>
      <c r="L779" t="s">
        <v>74</v>
      </c>
      <c r="M779" t="s">
        <v>74</v>
      </c>
      <c r="N779" t="s">
        <v>74</v>
      </c>
      <c r="O779">
        <v>0</v>
      </c>
      <c r="P779">
        <v>16</v>
      </c>
      <c r="Q779" t="s">
        <v>3989</v>
      </c>
      <c r="R779" t="s">
        <v>74</v>
      </c>
      <c r="S779" t="s">
        <v>74</v>
      </c>
      <c r="T779" t="s">
        <v>74</v>
      </c>
      <c r="X779" t="s">
        <v>1351</v>
      </c>
    </row>
    <row r="780" spans="2:24" x14ac:dyDescent="0.25">
      <c r="B780" t="s">
        <v>1352</v>
      </c>
      <c r="D780" t="s">
        <v>89</v>
      </c>
      <c r="E780">
        <v>0</v>
      </c>
      <c r="F780">
        <v>0</v>
      </c>
      <c r="G780">
        <v>0</v>
      </c>
      <c r="H780">
        <v>0</v>
      </c>
      <c r="I780" t="s">
        <v>74</v>
      </c>
      <c r="J780" t="s">
        <v>74</v>
      </c>
      <c r="K780" t="s">
        <v>74</v>
      </c>
      <c r="L780" t="s">
        <v>74</v>
      </c>
      <c r="M780" t="s">
        <v>74</v>
      </c>
      <c r="N780" t="s">
        <v>74</v>
      </c>
      <c r="O780">
        <v>0</v>
      </c>
      <c r="P780">
        <v>16</v>
      </c>
      <c r="Q780" t="s">
        <v>3989</v>
      </c>
      <c r="R780" t="s">
        <v>74</v>
      </c>
      <c r="S780" t="s">
        <v>74</v>
      </c>
      <c r="T780" t="s">
        <v>74</v>
      </c>
      <c r="X780" t="s">
        <v>1353</v>
      </c>
    </row>
    <row r="781" spans="2:24" x14ac:dyDescent="0.25">
      <c r="B781" t="s">
        <v>1354</v>
      </c>
      <c r="D781" t="s">
        <v>89</v>
      </c>
      <c r="E781">
        <v>0</v>
      </c>
      <c r="F781">
        <v>0</v>
      </c>
      <c r="G781">
        <v>0</v>
      </c>
      <c r="H781">
        <v>0</v>
      </c>
      <c r="I781" t="s">
        <v>74</v>
      </c>
      <c r="J781" t="s">
        <v>74</v>
      </c>
      <c r="K781" t="s">
        <v>74</v>
      </c>
      <c r="L781" t="s">
        <v>74</v>
      </c>
      <c r="M781" t="s">
        <v>74</v>
      </c>
      <c r="N781" t="s">
        <v>74</v>
      </c>
      <c r="O781">
        <v>0</v>
      </c>
      <c r="P781">
        <v>16</v>
      </c>
      <c r="Q781" t="s">
        <v>3989</v>
      </c>
      <c r="R781" t="s">
        <v>74</v>
      </c>
      <c r="S781" t="s">
        <v>74</v>
      </c>
      <c r="T781" t="s">
        <v>74</v>
      </c>
      <c r="X781" t="s">
        <v>1355</v>
      </c>
    </row>
    <row r="782" spans="2:24" x14ac:dyDescent="0.25">
      <c r="B782" t="s">
        <v>1356</v>
      </c>
      <c r="D782" t="s">
        <v>89</v>
      </c>
      <c r="E782">
        <v>0</v>
      </c>
      <c r="F782">
        <v>0</v>
      </c>
      <c r="G782">
        <v>0</v>
      </c>
      <c r="H782">
        <v>0</v>
      </c>
      <c r="I782" t="s">
        <v>74</v>
      </c>
      <c r="J782" t="s">
        <v>74</v>
      </c>
      <c r="K782" t="s">
        <v>74</v>
      </c>
      <c r="L782" t="s">
        <v>74</v>
      </c>
      <c r="M782" t="s">
        <v>74</v>
      </c>
      <c r="N782" t="s">
        <v>74</v>
      </c>
      <c r="O782">
        <v>0</v>
      </c>
      <c r="P782">
        <v>16</v>
      </c>
      <c r="Q782" t="s">
        <v>3989</v>
      </c>
      <c r="R782" t="s">
        <v>74</v>
      </c>
      <c r="S782" t="s">
        <v>74</v>
      </c>
      <c r="T782" t="s">
        <v>74</v>
      </c>
      <c r="X782" t="s">
        <v>1357</v>
      </c>
    </row>
    <row r="783" spans="2:24" x14ac:dyDescent="0.25">
      <c r="B783" t="s">
        <v>1358</v>
      </c>
      <c r="D783" t="s">
        <v>89</v>
      </c>
      <c r="E783">
        <v>0</v>
      </c>
      <c r="F783">
        <v>0</v>
      </c>
      <c r="G783">
        <v>0</v>
      </c>
      <c r="H783">
        <v>0</v>
      </c>
      <c r="I783" t="s">
        <v>74</v>
      </c>
      <c r="J783" t="s">
        <v>74</v>
      </c>
      <c r="K783" t="s">
        <v>74</v>
      </c>
      <c r="L783" t="s">
        <v>74</v>
      </c>
      <c r="M783" t="s">
        <v>74</v>
      </c>
      <c r="N783" t="s">
        <v>74</v>
      </c>
      <c r="O783">
        <v>0</v>
      </c>
      <c r="P783">
        <v>16</v>
      </c>
      <c r="Q783" t="s">
        <v>3989</v>
      </c>
      <c r="R783" t="s">
        <v>74</v>
      </c>
      <c r="S783" t="s">
        <v>74</v>
      </c>
      <c r="T783" t="s">
        <v>74</v>
      </c>
      <c r="X783" t="s">
        <v>1359</v>
      </c>
    </row>
    <row r="784" spans="2:24" x14ac:dyDescent="0.25">
      <c r="B784" t="s">
        <v>1360</v>
      </c>
      <c r="D784" t="s">
        <v>89</v>
      </c>
      <c r="E784">
        <v>0</v>
      </c>
      <c r="F784">
        <v>0</v>
      </c>
      <c r="G784">
        <v>0</v>
      </c>
      <c r="H784">
        <v>0</v>
      </c>
      <c r="I784" t="s">
        <v>74</v>
      </c>
      <c r="J784" t="s">
        <v>74</v>
      </c>
      <c r="K784" t="s">
        <v>74</v>
      </c>
      <c r="L784" t="s">
        <v>74</v>
      </c>
      <c r="M784" t="s">
        <v>74</v>
      </c>
      <c r="N784" t="s">
        <v>74</v>
      </c>
      <c r="O784">
        <v>0</v>
      </c>
      <c r="P784">
        <v>16</v>
      </c>
      <c r="Q784" t="s">
        <v>3989</v>
      </c>
      <c r="R784" t="s">
        <v>74</v>
      </c>
      <c r="S784" t="s">
        <v>74</v>
      </c>
      <c r="T784" t="s">
        <v>74</v>
      </c>
      <c r="X784" t="s">
        <v>1361</v>
      </c>
    </row>
    <row r="785" spans="2:24" x14ac:dyDescent="0.25">
      <c r="B785" t="s">
        <v>1362</v>
      </c>
      <c r="D785" t="s">
        <v>89</v>
      </c>
      <c r="E785">
        <v>0</v>
      </c>
      <c r="F785">
        <v>0</v>
      </c>
      <c r="G785">
        <v>0</v>
      </c>
      <c r="H785">
        <v>0</v>
      </c>
      <c r="I785" t="s">
        <v>74</v>
      </c>
      <c r="J785" t="s">
        <v>74</v>
      </c>
      <c r="K785" t="s">
        <v>74</v>
      </c>
      <c r="L785" t="s">
        <v>74</v>
      </c>
      <c r="M785" t="s">
        <v>74</v>
      </c>
      <c r="N785" t="s">
        <v>74</v>
      </c>
      <c r="O785">
        <v>0</v>
      </c>
      <c r="P785">
        <v>16</v>
      </c>
      <c r="Q785" t="s">
        <v>3989</v>
      </c>
      <c r="R785" t="s">
        <v>74</v>
      </c>
      <c r="S785" t="s">
        <v>74</v>
      </c>
      <c r="T785" t="s">
        <v>74</v>
      </c>
      <c r="X785" t="s">
        <v>1363</v>
      </c>
    </row>
    <row r="786" spans="2:24" x14ac:dyDescent="0.25">
      <c r="B786" t="s">
        <v>1364</v>
      </c>
      <c r="D786" t="s">
        <v>89</v>
      </c>
      <c r="E786">
        <v>0</v>
      </c>
      <c r="F786">
        <v>0</v>
      </c>
      <c r="G786">
        <v>0</v>
      </c>
      <c r="H786">
        <v>0</v>
      </c>
      <c r="I786" t="s">
        <v>74</v>
      </c>
      <c r="J786" t="s">
        <v>74</v>
      </c>
      <c r="K786" t="s">
        <v>74</v>
      </c>
      <c r="L786" t="s">
        <v>74</v>
      </c>
      <c r="M786" t="s">
        <v>74</v>
      </c>
      <c r="N786" t="s">
        <v>74</v>
      </c>
      <c r="O786">
        <v>0</v>
      </c>
      <c r="P786">
        <v>16</v>
      </c>
      <c r="Q786" t="s">
        <v>3989</v>
      </c>
      <c r="R786" t="s">
        <v>74</v>
      </c>
      <c r="S786" t="s">
        <v>74</v>
      </c>
      <c r="T786" t="s">
        <v>74</v>
      </c>
      <c r="X786" t="s">
        <v>1365</v>
      </c>
    </row>
    <row r="787" spans="2:24" x14ac:dyDescent="0.25">
      <c r="B787" t="s">
        <v>1366</v>
      </c>
      <c r="D787" t="s">
        <v>89</v>
      </c>
      <c r="E787">
        <v>0</v>
      </c>
      <c r="F787">
        <v>0</v>
      </c>
      <c r="G787">
        <v>0</v>
      </c>
      <c r="H787">
        <v>0</v>
      </c>
      <c r="I787" t="s">
        <v>74</v>
      </c>
      <c r="J787" t="s">
        <v>74</v>
      </c>
      <c r="K787" t="s">
        <v>74</v>
      </c>
      <c r="L787" t="s">
        <v>74</v>
      </c>
      <c r="M787" t="s">
        <v>74</v>
      </c>
      <c r="N787" t="s">
        <v>74</v>
      </c>
      <c r="O787">
        <v>0</v>
      </c>
      <c r="P787">
        <v>16</v>
      </c>
      <c r="Q787" t="s">
        <v>3989</v>
      </c>
      <c r="R787" t="s">
        <v>74</v>
      </c>
      <c r="S787" t="s">
        <v>74</v>
      </c>
      <c r="T787" t="s">
        <v>74</v>
      </c>
      <c r="X787" t="s">
        <v>1367</v>
      </c>
    </row>
    <row r="788" spans="2:24" x14ac:dyDescent="0.25">
      <c r="B788" t="s">
        <v>1368</v>
      </c>
      <c r="D788" t="s">
        <v>1284</v>
      </c>
      <c r="E788">
        <v>0</v>
      </c>
      <c r="F788">
        <v>0</v>
      </c>
      <c r="G788">
        <v>0</v>
      </c>
      <c r="H788">
        <v>0</v>
      </c>
      <c r="I788" t="s">
        <v>74</v>
      </c>
      <c r="J788" t="s">
        <v>74</v>
      </c>
      <c r="K788" t="s">
        <v>74</v>
      </c>
      <c r="L788" t="s">
        <v>74</v>
      </c>
      <c r="M788" t="s">
        <v>74</v>
      </c>
      <c r="N788" t="s">
        <v>74</v>
      </c>
      <c r="O788">
        <v>0</v>
      </c>
      <c r="P788">
        <v>16</v>
      </c>
      <c r="Q788" t="s">
        <v>3989</v>
      </c>
      <c r="R788" t="s">
        <v>74</v>
      </c>
      <c r="S788" t="s">
        <v>74</v>
      </c>
      <c r="T788" t="s">
        <v>74</v>
      </c>
      <c r="X788" t="s">
        <v>1369</v>
      </c>
    </row>
    <row r="789" spans="2:24" x14ac:dyDescent="0.25">
      <c r="B789" t="s">
        <v>1370</v>
      </c>
      <c r="D789" t="s">
        <v>89</v>
      </c>
      <c r="E789">
        <v>0</v>
      </c>
      <c r="F789">
        <v>0</v>
      </c>
      <c r="G789">
        <v>0</v>
      </c>
      <c r="H789">
        <v>0</v>
      </c>
      <c r="I789" t="s">
        <v>74</v>
      </c>
      <c r="J789" t="s">
        <v>74</v>
      </c>
      <c r="K789" t="s">
        <v>74</v>
      </c>
      <c r="L789" t="s">
        <v>74</v>
      </c>
      <c r="M789" t="s">
        <v>74</v>
      </c>
      <c r="N789" t="s">
        <v>74</v>
      </c>
      <c r="O789">
        <v>0</v>
      </c>
      <c r="P789">
        <v>16</v>
      </c>
      <c r="Q789" t="s">
        <v>3989</v>
      </c>
      <c r="R789" t="s">
        <v>74</v>
      </c>
      <c r="S789" t="s">
        <v>74</v>
      </c>
      <c r="T789" t="s">
        <v>74</v>
      </c>
      <c r="X789" t="s">
        <v>1371</v>
      </c>
    </row>
    <row r="790" spans="2:24" x14ac:dyDescent="0.25">
      <c r="B790" t="s">
        <v>1372</v>
      </c>
      <c r="D790" t="s">
        <v>89</v>
      </c>
      <c r="E790">
        <v>0</v>
      </c>
      <c r="F790">
        <v>0</v>
      </c>
      <c r="G790">
        <v>0</v>
      </c>
      <c r="H790">
        <v>0</v>
      </c>
      <c r="I790" t="s">
        <v>74</v>
      </c>
      <c r="J790" t="s">
        <v>74</v>
      </c>
      <c r="K790" t="s">
        <v>74</v>
      </c>
      <c r="L790" t="s">
        <v>74</v>
      </c>
      <c r="M790" t="s">
        <v>74</v>
      </c>
      <c r="N790" t="s">
        <v>74</v>
      </c>
      <c r="O790">
        <v>0</v>
      </c>
      <c r="P790">
        <v>16</v>
      </c>
      <c r="Q790" t="s">
        <v>3989</v>
      </c>
      <c r="R790" t="s">
        <v>74</v>
      </c>
      <c r="S790" t="s">
        <v>74</v>
      </c>
      <c r="T790" t="s">
        <v>74</v>
      </c>
      <c r="X790" t="s">
        <v>1373</v>
      </c>
    </row>
    <row r="791" spans="2:24" x14ac:dyDescent="0.25">
      <c r="B791" t="s">
        <v>1374</v>
      </c>
      <c r="D791" t="s">
        <v>105</v>
      </c>
      <c r="E791">
        <v>0</v>
      </c>
      <c r="F791">
        <v>0</v>
      </c>
      <c r="G791">
        <v>1</v>
      </c>
      <c r="H791">
        <v>0</v>
      </c>
      <c r="I791" t="s">
        <v>74</v>
      </c>
      <c r="J791" t="s">
        <v>74</v>
      </c>
      <c r="K791" t="s">
        <v>74</v>
      </c>
      <c r="L791" t="s">
        <v>74</v>
      </c>
      <c r="M791" t="s">
        <v>74</v>
      </c>
      <c r="N791" t="s">
        <v>74</v>
      </c>
      <c r="O791">
        <v>0</v>
      </c>
      <c r="P791">
        <v>16</v>
      </c>
      <c r="Q791" t="s">
        <v>3989</v>
      </c>
      <c r="R791" t="s">
        <v>74</v>
      </c>
      <c r="S791" t="s">
        <v>74</v>
      </c>
      <c r="T791" t="s">
        <v>74</v>
      </c>
      <c r="X791" t="s">
        <v>1375</v>
      </c>
    </row>
    <row r="792" spans="2:24" x14ac:dyDescent="0.25">
      <c r="B792" t="s">
        <v>1376</v>
      </c>
      <c r="D792" t="s">
        <v>89</v>
      </c>
      <c r="E792">
        <v>0</v>
      </c>
      <c r="F792">
        <v>0</v>
      </c>
      <c r="G792">
        <v>0</v>
      </c>
      <c r="H792">
        <v>0</v>
      </c>
      <c r="I792" t="s">
        <v>74</v>
      </c>
      <c r="J792" t="s">
        <v>74</v>
      </c>
      <c r="K792" t="s">
        <v>74</v>
      </c>
      <c r="L792" t="s">
        <v>74</v>
      </c>
      <c r="M792" t="s">
        <v>74</v>
      </c>
      <c r="N792" t="s">
        <v>74</v>
      </c>
      <c r="O792">
        <v>0</v>
      </c>
      <c r="P792">
        <v>16</v>
      </c>
      <c r="Q792" t="s">
        <v>3989</v>
      </c>
      <c r="R792" t="s">
        <v>74</v>
      </c>
      <c r="S792" t="s">
        <v>74</v>
      </c>
      <c r="T792" t="s">
        <v>74</v>
      </c>
      <c r="X792" t="s">
        <v>1377</v>
      </c>
    </row>
    <row r="793" spans="2:24" x14ac:dyDescent="0.25">
      <c r="B793" t="s">
        <v>1378</v>
      </c>
      <c r="D793" t="s">
        <v>89</v>
      </c>
      <c r="E793">
        <v>0</v>
      </c>
      <c r="F793">
        <v>0</v>
      </c>
      <c r="G793">
        <v>0</v>
      </c>
      <c r="H793">
        <v>0</v>
      </c>
      <c r="I793" t="s">
        <v>74</v>
      </c>
      <c r="J793" t="s">
        <v>74</v>
      </c>
      <c r="K793" t="s">
        <v>74</v>
      </c>
      <c r="L793" t="s">
        <v>74</v>
      </c>
      <c r="M793" t="s">
        <v>74</v>
      </c>
      <c r="N793" t="s">
        <v>74</v>
      </c>
      <c r="O793">
        <v>0</v>
      </c>
      <c r="P793">
        <v>16</v>
      </c>
      <c r="Q793" t="s">
        <v>3989</v>
      </c>
      <c r="R793" t="s">
        <v>74</v>
      </c>
      <c r="S793" t="s">
        <v>74</v>
      </c>
      <c r="T793" t="s">
        <v>74</v>
      </c>
      <c r="X793" t="s">
        <v>1379</v>
      </c>
    </row>
    <row r="794" spans="2:24" x14ac:dyDescent="0.25">
      <c r="B794" t="s">
        <v>1380</v>
      </c>
      <c r="D794" t="s">
        <v>89</v>
      </c>
      <c r="E794">
        <v>0</v>
      </c>
      <c r="F794">
        <v>0</v>
      </c>
      <c r="G794">
        <v>0</v>
      </c>
      <c r="H794">
        <v>0</v>
      </c>
      <c r="I794" t="s">
        <v>74</v>
      </c>
      <c r="J794" t="s">
        <v>74</v>
      </c>
      <c r="K794" t="s">
        <v>74</v>
      </c>
      <c r="L794" t="s">
        <v>74</v>
      </c>
      <c r="M794" t="s">
        <v>74</v>
      </c>
      <c r="N794" t="s">
        <v>74</v>
      </c>
      <c r="O794">
        <v>0</v>
      </c>
      <c r="P794">
        <v>16</v>
      </c>
      <c r="Q794" t="s">
        <v>3989</v>
      </c>
      <c r="R794" t="s">
        <v>74</v>
      </c>
      <c r="S794" t="s">
        <v>74</v>
      </c>
      <c r="T794" t="s">
        <v>74</v>
      </c>
      <c r="X794" t="s">
        <v>1381</v>
      </c>
    </row>
    <row r="795" spans="2:24" x14ac:dyDescent="0.25">
      <c r="B795" t="s">
        <v>1382</v>
      </c>
      <c r="D795" t="s">
        <v>89</v>
      </c>
      <c r="E795">
        <v>0</v>
      </c>
      <c r="F795">
        <v>0</v>
      </c>
      <c r="G795">
        <v>0</v>
      </c>
      <c r="H795">
        <v>0</v>
      </c>
      <c r="I795" t="s">
        <v>74</v>
      </c>
      <c r="J795" t="s">
        <v>74</v>
      </c>
      <c r="K795" t="s">
        <v>74</v>
      </c>
      <c r="L795" t="s">
        <v>74</v>
      </c>
      <c r="M795" t="s">
        <v>74</v>
      </c>
      <c r="N795" t="s">
        <v>74</v>
      </c>
      <c r="O795">
        <v>0</v>
      </c>
      <c r="P795">
        <v>16</v>
      </c>
      <c r="Q795" t="s">
        <v>3989</v>
      </c>
      <c r="R795" t="s">
        <v>74</v>
      </c>
      <c r="S795" t="s">
        <v>74</v>
      </c>
      <c r="T795" t="s">
        <v>74</v>
      </c>
      <c r="X795" t="s">
        <v>1383</v>
      </c>
    </row>
    <row r="796" spans="2:24" x14ac:dyDescent="0.25">
      <c r="B796" t="s">
        <v>1384</v>
      </c>
      <c r="D796" t="s">
        <v>89</v>
      </c>
      <c r="E796">
        <v>0</v>
      </c>
      <c r="F796">
        <v>0</v>
      </c>
      <c r="G796">
        <v>0</v>
      </c>
      <c r="H796">
        <v>0</v>
      </c>
      <c r="I796" t="s">
        <v>74</v>
      </c>
      <c r="J796" t="s">
        <v>74</v>
      </c>
      <c r="K796" t="s">
        <v>74</v>
      </c>
      <c r="L796" t="s">
        <v>74</v>
      </c>
      <c r="M796" t="s">
        <v>74</v>
      </c>
      <c r="N796" t="s">
        <v>74</v>
      </c>
      <c r="O796">
        <v>0</v>
      </c>
      <c r="P796">
        <v>16</v>
      </c>
      <c r="Q796" t="s">
        <v>3989</v>
      </c>
      <c r="R796" t="s">
        <v>74</v>
      </c>
      <c r="S796" t="s">
        <v>74</v>
      </c>
      <c r="T796" t="s">
        <v>74</v>
      </c>
      <c r="X796" t="s">
        <v>1385</v>
      </c>
    </row>
    <row r="797" spans="2:24" x14ac:dyDescent="0.25">
      <c r="B797" t="s">
        <v>1386</v>
      </c>
      <c r="D797" t="s">
        <v>105</v>
      </c>
      <c r="E797">
        <v>0</v>
      </c>
      <c r="F797">
        <v>0</v>
      </c>
      <c r="G797">
        <v>0</v>
      </c>
      <c r="H797">
        <v>0</v>
      </c>
      <c r="I797" t="s">
        <v>74</v>
      </c>
      <c r="J797" t="s">
        <v>74</v>
      </c>
      <c r="K797" t="s">
        <v>74</v>
      </c>
      <c r="L797" t="s">
        <v>74</v>
      </c>
      <c r="M797" t="s">
        <v>74</v>
      </c>
      <c r="N797" t="s">
        <v>74</v>
      </c>
      <c r="O797">
        <v>0</v>
      </c>
      <c r="P797">
        <v>16</v>
      </c>
      <c r="Q797" t="s">
        <v>3989</v>
      </c>
      <c r="R797" t="s">
        <v>74</v>
      </c>
      <c r="S797" t="s">
        <v>74</v>
      </c>
      <c r="T797" t="s">
        <v>74</v>
      </c>
      <c r="X797" t="s">
        <v>1387</v>
      </c>
    </row>
    <row r="798" spans="2:24" x14ac:dyDescent="0.25">
      <c r="B798" t="s">
        <v>1388</v>
      </c>
      <c r="D798" t="s">
        <v>89</v>
      </c>
      <c r="E798">
        <v>0</v>
      </c>
      <c r="F798">
        <v>0</v>
      </c>
      <c r="G798">
        <v>0</v>
      </c>
      <c r="H798">
        <v>0</v>
      </c>
      <c r="I798" t="s">
        <v>74</v>
      </c>
      <c r="J798" t="s">
        <v>74</v>
      </c>
      <c r="K798" t="s">
        <v>74</v>
      </c>
      <c r="L798" t="s">
        <v>74</v>
      </c>
      <c r="M798" t="s">
        <v>74</v>
      </c>
      <c r="N798" t="s">
        <v>74</v>
      </c>
      <c r="O798">
        <v>0</v>
      </c>
      <c r="P798">
        <v>16</v>
      </c>
      <c r="Q798" t="s">
        <v>3989</v>
      </c>
      <c r="R798" t="s">
        <v>74</v>
      </c>
      <c r="S798" t="s">
        <v>74</v>
      </c>
      <c r="T798" t="s">
        <v>74</v>
      </c>
      <c r="X798" t="s">
        <v>1389</v>
      </c>
    </row>
    <row r="799" spans="2:24" x14ac:dyDescent="0.25">
      <c r="B799" t="s">
        <v>1390</v>
      </c>
      <c r="D799" t="s">
        <v>89</v>
      </c>
      <c r="E799">
        <v>0</v>
      </c>
      <c r="F799">
        <v>0</v>
      </c>
      <c r="G799">
        <v>0</v>
      </c>
      <c r="H799">
        <v>0</v>
      </c>
      <c r="I799" t="s">
        <v>74</v>
      </c>
      <c r="J799" t="s">
        <v>74</v>
      </c>
      <c r="K799" t="s">
        <v>74</v>
      </c>
      <c r="L799" t="s">
        <v>74</v>
      </c>
      <c r="M799" t="s">
        <v>74</v>
      </c>
      <c r="N799" t="s">
        <v>74</v>
      </c>
      <c r="O799">
        <v>0</v>
      </c>
      <c r="P799">
        <v>16</v>
      </c>
      <c r="Q799" t="s">
        <v>3989</v>
      </c>
      <c r="R799" t="s">
        <v>74</v>
      </c>
      <c r="S799" t="s">
        <v>74</v>
      </c>
      <c r="T799" t="s">
        <v>74</v>
      </c>
      <c r="X799" t="s">
        <v>1391</v>
      </c>
    </row>
    <row r="800" spans="2:24" x14ac:dyDescent="0.25">
      <c r="B800" t="s">
        <v>1392</v>
      </c>
      <c r="D800" t="s">
        <v>89</v>
      </c>
      <c r="E800">
        <v>0</v>
      </c>
      <c r="F800">
        <v>0</v>
      </c>
      <c r="G800">
        <v>0</v>
      </c>
      <c r="H800">
        <v>0</v>
      </c>
      <c r="I800" t="s">
        <v>74</v>
      </c>
      <c r="J800" t="s">
        <v>74</v>
      </c>
      <c r="K800" t="s">
        <v>74</v>
      </c>
      <c r="L800" t="s">
        <v>74</v>
      </c>
      <c r="M800" t="s">
        <v>74</v>
      </c>
      <c r="N800" t="s">
        <v>74</v>
      </c>
      <c r="O800">
        <v>0</v>
      </c>
      <c r="P800">
        <v>16</v>
      </c>
      <c r="Q800" t="s">
        <v>3989</v>
      </c>
      <c r="R800" t="s">
        <v>74</v>
      </c>
      <c r="S800" t="s">
        <v>74</v>
      </c>
      <c r="T800" t="s">
        <v>74</v>
      </c>
      <c r="X800" t="s">
        <v>1393</v>
      </c>
    </row>
    <row r="801" spans="2:24" x14ac:dyDescent="0.25">
      <c r="B801" t="s">
        <v>1394</v>
      </c>
      <c r="D801" t="s">
        <v>89</v>
      </c>
      <c r="E801">
        <v>0</v>
      </c>
      <c r="F801">
        <v>0</v>
      </c>
      <c r="G801">
        <v>0</v>
      </c>
      <c r="H801">
        <v>0</v>
      </c>
      <c r="I801" t="s">
        <v>74</v>
      </c>
      <c r="J801" t="s">
        <v>74</v>
      </c>
      <c r="K801" t="s">
        <v>74</v>
      </c>
      <c r="L801" t="s">
        <v>74</v>
      </c>
      <c r="M801" t="s">
        <v>74</v>
      </c>
      <c r="N801" t="s">
        <v>74</v>
      </c>
      <c r="O801">
        <v>0</v>
      </c>
      <c r="P801">
        <v>16</v>
      </c>
      <c r="Q801" t="s">
        <v>3989</v>
      </c>
      <c r="R801" t="s">
        <v>74</v>
      </c>
      <c r="S801" t="s">
        <v>74</v>
      </c>
      <c r="T801" t="s">
        <v>74</v>
      </c>
      <c r="X801" t="s">
        <v>1395</v>
      </c>
    </row>
    <row r="802" spans="2:24" x14ac:dyDescent="0.25">
      <c r="B802" t="s">
        <v>1396</v>
      </c>
      <c r="D802" t="s">
        <v>89</v>
      </c>
      <c r="E802">
        <v>0</v>
      </c>
      <c r="F802">
        <v>0</v>
      </c>
      <c r="G802">
        <v>0</v>
      </c>
      <c r="H802">
        <v>0</v>
      </c>
      <c r="I802" t="s">
        <v>74</v>
      </c>
      <c r="J802" t="s">
        <v>74</v>
      </c>
      <c r="K802" t="s">
        <v>74</v>
      </c>
      <c r="L802" t="s">
        <v>74</v>
      </c>
      <c r="M802" t="s">
        <v>74</v>
      </c>
      <c r="N802" t="s">
        <v>74</v>
      </c>
      <c r="O802">
        <v>0</v>
      </c>
      <c r="P802">
        <v>16</v>
      </c>
      <c r="Q802" t="s">
        <v>3989</v>
      </c>
      <c r="R802" t="s">
        <v>74</v>
      </c>
      <c r="S802" t="s">
        <v>74</v>
      </c>
      <c r="T802" t="s">
        <v>74</v>
      </c>
      <c r="X802" t="s">
        <v>1397</v>
      </c>
    </row>
    <row r="803" spans="2:24" x14ac:dyDescent="0.25">
      <c r="B803" t="s">
        <v>1398</v>
      </c>
      <c r="D803" t="s">
        <v>89</v>
      </c>
      <c r="E803">
        <v>0</v>
      </c>
      <c r="F803">
        <v>0</v>
      </c>
      <c r="G803">
        <v>0</v>
      </c>
      <c r="H803">
        <v>0</v>
      </c>
      <c r="I803" t="s">
        <v>74</v>
      </c>
      <c r="J803" t="s">
        <v>74</v>
      </c>
      <c r="K803" t="s">
        <v>74</v>
      </c>
      <c r="L803" t="s">
        <v>74</v>
      </c>
      <c r="M803" t="s">
        <v>74</v>
      </c>
      <c r="N803" t="s">
        <v>74</v>
      </c>
      <c r="O803">
        <v>0</v>
      </c>
      <c r="P803">
        <v>16</v>
      </c>
      <c r="Q803" t="s">
        <v>3989</v>
      </c>
      <c r="R803" t="s">
        <v>74</v>
      </c>
      <c r="S803" t="s">
        <v>74</v>
      </c>
      <c r="T803" t="s">
        <v>74</v>
      </c>
      <c r="X803" t="s">
        <v>1399</v>
      </c>
    </row>
    <row r="804" spans="2:24" x14ac:dyDescent="0.25">
      <c r="B804" t="s">
        <v>1400</v>
      </c>
      <c r="D804" t="s">
        <v>89</v>
      </c>
      <c r="E804">
        <v>0</v>
      </c>
      <c r="F804">
        <v>0</v>
      </c>
      <c r="G804">
        <v>0</v>
      </c>
      <c r="H804">
        <v>0</v>
      </c>
      <c r="I804" t="s">
        <v>74</v>
      </c>
      <c r="J804" t="s">
        <v>74</v>
      </c>
      <c r="K804" t="s">
        <v>74</v>
      </c>
      <c r="L804" t="s">
        <v>74</v>
      </c>
      <c r="M804" t="s">
        <v>74</v>
      </c>
      <c r="N804" t="s">
        <v>74</v>
      </c>
      <c r="O804">
        <v>0</v>
      </c>
      <c r="P804">
        <v>16</v>
      </c>
      <c r="Q804" t="s">
        <v>3989</v>
      </c>
      <c r="R804" t="s">
        <v>74</v>
      </c>
      <c r="S804" t="s">
        <v>74</v>
      </c>
      <c r="T804" t="s">
        <v>74</v>
      </c>
      <c r="X804" t="s">
        <v>1401</v>
      </c>
    </row>
    <row r="805" spans="2:24" x14ac:dyDescent="0.25">
      <c r="B805" t="s">
        <v>1402</v>
      </c>
      <c r="D805" t="s">
        <v>89</v>
      </c>
      <c r="E805">
        <v>0</v>
      </c>
      <c r="F805">
        <v>0</v>
      </c>
      <c r="G805">
        <v>0</v>
      </c>
      <c r="H805">
        <v>0</v>
      </c>
      <c r="I805" t="s">
        <v>74</v>
      </c>
      <c r="J805" t="s">
        <v>74</v>
      </c>
      <c r="K805" t="s">
        <v>74</v>
      </c>
      <c r="L805" t="s">
        <v>74</v>
      </c>
      <c r="M805" t="s">
        <v>74</v>
      </c>
      <c r="N805" t="s">
        <v>74</v>
      </c>
      <c r="O805">
        <v>0</v>
      </c>
      <c r="P805">
        <v>16</v>
      </c>
      <c r="Q805" t="s">
        <v>3989</v>
      </c>
      <c r="R805" t="s">
        <v>74</v>
      </c>
      <c r="S805" t="s">
        <v>74</v>
      </c>
      <c r="T805" t="s">
        <v>74</v>
      </c>
      <c r="X805" t="s">
        <v>1403</v>
      </c>
    </row>
    <row r="806" spans="2:24" x14ac:dyDescent="0.25">
      <c r="B806" t="s">
        <v>1404</v>
      </c>
      <c r="D806" t="s">
        <v>89</v>
      </c>
      <c r="E806">
        <v>0</v>
      </c>
      <c r="F806">
        <v>0</v>
      </c>
      <c r="G806">
        <v>0</v>
      </c>
      <c r="H806">
        <v>0</v>
      </c>
      <c r="I806" t="s">
        <v>74</v>
      </c>
      <c r="J806" t="s">
        <v>74</v>
      </c>
      <c r="K806" t="s">
        <v>74</v>
      </c>
      <c r="L806" t="s">
        <v>74</v>
      </c>
      <c r="M806" t="s">
        <v>74</v>
      </c>
      <c r="N806" t="s">
        <v>74</v>
      </c>
      <c r="O806">
        <v>0</v>
      </c>
      <c r="P806">
        <v>16</v>
      </c>
      <c r="Q806" t="s">
        <v>3989</v>
      </c>
      <c r="R806" t="s">
        <v>74</v>
      </c>
      <c r="S806" t="s">
        <v>74</v>
      </c>
      <c r="T806" t="s">
        <v>74</v>
      </c>
      <c r="X806" t="s">
        <v>1405</v>
      </c>
    </row>
    <row r="807" spans="2:24" x14ac:dyDescent="0.25">
      <c r="B807" t="s">
        <v>1406</v>
      </c>
      <c r="D807" t="s">
        <v>89</v>
      </c>
      <c r="E807">
        <v>0</v>
      </c>
      <c r="F807">
        <v>0</v>
      </c>
      <c r="G807">
        <v>0</v>
      </c>
      <c r="H807">
        <v>0</v>
      </c>
      <c r="I807" t="s">
        <v>74</v>
      </c>
      <c r="J807" t="s">
        <v>74</v>
      </c>
      <c r="K807" t="s">
        <v>74</v>
      </c>
      <c r="L807" t="s">
        <v>74</v>
      </c>
      <c r="M807" t="s">
        <v>74</v>
      </c>
      <c r="N807" t="s">
        <v>74</v>
      </c>
      <c r="O807">
        <v>0</v>
      </c>
      <c r="P807">
        <v>16</v>
      </c>
      <c r="Q807" t="s">
        <v>3989</v>
      </c>
      <c r="R807" t="s">
        <v>74</v>
      </c>
      <c r="S807" t="s">
        <v>74</v>
      </c>
      <c r="T807" t="s">
        <v>74</v>
      </c>
      <c r="X807" t="s">
        <v>1407</v>
      </c>
    </row>
    <row r="808" spans="2:24" x14ac:dyDescent="0.25">
      <c r="B808" t="s">
        <v>1408</v>
      </c>
      <c r="D808" t="s">
        <v>89</v>
      </c>
      <c r="E808">
        <v>0</v>
      </c>
      <c r="F808">
        <v>0</v>
      </c>
      <c r="G808">
        <v>0</v>
      </c>
      <c r="H808">
        <v>0</v>
      </c>
      <c r="I808" t="s">
        <v>74</v>
      </c>
      <c r="J808" t="s">
        <v>74</v>
      </c>
      <c r="K808" t="s">
        <v>74</v>
      </c>
      <c r="L808" t="s">
        <v>74</v>
      </c>
      <c r="M808" t="s">
        <v>74</v>
      </c>
      <c r="N808" t="s">
        <v>74</v>
      </c>
      <c r="O808">
        <v>0</v>
      </c>
      <c r="P808">
        <v>16</v>
      </c>
      <c r="Q808" t="s">
        <v>3989</v>
      </c>
      <c r="R808" t="s">
        <v>74</v>
      </c>
      <c r="S808" t="s">
        <v>74</v>
      </c>
      <c r="T808" t="s">
        <v>74</v>
      </c>
      <c r="X808" t="s">
        <v>1409</v>
      </c>
    </row>
    <row r="809" spans="2:24" x14ac:dyDescent="0.25">
      <c r="B809" t="s">
        <v>1410</v>
      </c>
      <c r="D809" t="s">
        <v>89</v>
      </c>
      <c r="E809">
        <v>0</v>
      </c>
      <c r="F809">
        <v>0</v>
      </c>
      <c r="G809">
        <v>0</v>
      </c>
      <c r="H809">
        <v>0</v>
      </c>
      <c r="I809" t="s">
        <v>74</v>
      </c>
      <c r="J809" t="s">
        <v>74</v>
      </c>
      <c r="K809" t="s">
        <v>74</v>
      </c>
      <c r="L809" t="s">
        <v>74</v>
      </c>
      <c r="M809" t="s">
        <v>74</v>
      </c>
      <c r="N809" t="s">
        <v>74</v>
      </c>
      <c r="O809">
        <v>0</v>
      </c>
      <c r="P809">
        <v>16</v>
      </c>
      <c r="Q809" t="s">
        <v>3989</v>
      </c>
      <c r="R809" t="s">
        <v>74</v>
      </c>
      <c r="S809" t="s">
        <v>74</v>
      </c>
      <c r="T809" t="s">
        <v>74</v>
      </c>
      <c r="X809" t="s">
        <v>1411</v>
      </c>
    </row>
    <row r="810" spans="2:24" x14ac:dyDescent="0.25">
      <c r="B810" t="s">
        <v>1412</v>
      </c>
      <c r="D810" t="s">
        <v>89</v>
      </c>
      <c r="E810">
        <v>0</v>
      </c>
      <c r="F810">
        <v>0</v>
      </c>
      <c r="G810">
        <v>0</v>
      </c>
      <c r="H810">
        <v>0</v>
      </c>
      <c r="I810" t="s">
        <v>74</v>
      </c>
      <c r="J810" t="s">
        <v>74</v>
      </c>
      <c r="K810" t="s">
        <v>74</v>
      </c>
      <c r="L810" t="s">
        <v>74</v>
      </c>
      <c r="M810" t="s">
        <v>74</v>
      </c>
      <c r="N810" t="s">
        <v>74</v>
      </c>
      <c r="O810">
        <v>0</v>
      </c>
      <c r="P810">
        <v>16</v>
      </c>
      <c r="Q810" t="s">
        <v>3989</v>
      </c>
      <c r="R810" t="s">
        <v>74</v>
      </c>
      <c r="S810" t="s">
        <v>74</v>
      </c>
      <c r="T810" t="s">
        <v>74</v>
      </c>
      <c r="X810" t="s">
        <v>1413</v>
      </c>
    </row>
    <row r="811" spans="2:24" x14ac:dyDescent="0.25">
      <c r="B811" t="s">
        <v>1414</v>
      </c>
      <c r="D811" t="s">
        <v>89</v>
      </c>
      <c r="E811">
        <v>0</v>
      </c>
      <c r="F811">
        <v>0</v>
      </c>
      <c r="G811">
        <v>0</v>
      </c>
      <c r="H811">
        <v>0</v>
      </c>
      <c r="I811" t="s">
        <v>74</v>
      </c>
      <c r="J811" t="s">
        <v>74</v>
      </c>
      <c r="K811" t="s">
        <v>74</v>
      </c>
      <c r="L811" t="s">
        <v>74</v>
      </c>
      <c r="M811" t="s">
        <v>74</v>
      </c>
      <c r="N811" t="s">
        <v>74</v>
      </c>
      <c r="O811">
        <v>0</v>
      </c>
      <c r="P811">
        <v>16</v>
      </c>
      <c r="Q811" t="s">
        <v>3989</v>
      </c>
      <c r="R811" t="s">
        <v>74</v>
      </c>
      <c r="S811" t="s">
        <v>74</v>
      </c>
      <c r="T811" t="s">
        <v>74</v>
      </c>
      <c r="X811" t="s">
        <v>1415</v>
      </c>
    </row>
    <row r="812" spans="2:24" x14ac:dyDescent="0.25">
      <c r="B812" t="s">
        <v>1416</v>
      </c>
      <c r="D812" t="s">
        <v>89</v>
      </c>
      <c r="E812">
        <v>0</v>
      </c>
      <c r="F812">
        <v>0</v>
      </c>
      <c r="G812">
        <v>0</v>
      </c>
      <c r="H812">
        <v>0</v>
      </c>
      <c r="I812" t="s">
        <v>74</v>
      </c>
      <c r="J812" t="s">
        <v>74</v>
      </c>
      <c r="K812" t="s">
        <v>74</v>
      </c>
      <c r="L812" t="s">
        <v>74</v>
      </c>
      <c r="M812" t="s">
        <v>74</v>
      </c>
      <c r="N812" t="s">
        <v>74</v>
      </c>
      <c r="O812">
        <v>0</v>
      </c>
      <c r="P812">
        <v>16</v>
      </c>
      <c r="Q812" t="s">
        <v>3989</v>
      </c>
      <c r="R812" t="s">
        <v>74</v>
      </c>
      <c r="S812" t="s">
        <v>74</v>
      </c>
      <c r="T812" t="s">
        <v>74</v>
      </c>
      <c r="X812" t="s">
        <v>1417</v>
      </c>
    </row>
    <row r="813" spans="2:24" x14ac:dyDescent="0.25">
      <c r="B813" t="s">
        <v>1418</v>
      </c>
      <c r="D813" t="s">
        <v>89</v>
      </c>
      <c r="E813">
        <v>0</v>
      </c>
      <c r="F813">
        <v>0</v>
      </c>
      <c r="G813">
        <v>0</v>
      </c>
      <c r="H813">
        <v>0</v>
      </c>
      <c r="I813" t="s">
        <v>74</v>
      </c>
      <c r="J813" t="s">
        <v>74</v>
      </c>
      <c r="K813" t="s">
        <v>74</v>
      </c>
      <c r="L813" t="s">
        <v>74</v>
      </c>
      <c r="M813" t="s">
        <v>74</v>
      </c>
      <c r="N813" t="s">
        <v>74</v>
      </c>
      <c r="O813">
        <v>0</v>
      </c>
      <c r="P813">
        <v>16</v>
      </c>
      <c r="Q813" t="s">
        <v>3989</v>
      </c>
      <c r="R813" t="s">
        <v>74</v>
      </c>
      <c r="S813" t="s">
        <v>74</v>
      </c>
      <c r="T813" t="s">
        <v>74</v>
      </c>
      <c r="X813" t="s">
        <v>1419</v>
      </c>
    </row>
    <row r="814" spans="2:24" x14ac:dyDescent="0.25">
      <c r="B814" t="s">
        <v>1420</v>
      </c>
      <c r="D814" t="s">
        <v>89</v>
      </c>
      <c r="E814">
        <v>0</v>
      </c>
      <c r="F814">
        <v>0</v>
      </c>
      <c r="G814">
        <v>0</v>
      </c>
      <c r="H814">
        <v>0</v>
      </c>
      <c r="I814" t="s">
        <v>74</v>
      </c>
      <c r="J814" t="s">
        <v>74</v>
      </c>
      <c r="K814" t="s">
        <v>74</v>
      </c>
      <c r="L814" t="s">
        <v>74</v>
      </c>
      <c r="M814" t="s">
        <v>74</v>
      </c>
      <c r="N814" t="s">
        <v>74</v>
      </c>
      <c r="O814">
        <v>0</v>
      </c>
      <c r="P814">
        <v>16</v>
      </c>
      <c r="Q814" t="s">
        <v>3989</v>
      </c>
      <c r="R814" t="s">
        <v>74</v>
      </c>
      <c r="S814" t="s">
        <v>74</v>
      </c>
      <c r="T814" t="s">
        <v>74</v>
      </c>
      <c r="X814" t="s">
        <v>1421</v>
      </c>
    </row>
    <row r="815" spans="2:24" x14ac:dyDescent="0.25">
      <c r="B815" t="s">
        <v>1422</v>
      </c>
      <c r="D815" t="s">
        <v>105</v>
      </c>
      <c r="E815">
        <v>0</v>
      </c>
      <c r="F815">
        <v>0</v>
      </c>
      <c r="G815">
        <v>0</v>
      </c>
      <c r="H815">
        <v>0</v>
      </c>
      <c r="I815" t="s">
        <v>74</v>
      </c>
      <c r="J815" t="s">
        <v>74</v>
      </c>
      <c r="K815" t="s">
        <v>74</v>
      </c>
      <c r="L815" t="s">
        <v>74</v>
      </c>
      <c r="M815" t="s">
        <v>74</v>
      </c>
      <c r="N815" t="s">
        <v>74</v>
      </c>
      <c r="O815">
        <v>0</v>
      </c>
      <c r="P815">
        <v>16</v>
      </c>
      <c r="Q815" t="s">
        <v>3989</v>
      </c>
      <c r="R815" t="s">
        <v>74</v>
      </c>
      <c r="S815" t="s">
        <v>74</v>
      </c>
      <c r="T815" t="s">
        <v>74</v>
      </c>
      <c r="X815" t="s">
        <v>1423</v>
      </c>
    </row>
    <row r="816" spans="2:24" x14ac:dyDescent="0.25">
      <c r="B816" t="s">
        <v>1424</v>
      </c>
      <c r="D816" t="s">
        <v>89</v>
      </c>
      <c r="E816">
        <v>0</v>
      </c>
      <c r="F816">
        <v>0</v>
      </c>
      <c r="G816">
        <v>0</v>
      </c>
      <c r="H816">
        <v>0</v>
      </c>
      <c r="I816" t="s">
        <v>74</v>
      </c>
      <c r="J816" t="s">
        <v>74</v>
      </c>
      <c r="K816" t="s">
        <v>74</v>
      </c>
      <c r="L816" t="s">
        <v>74</v>
      </c>
      <c r="M816" t="s">
        <v>74</v>
      </c>
      <c r="N816" t="s">
        <v>74</v>
      </c>
      <c r="O816">
        <v>0</v>
      </c>
      <c r="P816">
        <v>16</v>
      </c>
      <c r="Q816" t="s">
        <v>3989</v>
      </c>
      <c r="R816" t="s">
        <v>74</v>
      </c>
      <c r="S816" t="s">
        <v>74</v>
      </c>
      <c r="T816" t="s">
        <v>74</v>
      </c>
      <c r="X816" t="s">
        <v>1425</v>
      </c>
    </row>
    <row r="817" spans="2:24" x14ac:dyDescent="0.25">
      <c r="B817" t="s">
        <v>1426</v>
      </c>
      <c r="D817" t="s">
        <v>89</v>
      </c>
      <c r="E817">
        <v>0</v>
      </c>
      <c r="F817">
        <v>0</v>
      </c>
      <c r="G817">
        <v>0</v>
      </c>
      <c r="H817">
        <v>0</v>
      </c>
      <c r="I817" t="s">
        <v>74</v>
      </c>
      <c r="J817" t="s">
        <v>74</v>
      </c>
      <c r="K817" t="s">
        <v>74</v>
      </c>
      <c r="L817" t="s">
        <v>74</v>
      </c>
      <c r="M817" t="s">
        <v>74</v>
      </c>
      <c r="N817" t="s">
        <v>74</v>
      </c>
      <c r="O817">
        <v>0</v>
      </c>
      <c r="P817">
        <v>16</v>
      </c>
      <c r="Q817" t="s">
        <v>3989</v>
      </c>
      <c r="R817" t="s">
        <v>74</v>
      </c>
      <c r="S817" t="s">
        <v>74</v>
      </c>
      <c r="T817" t="s">
        <v>74</v>
      </c>
      <c r="X817" t="s">
        <v>1427</v>
      </c>
    </row>
    <row r="818" spans="2:24" x14ac:dyDescent="0.25">
      <c r="B818" t="s">
        <v>1428</v>
      </c>
      <c r="D818" t="s">
        <v>1284</v>
      </c>
      <c r="E818">
        <v>0</v>
      </c>
      <c r="F818">
        <v>0</v>
      </c>
      <c r="G818">
        <v>0</v>
      </c>
      <c r="H818">
        <v>0</v>
      </c>
      <c r="I818" t="s">
        <v>74</v>
      </c>
      <c r="J818" t="s">
        <v>74</v>
      </c>
      <c r="K818" t="s">
        <v>74</v>
      </c>
      <c r="L818" t="s">
        <v>74</v>
      </c>
      <c r="M818" t="s">
        <v>74</v>
      </c>
      <c r="N818" t="s">
        <v>74</v>
      </c>
      <c r="O818">
        <v>0</v>
      </c>
      <c r="P818">
        <v>16</v>
      </c>
      <c r="Q818" t="s">
        <v>3989</v>
      </c>
      <c r="R818" t="s">
        <v>74</v>
      </c>
      <c r="S818" t="s">
        <v>74</v>
      </c>
      <c r="T818" t="s">
        <v>74</v>
      </c>
      <c r="X818" t="s">
        <v>1429</v>
      </c>
    </row>
    <row r="819" spans="2:24" x14ac:dyDescent="0.25">
      <c r="B819" t="s">
        <v>1430</v>
      </c>
      <c r="D819" t="s">
        <v>89</v>
      </c>
      <c r="E819">
        <v>0</v>
      </c>
      <c r="F819">
        <v>0</v>
      </c>
      <c r="G819">
        <v>0</v>
      </c>
      <c r="H819">
        <v>0</v>
      </c>
      <c r="I819" t="s">
        <v>74</v>
      </c>
      <c r="J819" t="s">
        <v>74</v>
      </c>
      <c r="K819" t="s">
        <v>74</v>
      </c>
      <c r="L819" t="s">
        <v>74</v>
      </c>
      <c r="M819" t="s">
        <v>74</v>
      </c>
      <c r="N819" t="s">
        <v>74</v>
      </c>
      <c r="O819">
        <v>0</v>
      </c>
      <c r="P819">
        <v>16</v>
      </c>
      <c r="Q819" t="s">
        <v>3989</v>
      </c>
      <c r="R819" t="s">
        <v>74</v>
      </c>
      <c r="S819" t="s">
        <v>74</v>
      </c>
      <c r="T819" t="s">
        <v>74</v>
      </c>
      <c r="X819" t="s">
        <v>1431</v>
      </c>
    </row>
    <row r="820" spans="2:24" x14ac:dyDescent="0.25">
      <c r="B820" t="s">
        <v>1432</v>
      </c>
      <c r="D820" t="s">
        <v>89</v>
      </c>
      <c r="E820">
        <v>0</v>
      </c>
      <c r="F820">
        <v>0</v>
      </c>
      <c r="G820">
        <v>0</v>
      </c>
      <c r="H820">
        <v>0</v>
      </c>
      <c r="I820" t="s">
        <v>74</v>
      </c>
      <c r="J820" t="s">
        <v>74</v>
      </c>
      <c r="K820" t="s">
        <v>74</v>
      </c>
      <c r="L820" t="s">
        <v>74</v>
      </c>
      <c r="M820" t="s">
        <v>74</v>
      </c>
      <c r="N820" t="s">
        <v>74</v>
      </c>
      <c r="O820">
        <v>0</v>
      </c>
      <c r="P820">
        <v>16</v>
      </c>
      <c r="Q820" t="s">
        <v>3989</v>
      </c>
      <c r="R820" t="s">
        <v>74</v>
      </c>
      <c r="S820" t="s">
        <v>74</v>
      </c>
      <c r="T820" t="s">
        <v>74</v>
      </c>
      <c r="X820" t="s">
        <v>1433</v>
      </c>
    </row>
    <row r="821" spans="2:24" x14ac:dyDescent="0.25">
      <c r="B821" t="s">
        <v>1434</v>
      </c>
      <c r="D821" t="s">
        <v>89</v>
      </c>
      <c r="E821">
        <v>0</v>
      </c>
      <c r="F821">
        <v>0</v>
      </c>
      <c r="G821">
        <v>0</v>
      </c>
      <c r="H821">
        <v>0</v>
      </c>
      <c r="I821" t="s">
        <v>74</v>
      </c>
      <c r="J821" t="s">
        <v>74</v>
      </c>
      <c r="K821" t="s">
        <v>74</v>
      </c>
      <c r="L821" t="s">
        <v>74</v>
      </c>
      <c r="M821" t="s">
        <v>74</v>
      </c>
      <c r="N821" t="s">
        <v>74</v>
      </c>
      <c r="O821">
        <v>0</v>
      </c>
      <c r="P821">
        <v>16</v>
      </c>
      <c r="Q821" t="s">
        <v>3989</v>
      </c>
      <c r="R821" t="s">
        <v>74</v>
      </c>
      <c r="S821" t="s">
        <v>74</v>
      </c>
      <c r="T821" t="s">
        <v>74</v>
      </c>
      <c r="X821" t="s">
        <v>1435</v>
      </c>
    </row>
    <row r="822" spans="2:24" x14ac:dyDescent="0.25">
      <c r="B822" t="s">
        <v>1436</v>
      </c>
      <c r="D822" t="s">
        <v>89</v>
      </c>
      <c r="E822">
        <v>0</v>
      </c>
      <c r="F822">
        <v>0</v>
      </c>
      <c r="G822">
        <v>0</v>
      </c>
      <c r="H822">
        <v>0</v>
      </c>
      <c r="I822" t="s">
        <v>74</v>
      </c>
      <c r="J822" t="s">
        <v>74</v>
      </c>
      <c r="K822" t="s">
        <v>74</v>
      </c>
      <c r="L822" t="s">
        <v>74</v>
      </c>
      <c r="M822" t="s">
        <v>74</v>
      </c>
      <c r="N822" t="s">
        <v>74</v>
      </c>
      <c r="O822">
        <v>0</v>
      </c>
      <c r="P822">
        <v>16</v>
      </c>
      <c r="Q822" t="s">
        <v>3989</v>
      </c>
      <c r="R822" t="s">
        <v>74</v>
      </c>
      <c r="S822" t="s">
        <v>74</v>
      </c>
      <c r="T822" t="s">
        <v>74</v>
      </c>
      <c r="X822" t="s">
        <v>1437</v>
      </c>
    </row>
    <row r="823" spans="2:24" x14ac:dyDescent="0.25">
      <c r="B823" t="s">
        <v>1438</v>
      </c>
      <c r="D823" t="s">
        <v>89</v>
      </c>
      <c r="E823">
        <v>0</v>
      </c>
      <c r="F823">
        <v>0</v>
      </c>
      <c r="G823">
        <v>0</v>
      </c>
      <c r="H823">
        <v>0</v>
      </c>
      <c r="I823" t="s">
        <v>74</v>
      </c>
      <c r="J823" t="s">
        <v>74</v>
      </c>
      <c r="K823" t="s">
        <v>74</v>
      </c>
      <c r="L823" t="s">
        <v>74</v>
      </c>
      <c r="M823" t="s">
        <v>74</v>
      </c>
      <c r="N823" t="s">
        <v>74</v>
      </c>
      <c r="O823">
        <v>0</v>
      </c>
      <c r="P823">
        <v>16</v>
      </c>
      <c r="Q823" t="s">
        <v>3989</v>
      </c>
      <c r="R823" t="s">
        <v>74</v>
      </c>
      <c r="S823" t="s">
        <v>74</v>
      </c>
      <c r="T823" t="s">
        <v>74</v>
      </c>
      <c r="X823" t="s">
        <v>1439</v>
      </c>
    </row>
    <row r="824" spans="2:24" x14ac:dyDescent="0.25">
      <c r="B824" t="s">
        <v>1440</v>
      </c>
      <c r="D824" t="s">
        <v>89</v>
      </c>
      <c r="E824">
        <v>0</v>
      </c>
      <c r="F824">
        <v>0</v>
      </c>
      <c r="G824">
        <v>0</v>
      </c>
      <c r="H824">
        <v>0</v>
      </c>
      <c r="I824" t="s">
        <v>74</v>
      </c>
      <c r="J824" t="s">
        <v>74</v>
      </c>
      <c r="K824" t="s">
        <v>74</v>
      </c>
      <c r="L824" t="s">
        <v>74</v>
      </c>
      <c r="M824" t="s">
        <v>74</v>
      </c>
      <c r="N824" t="s">
        <v>74</v>
      </c>
      <c r="O824">
        <v>0</v>
      </c>
      <c r="P824">
        <v>16</v>
      </c>
      <c r="Q824" t="s">
        <v>3989</v>
      </c>
      <c r="R824" t="s">
        <v>74</v>
      </c>
      <c r="S824" t="s">
        <v>74</v>
      </c>
      <c r="T824" t="s">
        <v>74</v>
      </c>
      <c r="X824" t="s">
        <v>1441</v>
      </c>
    </row>
    <row r="825" spans="2:24" x14ac:dyDescent="0.25">
      <c r="B825" t="s">
        <v>1442</v>
      </c>
      <c r="D825" t="s">
        <v>89</v>
      </c>
      <c r="E825">
        <v>0</v>
      </c>
      <c r="F825">
        <v>0</v>
      </c>
      <c r="G825">
        <v>0</v>
      </c>
      <c r="H825">
        <v>0</v>
      </c>
      <c r="I825" t="s">
        <v>74</v>
      </c>
      <c r="J825" t="s">
        <v>74</v>
      </c>
      <c r="K825" t="s">
        <v>74</v>
      </c>
      <c r="L825" t="s">
        <v>74</v>
      </c>
      <c r="M825" t="s">
        <v>74</v>
      </c>
      <c r="N825" t="s">
        <v>74</v>
      </c>
      <c r="O825">
        <v>0</v>
      </c>
      <c r="P825">
        <v>16</v>
      </c>
      <c r="Q825" t="s">
        <v>3989</v>
      </c>
      <c r="R825" t="s">
        <v>74</v>
      </c>
      <c r="S825" t="s">
        <v>74</v>
      </c>
      <c r="T825" t="s">
        <v>74</v>
      </c>
      <c r="X825" t="s">
        <v>1443</v>
      </c>
    </row>
    <row r="826" spans="2:24" x14ac:dyDescent="0.25">
      <c r="B826" t="s">
        <v>1444</v>
      </c>
      <c r="D826" t="s">
        <v>1055</v>
      </c>
      <c r="E826">
        <v>0</v>
      </c>
      <c r="F826">
        <v>0</v>
      </c>
      <c r="G826">
        <v>0</v>
      </c>
      <c r="H826">
        <v>0</v>
      </c>
      <c r="I826" t="s">
        <v>74</v>
      </c>
      <c r="J826" t="s">
        <v>74</v>
      </c>
      <c r="K826" t="s">
        <v>74</v>
      </c>
      <c r="L826" t="s">
        <v>74</v>
      </c>
      <c r="M826" t="s">
        <v>74</v>
      </c>
      <c r="N826" t="s">
        <v>74</v>
      </c>
      <c r="O826">
        <v>0</v>
      </c>
      <c r="P826">
        <v>16</v>
      </c>
      <c r="Q826" t="s">
        <v>3989</v>
      </c>
      <c r="R826" t="s">
        <v>74</v>
      </c>
      <c r="S826" t="s">
        <v>74</v>
      </c>
      <c r="T826" t="s">
        <v>74</v>
      </c>
      <c r="X826" t="s">
        <v>1445</v>
      </c>
    </row>
    <row r="827" spans="2:24" x14ac:dyDescent="0.25">
      <c r="B827" t="s">
        <v>1446</v>
      </c>
      <c r="D827" t="s">
        <v>89</v>
      </c>
      <c r="E827">
        <v>0</v>
      </c>
      <c r="F827">
        <v>0</v>
      </c>
      <c r="G827">
        <v>0</v>
      </c>
      <c r="H827">
        <v>0</v>
      </c>
      <c r="I827" t="s">
        <v>74</v>
      </c>
      <c r="J827" t="s">
        <v>74</v>
      </c>
      <c r="K827" t="s">
        <v>74</v>
      </c>
      <c r="L827" t="s">
        <v>74</v>
      </c>
      <c r="M827" t="s">
        <v>74</v>
      </c>
      <c r="N827" t="s">
        <v>74</v>
      </c>
      <c r="O827">
        <v>0</v>
      </c>
      <c r="P827">
        <v>16</v>
      </c>
      <c r="Q827" t="s">
        <v>3989</v>
      </c>
      <c r="R827" t="s">
        <v>74</v>
      </c>
      <c r="S827" t="s">
        <v>74</v>
      </c>
      <c r="T827" t="s">
        <v>74</v>
      </c>
      <c r="X827" t="s">
        <v>1447</v>
      </c>
    </row>
    <row r="828" spans="2:24" x14ac:dyDescent="0.25">
      <c r="B828" t="s">
        <v>1448</v>
      </c>
      <c r="D828" t="s">
        <v>89</v>
      </c>
      <c r="E828">
        <v>0</v>
      </c>
      <c r="F828">
        <v>0</v>
      </c>
      <c r="G828">
        <v>0</v>
      </c>
      <c r="H828">
        <v>0</v>
      </c>
      <c r="I828" t="s">
        <v>74</v>
      </c>
      <c r="J828" t="s">
        <v>74</v>
      </c>
      <c r="K828" t="s">
        <v>74</v>
      </c>
      <c r="L828" t="s">
        <v>74</v>
      </c>
      <c r="M828" t="s">
        <v>74</v>
      </c>
      <c r="N828" t="s">
        <v>74</v>
      </c>
      <c r="O828">
        <v>0</v>
      </c>
      <c r="P828">
        <v>16</v>
      </c>
      <c r="Q828" t="s">
        <v>3989</v>
      </c>
      <c r="R828" t="s">
        <v>74</v>
      </c>
      <c r="S828" t="s">
        <v>74</v>
      </c>
      <c r="T828" t="s">
        <v>74</v>
      </c>
      <c r="X828" t="s">
        <v>1449</v>
      </c>
    </row>
    <row r="829" spans="2:24" x14ac:dyDescent="0.25">
      <c r="B829" t="s">
        <v>1450</v>
      </c>
      <c r="D829" t="s">
        <v>89</v>
      </c>
      <c r="E829">
        <v>0</v>
      </c>
      <c r="F829">
        <v>0</v>
      </c>
      <c r="G829">
        <v>0</v>
      </c>
      <c r="H829">
        <v>0</v>
      </c>
      <c r="I829" t="s">
        <v>74</v>
      </c>
      <c r="J829" t="s">
        <v>74</v>
      </c>
      <c r="K829" t="s">
        <v>74</v>
      </c>
      <c r="L829" t="s">
        <v>74</v>
      </c>
      <c r="M829" t="s">
        <v>74</v>
      </c>
      <c r="N829" t="s">
        <v>74</v>
      </c>
      <c r="O829">
        <v>0</v>
      </c>
      <c r="P829">
        <v>16</v>
      </c>
      <c r="Q829" t="s">
        <v>3989</v>
      </c>
      <c r="R829" t="s">
        <v>74</v>
      </c>
      <c r="S829" t="s">
        <v>74</v>
      </c>
      <c r="T829" t="s">
        <v>74</v>
      </c>
      <c r="X829" t="s">
        <v>1451</v>
      </c>
    </row>
    <row r="830" spans="2:24" x14ac:dyDescent="0.25">
      <c r="B830" t="s">
        <v>1452</v>
      </c>
      <c r="D830" t="s">
        <v>105</v>
      </c>
      <c r="E830">
        <v>0</v>
      </c>
      <c r="F830">
        <v>0</v>
      </c>
      <c r="G830">
        <v>0</v>
      </c>
      <c r="H830">
        <v>0</v>
      </c>
      <c r="I830" t="s">
        <v>74</v>
      </c>
      <c r="J830" t="s">
        <v>74</v>
      </c>
      <c r="K830" t="s">
        <v>74</v>
      </c>
      <c r="L830" t="s">
        <v>74</v>
      </c>
      <c r="M830" t="s">
        <v>74</v>
      </c>
      <c r="N830" t="s">
        <v>74</v>
      </c>
      <c r="O830">
        <v>0</v>
      </c>
      <c r="P830">
        <v>16</v>
      </c>
      <c r="Q830" t="s">
        <v>3989</v>
      </c>
      <c r="R830" t="s">
        <v>74</v>
      </c>
      <c r="S830" t="s">
        <v>74</v>
      </c>
      <c r="T830" t="s">
        <v>74</v>
      </c>
      <c r="X830" t="s">
        <v>1453</v>
      </c>
    </row>
    <row r="831" spans="2:24" x14ac:dyDescent="0.25">
      <c r="B831" t="s">
        <v>1454</v>
      </c>
      <c r="D831" t="s">
        <v>89</v>
      </c>
      <c r="E831">
        <v>0</v>
      </c>
      <c r="F831">
        <v>0</v>
      </c>
      <c r="G831">
        <v>0</v>
      </c>
      <c r="H831">
        <v>0</v>
      </c>
      <c r="I831" t="s">
        <v>74</v>
      </c>
      <c r="J831" t="s">
        <v>74</v>
      </c>
      <c r="K831" t="s">
        <v>74</v>
      </c>
      <c r="L831" t="s">
        <v>74</v>
      </c>
      <c r="M831" t="s">
        <v>74</v>
      </c>
      <c r="N831" t="s">
        <v>74</v>
      </c>
      <c r="O831">
        <v>0</v>
      </c>
      <c r="P831">
        <v>16</v>
      </c>
      <c r="Q831" t="s">
        <v>3989</v>
      </c>
      <c r="R831" t="s">
        <v>74</v>
      </c>
      <c r="S831" t="s">
        <v>74</v>
      </c>
      <c r="T831" t="s">
        <v>74</v>
      </c>
      <c r="X831" t="s">
        <v>1455</v>
      </c>
    </row>
    <row r="832" spans="2:24" x14ac:dyDescent="0.25">
      <c r="B832" t="s">
        <v>1456</v>
      </c>
      <c r="C832" t="s">
        <v>600</v>
      </c>
      <c r="D832" t="s">
        <v>278</v>
      </c>
      <c r="E832">
        <v>0</v>
      </c>
      <c r="F832">
        <v>0</v>
      </c>
      <c r="G832">
        <v>0</v>
      </c>
      <c r="H832">
        <v>0</v>
      </c>
      <c r="I832" t="s">
        <v>74</v>
      </c>
      <c r="J832" t="s">
        <v>74</v>
      </c>
      <c r="K832" t="s">
        <v>74</v>
      </c>
      <c r="L832" t="s">
        <v>74</v>
      </c>
      <c r="M832" t="s">
        <v>74</v>
      </c>
      <c r="N832" t="s">
        <v>74</v>
      </c>
      <c r="O832">
        <v>0</v>
      </c>
      <c r="P832">
        <v>16</v>
      </c>
      <c r="Q832" t="s">
        <v>3989</v>
      </c>
      <c r="R832" t="s">
        <v>74</v>
      </c>
      <c r="S832" t="s">
        <v>74</v>
      </c>
      <c r="T832" t="s">
        <v>74</v>
      </c>
      <c r="X832" t="s">
        <v>1457</v>
      </c>
    </row>
    <row r="833" spans="2:24" x14ac:dyDescent="0.25">
      <c r="B833" t="s">
        <v>1458</v>
      </c>
      <c r="D833" t="s">
        <v>281</v>
      </c>
      <c r="E833">
        <v>0</v>
      </c>
      <c r="F833">
        <v>0</v>
      </c>
      <c r="G833">
        <v>0</v>
      </c>
      <c r="H833">
        <v>160</v>
      </c>
      <c r="I833" t="s">
        <v>74</v>
      </c>
      <c r="J833" t="s">
        <v>74</v>
      </c>
      <c r="K833" t="s">
        <v>74</v>
      </c>
      <c r="L833" t="s">
        <v>74</v>
      </c>
      <c r="M833" t="s">
        <v>74</v>
      </c>
      <c r="N833" t="s">
        <v>74</v>
      </c>
      <c r="O833">
        <v>0</v>
      </c>
      <c r="P833">
        <v>16</v>
      </c>
      <c r="Q833" t="s">
        <v>3989</v>
      </c>
      <c r="R833" t="s">
        <v>74</v>
      </c>
      <c r="S833" t="s">
        <v>74</v>
      </c>
      <c r="T833" t="s">
        <v>74</v>
      </c>
      <c r="X833" t="s">
        <v>1459</v>
      </c>
    </row>
    <row r="834" spans="2:24" x14ac:dyDescent="0.25">
      <c r="B834" t="s">
        <v>1460</v>
      </c>
      <c r="D834" t="s">
        <v>278</v>
      </c>
      <c r="E834">
        <v>0</v>
      </c>
      <c r="F834">
        <v>0</v>
      </c>
      <c r="G834">
        <v>0</v>
      </c>
      <c r="H834">
        <v>0</v>
      </c>
      <c r="I834" t="s">
        <v>74</v>
      </c>
      <c r="J834" t="s">
        <v>74</v>
      </c>
      <c r="K834" t="s">
        <v>74</v>
      </c>
      <c r="L834" t="s">
        <v>74</v>
      </c>
      <c r="M834" t="s">
        <v>74</v>
      </c>
      <c r="N834" t="s">
        <v>74</v>
      </c>
      <c r="O834">
        <v>0</v>
      </c>
      <c r="P834">
        <v>16</v>
      </c>
      <c r="Q834" t="s">
        <v>3989</v>
      </c>
      <c r="R834" t="s">
        <v>74</v>
      </c>
      <c r="S834" t="s">
        <v>74</v>
      </c>
      <c r="T834" t="s">
        <v>74</v>
      </c>
      <c r="X834" t="s">
        <v>1461</v>
      </c>
    </row>
    <row r="835" spans="2:24" x14ac:dyDescent="0.25">
      <c r="B835" t="s">
        <v>1462</v>
      </c>
      <c r="D835" t="s">
        <v>1463</v>
      </c>
      <c r="E835">
        <v>0</v>
      </c>
      <c r="F835">
        <v>0</v>
      </c>
      <c r="G835">
        <v>0</v>
      </c>
      <c r="H835">
        <v>0</v>
      </c>
      <c r="I835" t="s">
        <v>71</v>
      </c>
      <c r="J835" t="s">
        <v>1464</v>
      </c>
      <c r="K835">
        <v>75</v>
      </c>
      <c r="L835" t="s">
        <v>73</v>
      </c>
      <c r="M835" t="s">
        <v>74</v>
      </c>
      <c r="N835">
        <v>0</v>
      </c>
      <c r="O835">
        <v>0</v>
      </c>
      <c r="P835">
        <v>16</v>
      </c>
      <c r="Q835" t="s">
        <v>48</v>
      </c>
      <c r="R835" t="s">
        <v>74</v>
      </c>
      <c r="S835" t="s">
        <v>74</v>
      </c>
      <c r="T835" t="s">
        <v>74</v>
      </c>
      <c r="X835" t="s">
        <v>1465</v>
      </c>
    </row>
    <row r="836" spans="2:24" x14ac:dyDescent="0.25">
      <c r="B836" t="s">
        <v>1462</v>
      </c>
      <c r="D836" t="s">
        <v>1463</v>
      </c>
      <c r="E836">
        <v>0</v>
      </c>
      <c r="F836">
        <v>0</v>
      </c>
      <c r="G836">
        <v>0</v>
      </c>
      <c r="H836">
        <v>0</v>
      </c>
      <c r="I836" t="s">
        <v>71</v>
      </c>
      <c r="J836" t="s">
        <v>1464</v>
      </c>
      <c r="K836">
        <v>75</v>
      </c>
      <c r="L836" t="s">
        <v>73</v>
      </c>
      <c r="M836" t="s">
        <v>74</v>
      </c>
      <c r="N836">
        <v>0</v>
      </c>
      <c r="O836">
        <v>0</v>
      </c>
      <c r="P836">
        <v>16</v>
      </c>
      <c r="Q836" t="s">
        <v>48</v>
      </c>
      <c r="R836" t="s">
        <v>74</v>
      </c>
      <c r="S836" t="s">
        <v>74</v>
      </c>
      <c r="T836" t="s">
        <v>74</v>
      </c>
      <c r="X836" t="s">
        <v>1465</v>
      </c>
    </row>
    <row r="837" spans="2:24" x14ac:dyDescent="0.25">
      <c r="B837" t="s">
        <v>1462</v>
      </c>
      <c r="D837" t="s">
        <v>1463</v>
      </c>
      <c r="E837">
        <v>0</v>
      </c>
      <c r="F837">
        <v>0</v>
      </c>
      <c r="G837">
        <v>0</v>
      </c>
      <c r="H837">
        <v>0</v>
      </c>
      <c r="I837" t="s">
        <v>77</v>
      </c>
      <c r="J837" t="s">
        <v>626</v>
      </c>
      <c r="K837">
        <v>20</v>
      </c>
      <c r="L837" t="s">
        <v>73</v>
      </c>
      <c r="M837" t="s">
        <v>74</v>
      </c>
      <c r="N837">
        <v>0</v>
      </c>
      <c r="O837">
        <v>0</v>
      </c>
      <c r="P837">
        <v>16</v>
      </c>
      <c r="Q837" t="s">
        <v>48</v>
      </c>
      <c r="R837" t="s">
        <v>74</v>
      </c>
      <c r="S837" t="s">
        <v>74</v>
      </c>
      <c r="T837" t="s">
        <v>74</v>
      </c>
      <c r="X837" t="s">
        <v>1465</v>
      </c>
    </row>
    <row r="838" spans="2:24" x14ac:dyDescent="0.25">
      <c r="B838" t="s">
        <v>1466</v>
      </c>
      <c r="D838" t="s">
        <v>105</v>
      </c>
      <c r="E838">
        <v>0</v>
      </c>
      <c r="F838">
        <v>0</v>
      </c>
      <c r="G838">
        <v>0</v>
      </c>
      <c r="H838">
        <v>0</v>
      </c>
      <c r="I838" t="s">
        <v>74</v>
      </c>
      <c r="J838" t="s">
        <v>74</v>
      </c>
      <c r="K838" t="s">
        <v>74</v>
      </c>
      <c r="L838" t="s">
        <v>74</v>
      </c>
      <c r="M838" t="s">
        <v>74</v>
      </c>
      <c r="N838" t="s">
        <v>74</v>
      </c>
      <c r="O838">
        <v>0</v>
      </c>
      <c r="P838">
        <v>16</v>
      </c>
      <c r="Q838" t="s">
        <v>3989</v>
      </c>
      <c r="R838" t="s">
        <v>74</v>
      </c>
      <c r="S838" t="s">
        <v>74</v>
      </c>
      <c r="T838" t="s">
        <v>74</v>
      </c>
      <c r="X838" s="7" t="s">
        <v>1467</v>
      </c>
    </row>
    <row r="839" spans="2:24" x14ac:dyDescent="0.25">
      <c r="B839" t="s">
        <v>1468</v>
      </c>
      <c r="D839" t="s">
        <v>89</v>
      </c>
      <c r="E839">
        <v>0</v>
      </c>
      <c r="F839">
        <v>0</v>
      </c>
      <c r="G839">
        <v>0</v>
      </c>
      <c r="H839">
        <v>0</v>
      </c>
      <c r="I839" t="s">
        <v>74</v>
      </c>
      <c r="J839" t="s">
        <v>74</v>
      </c>
      <c r="K839" t="s">
        <v>74</v>
      </c>
      <c r="L839" t="s">
        <v>74</v>
      </c>
      <c r="M839" t="s">
        <v>74</v>
      </c>
      <c r="N839" t="s">
        <v>74</v>
      </c>
      <c r="O839">
        <v>0</v>
      </c>
      <c r="P839">
        <v>16</v>
      </c>
      <c r="Q839" t="s">
        <v>3989</v>
      </c>
      <c r="R839" t="s">
        <v>74</v>
      </c>
      <c r="S839" t="s">
        <v>74</v>
      </c>
      <c r="T839" t="s">
        <v>74</v>
      </c>
      <c r="X839" t="s">
        <v>1469</v>
      </c>
    </row>
    <row r="840" spans="2:24" x14ac:dyDescent="0.25">
      <c r="B840" t="s">
        <v>1470</v>
      </c>
      <c r="D840" t="s">
        <v>1471</v>
      </c>
      <c r="E840" t="s">
        <v>74</v>
      </c>
      <c r="F840">
        <v>0</v>
      </c>
      <c r="G840">
        <v>0</v>
      </c>
      <c r="H840">
        <v>0</v>
      </c>
      <c r="I840" t="s">
        <v>74</v>
      </c>
      <c r="J840" t="s">
        <v>74</v>
      </c>
      <c r="K840" t="s">
        <v>74</v>
      </c>
      <c r="L840" t="s">
        <v>74</v>
      </c>
      <c r="M840" t="s">
        <v>74</v>
      </c>
      <c r="N840" t="s">
        <v>74</v>
      </c>
      <c r="O840">
        <v>0</v>
      </c>
      <c r="P840">
        <v>16</v>
      </c>
      <c r="Q840" t="s">
        <v>3989</v>
      </c>
      <c r="R840" t="s">
        <v>74</v>
      </c>
      <c r="S840" t="s">
        <v>74</v>
      </c>
      <c r="T840" t="s">
        <v>74</v>
      </c>
      <c r="X840" t="s">
        <v>1472</v>
      </c>
    </row>
    <row r="841" spans="2:24" x14ac:dyDescent="0.25">
      <c r="B841" t="s">
        <v>1473</v>
      </c>
      <c r="D841" t="s">
        <v>89</v>
      </c>
      <c r="E841">
        <v>0</v>
      </c>
      <c r="F841">
        <v>0</v>
      </c>
      <c r="G841">
        <v>0</v>
      </c>
      <c r="H841">
        <v>0</v>
      </c>
      <c r="I841" t="s">
        <v>74</v>
      </c>
      <c r="J841" t="s">
        <v>74</v>
      </c>
      <c r="K841" t="s">
        <v>74</v>
      </c>
      <c r="L841" t="s">
        <v>74</v>
      </c>
      <c r="M841" t="s">
        <v>74</v>
      </c>
      <c r="N841" t="s">
        <v>74</v>
      </c>
      <c r="O841">
        <v>0</v>
      </c>
      <c r="P841">
        <v>16</v>
      </c>
      <c r="Q841" t="s">
        <v>3989</v>
      </c>
      <c r="R841" t="s">
        <v>74</v>
      </c>
      <c r="S841" t="s">
        <v>74</v>
      </c>
      <c r="T841" t="s">
        <v>74</v>
      </c>
      <c r="X841" t="s">
        <v>1474</v>
      </c>
    </row>
    <row r="842" spans="2:24" x14ac:dyDescent="0.25">
      <c r="B842" t="s">
        <v>1475</v>
      </c>
      <c r="C842" t="s">
        <v>1476</v>
      </c>
      <c r="D842" t="s">
        <v>1477</v>
      </c>
      <c r="E842" t="s">
        <v>74</v>
      </c>
      <c r="F842">
        <v>4</v>
      </c>
      <c r="G842">
        <v>64</v>
      </c>
      <c r="H842">
        <v>70</v>
      </c>
      <c r="I842" t="s">
        <v>71</v>
      </c>
      <c r="J842" t="s">
        <v>186</v>
      </c>
      <c r="K842">
        <v>75</v>
      </c>
      <c r="L842" t="s">
        <v>73</v>
      </c>
      <c r="M842" t="s">
        <v>83</v>
      </c>
      <c r="N842">
        <v>0</v>
      </c>
      <c r="O842">
        <v>9840</v>
      </c>
      <c r="P842">
        <v>16</v>
      </c>
      <c r="Q842" t="s">
        <v>48</v>
      </c>
      <c r="R842">
        <v>450</v>
      </c>
      <c r="S842">
        <v>8</v>
      </c>
      <c r="T842">
        <v>1230</v>
      </c>
      <c r="X842" t="s">
        <v>1478</v>
      </c>
    </row>
    <row r="843" spans="2:24" x14ac:dyDescent="0.25">
      <c r="B843" t="s">
        <v>1479</v>
      </c>
      <c r="C843" t="s">
        <v>1480</v>
      </c>
      <c r="D843" t="s">
        <v>1481</v>
      </c>
      <c r="E843">
        <v>274</v>
      </c>
      <c r="F843">
        <v>4</v>
      </c>
      <c r="G843">
        <v>70</v>
      </c>
      <c r="H843">
        <v>70</v>
      </c>
      <c r="I843" t="s">
        <v>71</v>
      </c>
      <c r="J843" t="s">
        <v>186</v>
      </c>
      <c r="K843">
        <v>75</v>
      </c>
      <c r="L843" t="s">
        <v>73</v>
      </c>
      <c r="M843" t="s">
        <v>83</v>
      </c>
      <c r="N843">
        <v>0</v>
      </c>
      <c r="O843">
        <v>9020</v>
      </c>
      <c r="P843">
        <v>16</v>
      </c>
      <c r="Q843" t="s">
        <v>48</v>
      </c>
      <c r="R843">
        <v>450</v>
      </c>
      <c r="S843">
        <v>8</v>
      </c>
      <c r="T843">
        <v>1127.5</v>
      </c>
      <c r="X843" t="s">
        <v>1482</v>
      </c>
    </row>
    <row r="844" spans="2:24" x14ac:dyDescent="0.25">
      <c r="B844" t="s">
        <v>1479</v>
      </c>
      <c r="C844" t="s">
        <v>1480</v>
      </c>
      <c r="D844" t="s">
        <v>1481</v>
      </c>
      <c r="E844">
        <v>274</v>
      </c>
      <c r="F844">
        <v>4</v>
      </c>
      <c r="G844">
        <v>70</v>
      </c>
      <c r="H844">
        <v>70</v>
      </c>
      <c r="I844" t="s">
        <v>77</v>
      </c>
      <c r="J844" t="s">
        <v>144</v>
      </c>
      <c r="K844">
        <v>150</v>
      </c>
      <c r="L844" t="s">
        <v>83</v>
      </c>
      <c r="M844" t="s">
        <v>73</v>
      </c>
      <c r="N844">
        <v>0</v>
      </c>
      <c r="O844">
        <v>9020</v>
      </c>
      <c r="P844">
        <v>16</v>
      </c>
      <c r="Q844" t="s">
        <v>48</v>
      </c>
      <c r="R844" t="s">
        <v>74</v>
      </c>
      <c r="S844">
        <v>8</v>
      </c>
      <c r="T844">
        <v>1127.5</v>
      </c>
      <c r="X844" t="s">
        <v>1482</v>
      </c>
    </row>
    <row r="845" spans="2:24" x14ac:dyDescent="0.25">
      <c r="B845" t="s">
        <v>1475</v>
      </c>
      <c r="C845" t="s">
        <v>1476</v>
      </c>
      <c r="D845" t="s">
        <v>1477</v>
      </c>
      <c r="E845" t="s">
        <v>74</v>
      </c>
      <c r="F845">
        <v>4</v>
      </c>
      <c r="G845">
        <v>64</v>
      </c>
      <c r="H845">
        <v>70</v>
      </c>
      <c r="I845" t="s">
        <v>77</v>
      </c>
      <c r="J845" t="s">
        <v>144</v>
      </c>
      <c r="K845">
        <v>150</v>
      </c>
      <c r="L845" t="s">
        <v>83</v>
      </c>
      <c r="M845" t="s">
        <v>73</v>
      </c>
      <c r="N845">
        <v>0</v>
      </c>
      <c r="O845">
        <v>9840</v>
      </c>
      <c r="P845">
        <v>16</v>
      </c>
      <c r="Q845" t="s">
        <v>48</v>
      </c>
      <c r="R845" t="s">
        <v>74</v>
      </c>
      <c r="S845">
        <v>8</v>
      </c>
      <c r="T845">
        <v>1230</v>
      </c>
      <c r="X845" t="s">
        <v>1478</v>
      </c>
    </row>
    <row r="846" spans="2:24" x14ac:dyDescent="0.25">
      <c r="B846" t="s">
        <v>1483</v>
      </c>
      <c r="D846" t="s">
        <v>116</v>
      </c>
      <c r="E846">
        <v>0</v>
      </c>
      <c r="F846">
        <v>0</v>
      </c>
      <c r="G846">
        <v>0</v>
      </c>
      <c r="H846">
        <v>0</v>
      </c>
      <c r="I846" t="s">
        <v>74</v>
      </c>
      <c r="J846" t="s">
        <v>74</v>
      </c>
      <c r="K846" t="s">
        <v>74</v>
      </c>
      <c r="L846" t="s">
        <v>74</v>
      </c>
      <c r="M846" t="s">
        <v>74</v>
      </c>
      <c r="N846" t="s">
        <v>74</v>
      </c>
      <c r="O846">
        <v>0</v>
      </c>
      <c r="P846">
        <v>16</v>
      </c>
      <c r="Q846" t="s">
        <v>3989</v>
      </c>
      <c r="R846" t="s">
        <v>74</v>
      </c>
      <c r="S846" t="s">
        <v>74</v>
      </c>
      <c r="T846" t="s">
        <v>74</v>
      </c>
      <c r="X846" t="s">
        <v>1484</v>
      </c>
    </row>
    <row r="847" spans="2:24" x14ac:dyDescent="0.25">
      <c r="B847" t="s">
        <v>1485</v>
      </c>
      <c r="D847" t="s">
        <v>116</v>
      </c>
      <c r="E847">
        <v>0</v>
      </c>
      <c r="F847">
        <v>0</v>
      </c>
      <c r="G847">
        <v>0</v>
      </c>
      <c r="H847">
        <v>0</v>
      </c>
      <c r="I847" t="s">
        <v>74</v>
      </c>
      <c r="J847" t="s">
        <v>74</v>
      </c>
      <c r="K847" t="s">
        <v>74</v>
      </c>
      <c r="L847" t="s">
        <v>74</v>
      </c>
      <c r="M847" t="s">
        <v>74</v>
      </c>
      <c r="N847" t="s">
        <v>74</v>
      </c>
      <c r="O847">
        <v>0</v>
      </c>
      <c r="P847">
        <v>16</v>
      </c>
      <c r="Q847" t="s">
        <v>3989</v>
      </c>
      <c r="R847" t="s">
        <v>74</v>
      </c>
      <c r="S847" t="s">
        <v>74</v>
      </c>
      <c r="T847" t="s">
        <v>74</v>
      </c>
      <c r="X847" t="s">
        <v>1486</v>
      </c>
    </row>
    <row r="848" spans="2:24" x14ac:dyDescent="0.25">
      <c r="B848" t="s">
        <v>1487</v>
      </c>
      <c r="D848" t="s">
        <v>1488</v>
      </c>
      <c r="E848">
        <v>0</v>
      </c>
      <c r="F848">
        <v>0</v>
      </c>
      <c r="G848">
        <v>0</v>
      </c>
      <c r="H848">
        <v>0</v>
      </c>
      <c r="I848" t="s">
        <v>71</v>
      </c>
      <c r="J848" t="s">
        <v>501</v>
      </c>
      <c r="K848">
        <v>150</v>
      </c>
      <c r="L848" t="s">
        <v>73</v>
      </c>
      <c r="M848" t="s">
        <v>74</v>
      </c>
      <c r="N848">
        <v>0</v>
      </c>
      <c r="O848">
        <v>0</v>
      </c>
      <c r="P848">
        <v>16</v>
      </c>
      <c r="Q848" t="s">
        <v>48</v>
      </c>
      <c r="R848" t="s">
        <v>74</v>
      </c>
      <c r="S848" t="s">
        <v>74</v>
      </c>
      <c r="T848" t="s">
        <v>74</v>
      </c>
      <c r="X848" t="s">
        <v>1489</v>
      </c>
    </row>
    <row r="849" spans="2:24" x14ac:dyDescent="0.25">
      <c r="B849" t="s">
        <v>1487</v>
      </c>
      <c r="D849" t="s">
        <v>1488</v>
      </c>
      <c r="E849">
        <v>0</v>
      </c>
      <c r="F849">
        <v>0</v>
      </c>
      <c r="G849">
        <v>0</v>
      </c>
      <c r="H849">
        <v>0</v>
      </c>
      <c r="I849" t="s">
        <v>77</v>
      </c>
      <c r="J849" t="s">
        <v>1490</v>
      </c>
      <c r="K849" t="s">
        <v>3993</v>
      </c>
      <c r="L849" t="s">
        <v>73</v>
      </c>
      <c r="M849" t="s">
        <v>74</v>
      </c>
      <c r="N849">
        <v>0</v>
      </c>
      <c r="O849">
        <v>0</v>
      </c>
      <c r="P849">
        <v>16</v>
      </c>
      <c r="Q849" t="s">
        <v>48</v>
      </c>
      <c r="R849" t="s">
        <v>74</v>
      </c>
      <c r="S849" t="s">
        <v>74</v>
      </c>
      <c r="T849" t="s">
        <v>74</v>
      </c>
      <c r="X849" t="s">
        <v>1489</v>
      </c>
    </row>
    <row r="850" spans="2:24" x14ac:dyDescent="0.25">
      <c r="B850" t="s">
        <v>1491</v>
      </c>
      <c r="D850" t="s">
        <v>1488</v>
      </c>
      <c r="E850">
        <v>0</v>
      </c>
      <c r="F850">
        <v>0</v>
      </c>
      <c r="G850">
        <v>0</v>
      </c>
      <c r="H850">
        <v>0</v>
      </c>
      <c r="I850" t="s">
        <v>71</v>
      </c>
      <c r="J850" t="s">
        <v>144</v>
      </c>
      <c r="K850">
        <v>150</v>
      </c>
      <c r="L850" t="s">
        <v>73</v>
      </c>
      <c r="M850" t="s">
        <v>74</v>
      </c>
      <c r="N850">
        <v>0</v>
      </c>
      <c r="O850">
        <v>0</v>
      </c>
      <c r="P850">
        <v>16</v>
      </c>
      <c r="Q850" t="s">
        <v>48</v>
      </c>
      <c r="R850" t="s">
        <v>74</v>
      </c>
      <c r="S850" t="s">
        <v>74</v>
      </c>
      <c r="T850" t="s">
        <v>74</v>
      </c>
      <c r="X850" t="s">
        <v>1492</v>
      </c>
    </row>
    <row r="851" spans="2:24" x14ac:dyDescent="0.25">
      <c r="B851" t="s">
        <v>1491</v>
      </c>
      <c r="D851" t="s">
        <v>1488</v>
      </c>
      <c r="E851">
        <v>0</v>
      </c>
      <c r="F851">
        <v>0</v>
      </c>
      <c r="G851">
        <v>0</v>
      </c>
      <c r="H851">
        <v>0</v>
      </c>
      <c r="I851" t="s">
        <v>77</v>
      </c>
      <c r="J851" t="s">
        <v>1490</v>
      </c>
      <c r="K851" t="s">
        <v>3993</v>
      </c>
      <c r="L851" t="s">
        <v>73</v>
      </c>
      <c r="M851" t="s">
        <v>74</v>
      </c>
      <c r="N851">
        <v>0</v>
      </c>
      <c r="O851">
        <v>0</v>
      </c>
      <c r="P851">
        <v>16</v>
      </c>
      <c r="Q851" t="s">
        <v>48</v>
      </c>
      <c r="R851" t="s">
        <v>74</v>
      </c>
      <c r="S851" t="s">
        <v>74</v>
      </c>
      <c r="T851" t="s">
        <v>74</v>
      </c>
      <c r="X851" t="s">
        <v>1492</v>
      </c>
    </row>
    <row r="852" spans="2:24" x14ac:dyDescent="0.25">
      <c r="B852" t="s">
        <v>1493</v>
      </c>
      <c r="C852" t="s">
        <v>1494</v>
      </c>
      <c r="D852" t="s">
        <v>1495</v>
      </c>
      <c r="E852" t="s">
        <v>74</v>
      </c>
      <c r="F852">
        <v>4</v>
      </c>
      <c r="G852">
        <v>72</v>
      </c>
      <c r="H852">
        <v>64</v>
      </c>
      <c r="I852" t="s">
        <v>71</v>
      </c>
      <c r="J852" t="s">
        <v>199</v>
      </c>
      <c r="K852">
        <v>75</v>
      </c>
      <c r="L852" t="s">
        <v>73</v>
      </c>
      <c r="M852" t="s">
        <v>83</v>
      </c>
      <c r="N852">
        <v>0</v>
      </c>
      <c r="O852">
        <v>10280</v>
      </c>
      <c r="P852">
        <v>16</v>
      </c>
      <c r="Q852" t="s">
        <v>48</v>
      </c>
      <c r="R852">
        <v>450</v>
      </c>
      <c r="S852">
        <v>9</v>
      </c>
      <c r="T852">
        <v>1142.2222222222199</v>
      </c>
      <c r="X852" t="s">
        <v>1496</v>
      </c>
    </row>
    <row r="853" spans="2:24" x14ac:dyDescent="0.25">
      <c r="B853" t="s">
        <v>1493</v>
      </c>
      <c r="C853" t="s">
        <v>1494</v>
      </c>
      <c r="D853" t="s">
        <v>1495</v>
      </c>
      <c r="E853" t="s">
        <v>74</v>
      </c>
      <c r="F853">
        <v>4</v>
      </c>
      <c r="G853">
        <v>72</v>
      </c>
      <c r="H853">
        <v>64</v>
      </c>
      <c r="I853" t="s">
        <v>77</v>
      </c>
      <c r="J853" t="s">
        <v>170</v>
      </c>
      <c r="K853">
        <v>300</v>
      </c>
      <c r="L853" t="s">
        <v>83</v>
      </c>
      <c r="M853" t="s">
        <v>73</v>
      </c>
      <c r="N853">
        <v>1200</v>
      </c>
      <c r="O853">
        <v>10280</v>
      </c>
      <c r="P853">
        <v>16</v>
      </c>
      <c r="Q853" t="s">
        <v>3990</v>
      </c>
      <c r="R853" t="s">
        <v>74</v>
      </c>
      <c r="S853">
        <v>11</v>
      </c>
      <c r="T853">
        <v>934.54545454545405</v>
      </c>
      <c r="X853" t="s">
        <v>1496</v>
      </c>
    </row>
    <row r="854" spans="2:24" x14ac:dyDescent="0.25">
      <c r="B854" t="s">
        <v>1493</v>
      </c>
      <c r="C854" t="s">
        <v>1494</v>
      </c>
      <c r="D854" t="s">
        <v>1495</v>
      </c>
      <c r="E854" t="s">
        <v>74</v>
      </c>
      <c r="F854">
        <v>4</v>
      </c>
      <c r="G854">
        <v>72</v>
      </c>
      <c r="H854">
        <v>64</v>
      </c>
      <c r="I854" t="s">
        <v>77</v>
      </c>
      <c r="J854" t="s">
        <v>186</v>
      </c>
      <c r="K854">
        <v>75</v>
      </c>
      <c r="L854" t="s">
        <v>83</v>
      </c>
      <c r="M854" t="s">
        <v>73</v>
      </c>
      <c r="N854">
        <v>0</v>
      </c>
      <c r="O854">
        <v>10280</v>
      </c>
      <c r="P854">
        <v>16</v>
      </c>
      <c r="Q854" t="s">
        <v>48</v>
      </c>
      <c r="R854" t="s">
        <v>74</v>
      </c>
      <c r="S854">
        <v>9</v>
      </c>
      <c r="T854">
        <v>1142.2222222222199</v>
      </c>
      <c r="X854" t="s">
        <v>1496</v>
      </c>
    </row>
    <row r="855" spans="2:24" x14ac:dyDescent="0.25">
      <c r="B855" t="s">
        <v>1497</v>
      </c>
      <c r="C855" t="s">
        <v>1498</v>
      </c>
      <c r="D855" t="s">
        <v>496</v>
      </c>
      <c r="E855">
        <v>0</v>
      </c>
      <c r="F855">
        <v>2</v>
      </c>
      <c r="G855">
        <v>54</v>
      </c>
      <c r="H855">
        <v>70</v>
      </c>
      <c r="I855" t="s">
        <v>71</v>
      </c>
      <c r="J855" t="s">
        <v>1499</v>
      </c>
      <c r="K855">
        <v>300</v>
      </c>
      <c r="L855" t="s">
        <v>73</v>
      </c>
      <c r="M855" t="s">
        <v>74</v>
      </c>
      <c r="N855">
        <v>0</v>
      </c>
      <c r="O855">
        <v>4480</v>
      </c>
      <c r="P855">
        <v>16</v>
      </c>
      <c r="Q855" t="s">
        <v>48</v>
      </c>
      <c r="R855" t="s">
        <v>74</v>
      </c>
      <c r="S855">
        <v>4</v>
      </c>
      <c r="T855">
        <v>1120</v>
      </c>
      <c r="X855" t="s">
        <v>1500</v>
      </c>
    </row>
    <row r="856" spans="2:24" x14ac:dyDescent="0.25">
      <c r="B856" t="s">
        <v>1497</v>
      </c>
      <c r="C856" t="s">
        <v>1498</v>
      </c>
      <c r="D856" t="s">
        <v>496</v>
      </c>
      <c r="E856">
        <v>0</v>
      </c>
      <c r="F856">
        <v>2</v>
      </c>
      <c r="G856">
        <v>54</v>
      </c>
      <c r="H856">
        <v>70</v>
      </c>
      <c r="I856" t="s">
        <v>77</v>
      </c>
      <c r="J856" t="s">
        <v>1499</v>
      </c>
      <c r="K856">
        <v>300</v>
      </c>
      <c r="L856" t="s">
        <v>73</v>
      </c>
      <c r="M856" t="s">
        <v>74</v>
      </c>
      <c r="N856">
        <v>0</v>
      </c>
      <c r="O856">
        <v>4480</v>
      </c>
      <c r="P856">
        <v>16</v>
      </c>
      <c r="Q856" t="s">
        <v>48</v>
      </c>
      <c r="R856" t="s">
        <v>74</v>
      </c>
      <c r="S856">
        <v>4</v>
      </c>
      <c r="T856">
        <v>1120</v>
      </c>
      <c r="X856" t="s">
        <v>1500</v>
      </c>
    </row>
    <row r="857" spans="2:24" x14ac:dyDescent="0.25">
      <c r="B857" t="s">
        <v>1501</v>
      </c>
      <c r="C857" t="s">
        <v>1498</v>
      </c>
      <c r="D857" t="s">
        <v>496</v>
      </c>
      <c r="E857">
        <v>0</v>
      </c>
      <c r="F857">
        <v>2</v>
      </c>
      <c r="G857">
        <v>54</v>
      </c>
      <c r="H857">
        <v>70</v>
      </c>
      <c r="I857" t="s">
        <v>71</v>
      </c>
      <c r="J857" t="s">
        <v>1502</v>
      </c>
      <c r="K857">
        <v>250</v>
      </c>
      <c r="L857" t="s">
        <v>73</v>
      </c>
      <c r="M857" t="s">
        <v>74</v>
      </c>
      <c r="N857">
        <v>0</v>
      </c>
      <c r="O857">
        <v>4480</v>
      </c>
      <c r="P857">
        <v>16</v>
      </c>
      <c r="Q857" t="s">
        <v>48</v>
      </c>
      <c r="R857" t="s">
        <v>74</v>
      </c>
      <c r="S857">
        <v>4</v>
      </c>
      <c r="T857">
        <v>1120</v>
      </c>
      <c r="X857" t="s">
        <v>1503</v>
      </c>
    </row>
    <row r="858" spans="2:24" x14ac:dyDescent="0.25">
      <c r="B858" t="s">
        <v>1501</v>
      </c>
      <c r="C858" t="s">
        <v>1498</v>
      </c>
      <c r="D858" t="s">
        <v>496</v>
      </c>
      <c r="E858">
        <v>0</v>
      </c>
      <c r="F858">
        <v>2</v>
      </c>
      <c r="G858">
        <v>54</v>
      </c>
      <c r="H858">
        <v>70</v>
      </c>
      <c r="I858" t="s">
        <v>77</v>
      </c>
      <c r="J858" t="s">
        <v>929</v>
      </c>
      <c r="K858">
        <v>300</v>
      </c>
      <c r="L858" t="s">
        <v>73</v>
      </c>
      <c r="M858" t="s">
        <v>74</v>
      </c>
      <c r="N858">
        <v>0</v>
      </c>
      <c r="O858">
        <v>4480</v>
      </c>
      <c r="P858">
        <v>16</v>
      </c>
      <c r="Q858" t="s">
        <v>48</v>
      </c>
      <c r="R858" t="s">
        <v>74</v>
      </c>
      <c r="S858">
        <v>4</v>
      </c>
      <c r="T858">
        <v>1120</v>
      </c>
      <c r="X858" t="s">
        <v>1503</v>
      </c>
    </row>
    <row r="859" spans="2:24" x14ac:dyDescent="0.25">
      <c r="B859" t="s">
        <v>1504</v>
      </c>
      <c r="C859" t="s">
        <v>1505</v>
      </c>
      <c r="D859" t="s">
        <v>497</v>
      </c>
      <c r="E859">
        <v>0</v>
      </c>
      <c r="F859">
        <v>3</v>
      </c>
      <c r="G859">
        <v>60</v>
      </c>
      <c r="H859">
        <v>70</v>
      </c>
      <c r="I859" t="s">
        <v>71</v>
      </c>
      <c r="J859" t="s">
        <v>238</v>
      </c>
      <c r="K859">
        <v>150</v>
      </c>
      <c r="L859" t="s">
        <v>239</v>
      </c>
      <c r="M859" t="s">
        <v>74</v>
      </c>
      <c r="N859">
        <v>500</v>
      </c>
      <c r="O859">
        <v>5910</v>
      </c>
      <c r="P859">
        <v>16</v>
      </c>
      <c r="Q859" t="s">
        <v>3990</v>
      </c>
      <c r="R859" t="s">
        <v>74</v>
      </c>
      <c r="S859">
        <v>6</v>
      </c>
      <c r="T859">
        <v>985</v>
      </c>
      <c r="X859" t="s">
        <v>3777</v>
      </c>
    </row>
    <row r="860" spans="2:24" x14ac:dyDescent="0.25">
      <c r="B860" t="s">
        <v>1504</v>
      </c>
      <c r="C860" t="s">
        <v>1505</v>
      </c>
      <c r="D860" t="s">
        <v>497</v>
      </c>
      <c r="E860">
        <v>0</v>
      </c>
      <c r="F860">
        <v>3</v>
      </c>
      <c r="G860">
        <v>60</v>
      </c>
      <c r="H860">
        <v>70</v>
      </c>
      <c r="I860" t="s">
        <v>77</v>
      </c>
      <c r="J860" t="s">
        <v>238</v>
      </c>
      <c r="K860">
        <v>150</v>
      </c>
      <c r="L860" t="s">
        <v>239</v>
      </c>
      <c r="M860" t="s">
        <v>74</v>
      </c>
      <c r="N860">
        <v>500</v>
      </c>
      <c r="O860">
        <v>5910</v>
      </c>
      <c r="P860">
        <v>16</v>
      </c>
      <c r="Q860" t="s">
        <v>3990</v>
      </c>
      <c r="R860" t="s">
        <v>74</v>
      </c>
      <c r="S860">
        <v>6</v>
      </c>
      <c r="T860">
        <v>985</v>
      </c>
      <c r="X860" t="s">
        <v>3777</v>
      </c>
    </row>
    <row r="861" spans="2:24" x14ac:dyDescent="0.25">
      <c r="B861" t="s">
        <v>1508</v>
      </c>
      <c r="C861" t="s">
        <v>1509</v>
      </c>
      <c r="D861" t="s">
        <v>1506</v>
      </c>
      <c r="E861">
        <v>0</v>
      </c>
      <c r="F861">
        <v>4</v>
      </c>
      <c r="G861">
        <v>72</v>
      </c>
      <c r="H861">
        <v>66</v>
      </c>
      <c r="I861" t="s">
        <v>71</v>
      </c>
      <c r="J861" t="s">
        <v>144</v>
      </c>
      <c r="K861">
        <v>150</v>
      </c>
      <c r="L861" t="s">
        <v>83</v>
      </c>
      <c r="M861" t="s">
        <v>73</v>
      </c>
      <c r="N861">
        <v>1200</v>
      </c>
      <c r="O861">
        <v>10326</v>
      </c>
      <c r="P861">
        <v>16</v>
      </c>
      <c r="Q861" t="s">
        <v>3990</v>
      </c>
      <c r="R861">
        <v>320</v>
      </c>
      <c r="S861">
        <v>11</v>
      </c>
      <c r="T861">
        <v>938.72727272727195</v>
      </c>
      <c r="X861" t="s">
        <v>1507</v>
      </c>
    </row>
    <row r="862" spans="2:24" x14ac:dyDescent="0.25">
      <c r="B862" t="s">
        <v>1508</v>
      </c>
      <c r="C862" t="s">
        <v>1509</v>
      </c>
      <c r="D862" t="s">
        <v>1506</v>
      </c>
      <c r="E862">
        <v>0</v>
      </c>
      <c r="F862">
        <v>4</v>
      </c>
      <c r="G862">
        <v>72</v>
      </c>
      <c r="H862">
        <v>66</v>
      </c>
      <c r="I862" t="s">
        <v>77</v>
      </c>
      <c r="J862" t="s">
        <v>193</v>
      </c>
      <c r="K862">
        <v>150</v>
      </c>
      <c r="L862" t="s">
        <v>83</v>
      </c>
      <c r="M862" t="s">
        <v>73</v>
      </c>
      <c r="N862">
        <v>1200</v>
      </c>
      <c r="O862">
        <v>10326</v>
      </c>
      <c r="P862">
        <v>16</v>
      </c>
      <c r="Q862" t="s">
        <v>3990</v>
      </c>
      <c r="R862" t="s">
        <v>74</v>
      </c>
      <c r="S862">
        <v>11</v>
      </c>
      <c r="T862">
        <v>938.72727272727195</v>
      </c>
      <c r="X862" t="s">
        <v>1507</v>
      </c>
    </row>
    <row r="863" spans="2:24" x14ac:dyDescent="0.25">
      <c r="B863" t="s">
        <v>1510</v>
      </c>
      <c r="C863" t="s">
        <v>1511</v>
      </c>
      <c r="D863" t="s">
        <v>1512</v>
      </c>
      <c r="E863">
        <v>100</v>
      </c>
      <c r="F863">
        <v>1</v>
      </c>
      <c r="G863">
        <v>52</v>
      </c>
      <c r="H863">
        <v>66</v>
      </c>
      <c r="I863" t="s">
        <v>71</v>
      </c>
      <c r="J863" t="s">
        <v>175</v>
      </c>
      <c r="K863">
        <v>150</v>
      </c>
      <c r="L863" t="s">
        <v>83</v>
      </c>
      <c r="M863" t="s">
        <v>83</v>
      </c>
      <c r="N863">
        <v>0</v>
      </c>
      <c r="O863">
        <v>2800</v>
      </c>
      <c r="P863">
        <v>16</v>
      </c>
      <c r="Q863" t="s">
        <v>48</v>
      </c>
      <c r="R863">
        <v>450</v>
      </c>
      <c r="S863">
        <v>3</v>
      </c>
      <c r="T863">
        <v>933.33333333333303</v>
      </c>
      <c r="X863" t="s">
        <v>1513</v>
      </c>
    </row>
    <row r="864" spans="2:24" x14ac:dyDescent="0.25">
      <c r="B864" t="s">
        <v>1510</v>
      </c>
      <c r="C864" t="s">
        <v>1511</v>
      </c>
      <c r="D864" t="s">
        <v>1512</v>
      </c>
      <c r="E864">
        <v>100</v>
      </c>
      <c r="F864">
        <v>1</v>
      </c>
      <c r="G864">
        <v>52</v>
      </c>
      <c r="H864">
        <v>66</v>
      </c>
      <c r="I864" t="s">
        <v>71</v>
      </c>
      <c r="J864" t="s">
        <v>220</v>
      </c>
      <c r="K864">
        <v>2</v>
      </c>
      <c r="L864" t="s">
        <v>83</v>
      </c>
      <c r="M864" t="s">
        <v>83</v>
      </c>
      <c r="N864">
        <v>0</v>
      </c>
      <c r="O864">
        <v>2800</v>
      </c>
      <c r="P864">
        <v>16</v>
      </c>
      <c r="Q864" t="s">
        <v>48</v>
      </c>
      <c r="R864">
        <v>450</v>
      </c>
      <c r="S864">
        <v>3</v>
      </c>
      <c r="T864">
        <v>933.33333333333303</v>
      </c>
      <c r="X864" t="s">
        <v>1513</v>
      </c>
    </row>
    <row r="865" spans="2:24" x14ac:dyDescent="0.25">
      <c r="B865" t="s">
        <v>1510</v>
      </c>
      <c r="C865" t="s">
        <v>1511</v>
      </c>
      <c r="D865" t="s">
        <v>1512</v>
      </c>
      <c r="E865">
        <v>100</v>
      </c>
      <c r="F865">
        <v>1</v>
      </c>
      <c r="G865">
        <v>52</v>
      </c>
      <c r="H865">
        <v>66</v>
      </c>
      <c r="I865" t="s">
        <v>77</v>
      </c>
      <c r="J865" t="s">
        <v>220</v>
      </c>
      <c r="K865">
        <v>2</v>
      </c>
      <c r="L865" t="s">
        <v>83</v>
      </c>
      <c r="M865" t="s">
        <v>83</v>
      </c>
      <c r="N865">
        <v>0</v>
      </c>
      <c r="O865">
        <v>2800</v>
      </c>
      <c r="P865">
        <v>16</v>
      </c>
      <c r="Q865" t="s">
        <v>48</v>
      </c>
      <c r="R865" t="s">
        <v>74</v>
      </c>
      <c r="S865">
        <v>3</v>
      </c>
      <c r="T865">
        <v>933.33333333333303</v>
      </c>
      <c r="X865" t="s">
        <v>1513</v>
      </c>
    </row>
    <row r="866" spans="2:24" x14ac:dyDescent="0.25">
      <c r="B866" t="s">
        <v>1510</v>
      </c>
      <c r="C866" t="s">
        <v>1511</v>
      </c>
      <c r="D866" t="s">
        <v>1512</v>
      </c>
      <c r="E866">
        <v>100</v>
      </c>
      <c r="F866">
        <v>1</v>
      </c>
      <c r="G866">
        <v>52</v>
      </c>
      <c r="H866">
        <v>66</v>
      </c>
      <c r="I866" t="s">
        <v>77</v>
      </c>
      <c r="J866" t="s">
        <v>175</v>
      </c>
      <c r="K866">
        <v>150</v>
      </c>
      <c r="L866" t="s">
        <v>83</v>
      </c>
      <c r="M866" t="s">
        <v>83</v>
      </c>
      <c r="N866">
        <v>0</v>
      </c>
      <c r="O866">
        <v>2800</v>
      </c>
      <c r="P866">
        <v>16</v>
      </c>
      <c r="Q866" t="s">
        <v>48</v>
      </c>
      <c r="R866" t="s">
        <v>74</v>
      </c>
      <c r="S866">
        <v>3</v>
      </c>
      <c r="T866">
        <v>933.33333333333303</v>
      </c>
      <c r="X866" t="s">
        <v>1513</v>
      </c>
    </row>
    <row r="867" spans="2:24" x14ac:dyDescent="0.25">
      <c r="B867" t="s">
        <v>1514</v>
      </c>
      <c r="C867" t="s">
        <v>1515</v>
      </c>
      <c r="D867" t="s">
        <v>1516</v>
      </c>
      <c r="E867">
        <v>198</v>
      </c>
      <c r="F867">
        <v>2</v>
      </c>
      <c r="G867">
        <v>47</v>
      </c>
      <c r="H867">
        <v>66</v>
      </c>
      <c r="I867" t="s">
        <v>71</v>
      </c>
      <c r="J867" t="s">
        <v>1517</v>
      </c>
      <c r="K867">
        <v>250</v>
      </c>
      <c r="L867" t="s">
        <v>83</v>
      </c>
      <c r="M867" t="s">
        <v>73</v>
      </c>
      <c r="N867" t="s">
        <v>74</v>
      </c>
      <c r="O867">
        <v>4650</v>
      </c>
      <c r="P867">
        <v>16</v>
      </c>
      <c r="Q867" t="s">
        <v>3989</v>
      </c>
      <c r="R867">
        <v>320</v>
      </c>
      <c r="S867" t="s">
        <v>74</v>
      </c>
      <c r="T867" t="s">
        <v>74</v>
      </c>
      <c r="X867" t="s">
        <v>1518</v>
      </c>
    </row>
    <row r="868" spans="2:24" x14ac:dyDescent="0.25">
      <c r="B868" t="s">
        <v>1514</v>
      </c>
      <c r="C868" t="s">
        <v>1515</v>
      </c>
      <c r="D868" t="s">
        <v>1516</v>
      </c>
      <c r="E868">
        <v>198</v>
      </c>
      <c r="F868">
        <v>2</v>
      </c>
      <c r="G868">
        <v>47</v>
      </c>
      <c r="H868">
        <v>66</v>
      </c>
      <c r="I868" t="s">
        <v>77</v>
      </c>
      <c r="J868" t="s">
        <v>195</v>
      </c>
      <c r="K868">
        <v>300</v>
      </c>
      <c r="L868" t="s">
        <v>83</v>
      </c>
      <c r="M868" t="s">
        <v>73</v>
      </c>
      <c r="N868">
        <v>0</v>
      </c>
      <c r="O868">
        <v>4650</v>
      </c>
      <c r="P868">
        <v>16</v>
      </c>
      <c r="Q868" t="s">
        <v>48</v>
      </c>
      <c r="R868" t="s">
        <v>74</v>
      </c>
      <c r="S868">
        <v>4</v>
      </c>
      <c r="T868">
        <v>1162.5</v>
      </c>
      <c r="X868" t="s">
        <v>1518</v>
      </c>
    </row>
    <row r="869" spans="2:24" x14ac:dyDescent="0.25">
      <c r="B869" t="s">
        <v>39</v>
      </c>
      <c r="C869" t="s">
        <v>236</v>
      </c>
      <c r="D869" t="s">
        <v>1519</v>
      </c>
      <c r="E869">
        <v>0</v>
      </c>
      <c r="F869">
        <v>3</v>
      </c>
      <c r="G869">
        <v>60</v>
      </c>
      <c r="H869">
        <v>70</v>
      </c>
      <c r="I869" t="s">
        <v>71</v>
      </c>
      <c r="J869" t="s">
        <v>238</v>
      </c>
      <c r="K869">
        <v>150</v>
      </c>
      <c r="L869" t="s">
        <v>239</v>
      </c>
      <c r="M869" t="s">
        <v>74</v>
      </c>
      <c r="N869">
        <v>500</v>
      </c>
      <c r="O869">
        <v>5910</v>
      </c>
      <c r="P869">
        <v>16</v>
      </c>
      <c r="Q869" t="s">
        <v>3990</v>
      </c>
      <c r="R869" t="s">
        <v>74</v>
      </c>
      <c r="S869">
        <v>6</v>
      </c>
      <c r="T869">
        <v>985</v>
      </c>
      <c r="X869" t="s">
        <v>1520</v>
      </c>
    </row>
    <row r="870" spans="2:24" x14ac:dyDescent="0.25">
      <c r="B870" t="s">
        <v>39</v>
      </c>
      <c r="C870" t="s">
        <v>236</v>
      </c>
      <c r="D870" t="s">
        <v>1519</v>
      </c>
      <c r="E870">
        <v>0</v>
      </c>
      <c r="F870">
        <v>3</v>
      </c>
      <c r="G870">
        <v>60</v>
      </c>
      <c r="H870">
        <v>70</v>
      </c>
      <c r="I870" t="s">
        <v>77</v>
      </c>
      <c r="J870" t="s">
        <v>238</v>
      </c>
      <c r="K870">
        <v>150</v>
      </c>
      <c r="L870" t="s">
        <v>239</v>
      </c>
      <c r="M870" t="s">
        <v>74</v>
      </c>
      <c r="N870">
        <v>500</v>
      </c>
      <c r="O870">
        <v>5910</v>
      </c>
      <c r="P870">
        <v>16</v>
      </c>
      <c r="Q870" t="s">
        <v>3990</v>
      </c>
      <c r="R870" t="s">
        <v>74</v>
      </c>
      <c r="S870">
        <v>6</v>
      </c>
      <c r="T870">
        <v>985</v>
      </c>
      <c r="X870" t="s">
        <v>1520</v>
      </c>
    </row>
    <row r="871" spans="2:24" x14ac:dyDescent="0.25">
      <c r="B871" t="s">
        <v>1521</v>
      </c>
      <c r="C871" t="s">
        <v>1522</v>
      </c>
      <c r="D871" t="s">
        <v>1523</v>
      </c>
      <c r="E871">
        <v>0</v>
      </c>
      <c r="F871">
        <v>2</v>
      </c>
      <c r="G871">
        <v>48</v>
      </c>
      <c r="H871">
        <v>76</v>
      </c>
      <c r="I871" t="s">
        <v>71</v>
      </c>
      <c r="J871" t="s">
        <v>195</v>
      </c>
      <c r="K871">
        <v>300</v>
      </c>
      <c r="L871" t="s">
        <v>73</v>
      </c>
      <c r="M871" t="s">
        <v>74</v>
      </c>
      <c r="N871">
        <v>0</v>
      </c>
      <c r="O871">
        <v>4590</v>
      </c>
      <c r="P871">
        <v>16</v>
      </c>
      <c r="Q871" t="s">
        <v>48</v>
      </c>
      <c r="R871" t="s">
        <v>74</v>
      </c>
      <c r="S871">
        <v>4</v>
      </c>
      <c r="T871">
        <v>1147.5</v>
      </c>
      <c r="X871" t="s">
        <v>3778</v>
      </c>
    </row>
    <row r="872" spans="2:24" x14ac:dyDescent="0.25">
      <c r="B872" t="s">
        <v>1521</v>
      </c>
      <c r="C872" t="s">
        <v>1522</v>
      </c>
      <c r="D872" t="s">
        <v>1523</v>
      </c>
      <c r="E872">
        <v>0</v>
      </c>
      <c r="F872">
        <v>2</v>
      </c>
      <c r="G872">
        <v>48</v>
      </c>
      <c r="H872">
        <v>76</v>
      </c>
      <c r="I872" t="s">
        <v>71</v>
      </c>
      <c r="J872" t="s">
        <v>3748</v>
      </c>
      <c r="K872">
        <v>300</v>
      </c>
      <c r="L872" t="s">
        <v>73</v>
      </c>
      <c r="M872" t="s">
        <v>74</v>
      </c>
      <c r="N872">
        <v>0</v>
      </c>
      <c r="O872">
        <v>4590</v>
      </c>
      <c r="P872">
        <v>16</v>
      </c>
      <c r="Q872" t="s">
        <v>48</v>
      </c>
      <c r="R872" t="s">
        <v>74</v>
      </c>
      <c r="S872">
        <v>4</v>
      </c>
      <c r="T872">
        <v>1147.5</v>
      </c>
      <c r="X872" t="s">
        <v>3778</v>
      </c>
    </row>
    <row r="873" spans="2:24" x14ac:dyDescent="0.25">
      <c r="B873" t="s">
        <v>1521</v>
      </c>
      <c r="C873" t="s">
        <v>1522</v>
      </c>
      <c r="D873" t="s">
        <v>1523</v>
      </c>
      <c r="E873">
        <v>0</v>
      </c>
      <c r="F873">
        <v>2</v>
      </c>
      <c r="G873">
        <v>48</v>
      </c>
      <c r="H873">
        <v>76</v>
      </c>
      <c r="I873" t="s">
        <v>77</v>
      </c>
      <c r="J873" t="s">
        <v>2311</v>
      </c>
      <c r="K873">
        <v>300</v>
      </c>
      <c r="L873" t="s">
        <v>73</v>
      </c>
      <c r="M873" t="s">
        <v>74</v>
      </c>
      <c r="N873">
        <v>0</v>
      </c>
      <c r="O873">
        <v>4590</v>
      </c>
      <c r="P873">
        <v>16</v>
      </c>
      <c r="Q873" t="s">
        <v>48</v>
      </c>
      <c r="R873" t="s">
        <v>74</v>
      </c>
      <c r="S873">
        <v>4</v>
      </c>
      <c r="T873">
        <v>1147.5</v>
      </c>
      <c r="X873" t="s">
        <v>3778</v>
      </c>
    </row>
    <row r="874" spans="2:24" x14ac:dyDescent="0.25">
      <c r="B874" t="s">
        <v>1521</v>
      </c>
      <c r="C874" t="s">
        <v>1522</v>
      </c>
      <c r="D874" t="s">
        <v>1523</v>
      </c>
      <c r="E874">
        <v>0</v>
      </c>
      <c r="F874">
        <v>2</v>
      </c>
      <c r="G874">
        <v>48</v>
      </c>
      <c r="H874">
        <v>76</v>
      </c>
      <c r="I874" t="s">
        <v>77</v>
      </c>
      <c r="J874" t="s">
        <v>3748</v>
      </c>
      <c r="K874">
        <v>300</v>
      </c>
      <c r="L874" t="s">
        <v>73</v>
      </c>
      <c r="M874" t="s">
        <v>74</v>
      </c>
      <c r="N874">
        <v>0</v>
      </c>
      <c r="O874">
        <v>4590</v>
      </c>
      <c r="P874">
        <v>16</v>
      </c>
      <c r="Q874" t="s">
        <v>48</v>
      </c>
      <c r="R874" t="s">
        <v>74</v>
      </c>
      <c r="S874">
        <v>4</v>
      </c>
      <c r="T874">
        <v>1147.5</v>
      </c>
      <c r="X874" t="s">
        <v>3778</v>
      </c>
    </row>
    <row r="875" spans="2:24" x14ac:dyDescent="0.25">
      <c r="B875" t="s">
        <v>3721</v>
      </c>
      <c r="D875" t="s">
        <v>116</v>
      </c>
      <c r="E875">
        <v>0</v>
      </c>
      <c r="F875">
        <v>0</v>
      </c>
      <c r="G875">
        <v>0</v>
      </c>
      <c r="H875">
        <v>0</v>
      </c>
      <c r="I875" t="s">
        <v>74</v>
      </c>
      <c r="J875" t="s">
        <v>74</v>
      </c>
      <c r="K875" t="s">
        <v>74</v>
      </c>
      <c r="L875" t="s">
        <v>74</v>
      </c>
      <c r="M875" t="s">
        <v>74</v>
      </c>
      <c r="N875" t="s">
        <v>74</v>
      </c>
      <c r="O875">
        <v>0</v>
      </c>
      <c r="P875">
        <v>16</v>
      </c>
      <c r="Q875" t="s">
        <v>3989</v>
      </c>
      <c r="R875" t="s">
        <v>74</v>
      </c>
      <c r="S875" t="s">
        <v>74</v>
      </c>
      <c r="T875" t="s">
        <v>74</v>
      </c>
      <c r="X875" t="s">
        <v>3779</v>
      </c>
    </row>
    <row r="876" spans="2:24" x14ac:dyDescent="0.25">
      <c r="B876" t="s">
        <v>3722</v>
      </c>
      <c r="D876" t="s">
        <v>89</v>
      </c>
      <c r="E876">
        <v>0</v>
      </c>
      <c r="F876">
        <v>0</v>
      </c>
      <c r="G876">
        <v>0</v>
      </c>
      <c r="H876">
        <v>0</v>
      </c>
      <c r="I876" t="s">
        <v>74</v>
      </c>
      <c r="J876" t="s">
        <v>74</v>
      </c>
      <c r="K876" t="s">
        <v>74</v>
      </c>
      <c r="L876" t="s">
        <v>74</v>
      </c>
      <c r="M876" t="s">
        <v>74</v>
      </c>
      <c r="N876" t="s">
        <v>74</v>
      </c>
      <c r="O876">
        <v>0</v>
      </c>
      <c r="P876">
        <v>16</v>
      </c>
      <c r="Q876" t="s">
        <v>3989</v>
      </c>
      <c r="R876" t="s">
        <v>74</v>
      </c>
      <c r="S876" t="s">
        <v>74</v>
      </c>
      <c r="T876" t="s">
        <v>74</v>
      </c>
      <c r="X876" t="s">
        <v>3780</v>
      </c>
    </row>
    <row r="877" spans="2:24" x14ac:dyDescent="0.25">
      <c r="B877" t="s">
        <v>3723</v>
      </c>
      <c r="D877" t="s">
        <v>3744</v>
      </c>
      <c r="E877">
        <v>0</v>
      </c>
      <c r="F877">
        <v>0</v>
      </c>
      <c r="G877">
        <v>0</v>
      </c>
      <c r="H877">
        <v>1</v>
      </c>
      <c r="I877" t="s">
        <v>71</v>
      </c>
      <c r="J877" t="s">
        <v>1657</v>
      </c>
      <c r="K877">
        <v>150</v>
      </c>
      <c r="L877" t="s">
        <v>73</v>
      </c>
      <c r="M877" t="s">
        <v>74</v>
      </c>
      <c r="N877">
        <v>0</v>
      </c>
      <c r="O877">
        <v>0</v>
      </c>
      <c r="P877">
        <v>16</v>
      </c>
      <c r="Q877" t="s">
        <v>48</v>
      </c>
      <c r="R877" t="s">
        <v>74</v>
      </c>
      <c r="S877" t="s">
        <v>74</v>
      </c>
      <c r="T877" t="s">
        <v>74</v>
      </c>
      <c r="X877" t="s">
        <v>3781</v>
      </c>
    </row>
    <row r="878" spans="2:24" x14ac:dyDescent="0.25">
      <c r="B878" t="s">
        <v>3723</v>
      </c>
      <c r="D878" t="s">
        <v>3744</v>
      </c>
      <c r="E878">
        <v>0</v>
      </c>
      <c r="F878">
        <v>0</v>
      </c>
      <c r="G878">
        <v>0</v>
      </c>
      <c r="H878">
        <v>1</v>
      </c>
      <c r="I878" t="s">
        <v>77</v>
      </c>
      <c r="J878" t="s">
        <v>626</v>
      </c>
      <c r="K878">
        <v>20</v>
      </c>
      <c r="L878" t="s">
        <v>73</v>
      </c>
      <c r="M878" t="s">
        <v>74</v>
      </c>
      <c r="N878">
        <v>0</v>
      </c>
      <c r="O878">
        <v>0</v>
      </c>
      <c r="P878">
        <v>16</v>
      </c>
      <c r="Q878" t="s">
        <v>48</v>
      </c>
      <c r="R878" t="s">
        <v>74</v>
      </c>
      <c r="S878" t="s">
        <v>74</v>
      </c>
      <c r="T878" t="s">
        <v>74</v>
      </c>
      <c r="X878" t="s">
        <v>3781</v>
      </c>
    </row>
    <row r="879" spans="2:24" x14ac:dyDescent="0.25">
      <c r="B879" t="s">
        <v>1525</v>
      </c>
      <c r="C879" t="s">
        <v>1526</v>
      </c>
      <c r="D879" t="s">
        <v>706</v>
      </c>
      <c r="E879">
        <v>0</v>
      </c>
      <c r="F879">
        <v>2</v>
      </c>
      <c r="G879">
        <v>60</v>
      </c>
      <c r="H879">
        <v>70</v>
      </c>
      <c r="I879" t="s">
        <v>71</v>
      </c>
      <c r="J879" t="s">
        <v>1043</v>
      </c>
      <c r="K879">
        <v>150</v>
      </c>
      <c r="L879" t="s">
        <v>624</v>
      </c>
      <c r="M879" t="s">
        <v>74</v>
      </c>
      <c r="N879">
        <v>0</v>
      </c>
      <c r="O879">
        <v>4510</v>
      </c>
      <c r="P879">
        <v>16</v>
      </c>
      <c r="Q879" t="s">
        <v>48</v>
      </c>
      <c r="R879" t="s">
        <v>74</v>
      </c>
      <c r="S879">
        <v>4</v>
      </c>
      <c r="T879">
        <v>1127.5</v>
      </c>
      <c r="X879" t="s">
        <v>1524</v>
      </c>
    </row>
    <row r="880" spans="2:24" x14ac:dyDescent="0.25">
      <c r="B880" t="s">
        <v>1525</v>
      </c>
      <c r="C880" t="s">
        <v>1526</v>
      </c>
      <c r="D880" t="s">
        <v>706</v>
      </c>
      <c r="E880">
        <v>0</v>
      </c>
      <c r="F880">
        <v>2</v>
      </c>
      <c r="G880">
        <v>60</v>
      </c>
      <c r="H880">
        <v>70</v>
      </c>
      <c r="I880" t="s">
        <v>77</v>
      </c>
      <c r="J880" t="s">
        <v>144</v>
      </c>
      <c r="K880">
        <v>150</v>
      </c>
      <c r="L880" t="s">
        <v>627</v>
      </c>
      <c r="M880" t="s">
        <v>74</v>
      </c>
      <c r="N880">
        <v>0</v>
      </c>
      <c r="O880">
        <v>4510</v>
      </c>
      <c r="P880">
        <v>16</v>
      </c>
      <c r="Q880" t="s">
        <v>48</v>
      </c>
      <c r="R880" t="s">
        <v>74</v>
      </c>
      <c r="S880">
        <v>4</v>
      </c>
      <c r="T880">
        <v>1127.5</v>
      </c>
      <c r="X880" t="s">
        <v>1524</v>
      </c>
    </row>
    <row r="881" spans="2:24" x14ac:dyDescent="0.25">
      <c r="B881" t="s">
        <v>1527</v>
      </c>
      <c r="C881" t="s">
        <v>1528</v>
      </c>
      <c r="D881" t="s">
        <v>1529</v>
      </c>
      <c r="E881" t="s">
        <v>74</v>
      </c>
      <c r="F881">
        <v>4</v>
      </c>
      <c r="G881">
        <v>78</v>
      </c>
      <c r="H881">
        <v>64</v>
      </c>
      <c r="I881" t="s">
        <v>71</v>
      </c>
      <c r="J881" t="s">
        <v>199</v>
      </c>
      <c r="K881">
        <v>75</v>
      </c>
      <c r="L881" t="s">
        <v>73</v>
      </c>
      <c r="M881" t="s">
        <v>83</v>
      </c>
      <c r="N881">
        <v>0</v>
      </c>
      <c r="O881">
        <v>10280</v>
      </c>
      <c r="P881">
        <v>16</v>
      </c>
      <c r="Q881" t="s">
        <v>48</v>
      </c>
      <c r="R881">
        <v>450</v>
      </c>
      <c r="S881">
        <v>9</v>
      </c>
      <c r="T881">
        <v>1142.2222222222199</v>
      </c>
      <c r="X881" t="s">
        <v>1530</v>
      </c>
    </row>
    <row r="882" spans="2:24" x14ac:dyDescent="0.25">
      <c r="B882" t="s">
        <v>1527</v>
      </c>
      <c r="C882" t="s">
        <v>1528</v>
      </c>
      <c r="D882" t="s">
        <v>1529</v>
      </c>
      <c r="E882" t="s">
        <v>74</v>
      </c>
      <c r="F882">
        <v>4</v>
      </c>
      <c r="G882">
        <v>78</v>
      </c>
      <c r="H882">
        <v>64</v>
      </c>
      <c r="I882" t="s">
        <v>77</v>
      </c>
      <c r="J882" t="s">
        <v>199</v>
      </c>
      <c r="K882">
        <v>75</v>
      </c>
      <c r="L882" t="s">
        <v>83</v>
      </c>
      <c r="M882" t="s">
        <v>83</v>
      </c>
      <c r="N882">
        <v>0</v>
      </c>
      <c r="O882">
        <v>10280</v>
      </c>
      <c r="P882">
        <v>16</v>
      </c>
      <c r="Q882" t="s">
        <v>48</v>
      </c>
      <c r="R882" t="s">
        <v>74</v>
      </c>
      <c r="S882">
        <v>9</v>
      </c>
      <c r="T882">
        <v>1142.2222222222199</v>
      </c>
      <c r="X882" t="s">
        <v>1530</v>
      </c>
    </row>
    <row r="883" spans="2:24" x14ac:dyDescent="0.25">
      <c r="B883" t="s">
        <v>1531</v>
      </c>
      <c r="D883" t="s">
        <v>116</v>
      </c>
      <c r="E883">
        <v>0</v>
      </c>
      <c r="F883">
        <v>0</v>
      </c>
      <c r="G883">
        <v>0</v>
      </c>
      <c r="H883">
        <v>0</v>
      </c>
      <c r="I883" t="s">
        <v>74</v>
      </c>
      <c r="J883" t="s">
        <v>74</v>
      </c>
      <c r="K883" t="s">
        <v>74</v>
      </c>
      <c r="L883" t="s">
        <v>74</v>
      </c>
      <c r="M883" t="s">
        <v>74</v>
      </c>
      <c r="N883" t="s">
        <v>74</v>
      </c>
      <c r="O883">
        <v>0</v>
      </c>
      <c r="P883">
        <v>16</v>
      </c>
      <c r="Q883" t="s">
        <v>3989</v>
      </c>
      <c r="R883" t="s">
        <v>74</v>
      </c>
      <c r="S883" t="s">
        <v>74</v>
      </c>
      <c r="T883" t="s">
        <v>74</v>
      </c>
      <c r="X883" s="7" t="s">
        <v>1532</v>
      </c>
    </row>
    <row r="884" spans="2:24" x14ac:dyDescent="0.25">
      <c r="B884" t="s">
        <v>1533</v>
      </c>
      <c r="C884" t="s">
        <v>268</v>
      </c>
      <c r="D884" t="s">
        <v>116</v>
      </c>
      <c r="E884">
        <v>0</v>
      </c>
      <c r="F884">
        <v>0</v>
      </c>
      <c r="G884">
        <v>0</v>
      </c>
      <c r="H884">
        <v>0</v>
      </c>
      <c r="I884" t="s">
        <v>74</v>
      </c>
      <c r="J884" t="s">
        <v>74</v>
      </c>
      <c r="K884" t="s">
        <v>74</v>
      </c>
      <c r="L884" t="s">
        <v>74</v>
      </c>
      <c r="M884" t="s">
        <v>74</v>
      </c>
      <c r="N884" t="s">
        <v>74</v>
      </c>
      <c r="O884">
        <v>0</v>
      </c>
      <c r="P884">
        <v>16</v>
      </c>
      <c r="Q884" t="s">
        <v>3989</v>
      </c>
      <c r="R884" t="s">
        <v>74</v>
      </c>
      <c r="S884" t="s">
        <v>74</v>
      </c>
      <c r="T884" t="s">
        <v>74</v>
      </c>
      <c r="X884" t="s">
        <v>1534</v>
      </c>
    </row>
    <row r="885" spans="2:24" x14ac:dyDescent="0.25">
      <c r="B885" t="s">
        <v>1535</v>
      </c>
      <c r="C885" t="s">
        <v>1536</v>
      </c>
      <c r="D885" t="s">
        <v>1537</v>
      </c>
      <c r="E885">
        <v>227</v>
      </c>
      <c r="F885">
        <v>3</v>
      </c>
      <c r="G885">
        <v>70</v>
      </c>
      <c r="H885">
        <v>66</v>
      </c>
      <c r="I885" t="s">
        <v>71</v>
      </c>
      <c r="J885" t="s">
        <v>201</v>
      </c>
      <c r="K885">
        <v>150</v>
      </c>
      <c r="L885" t="s">
        <v>83</v>
      </c>
      <c r="M885" t="s">
        <v>73</v>
      </c>
      <c r="N885">
        <v>0</v>
      </c>
      <c r="O885">
        <v>7870</v>
      </c>
      <c r="P885">
        <v>16</v>
      </c>
      <c r="Q885" t="s">
        <v>48</v>
      </c>
      <c r="R885">
        <v>320</v>
      </c>
      <c r="S885">
        <v>7</v>
      </c>
      <c r="T885">
        <v>1124.2857142857099</v>
      </c>
      <c r="X885" t="s">
        <v>1539</v>
      </c>
    </row>
    <row r="886" spans="2:24" x14ac:dyDescent="0.25">
      <c r="B886" t="s">
        <v>1535</v>
      </c>
      <c r="C886" t="s">
        <v>1536</v>
      </c>
      <c r="D886" t="s">
        <v>1537</v>
      </c>
      <c r="E886">
        <v>227</v>
      </c>
      <c r="F886">
        <v>3</v>
      </c>
      <c r="G886">
        <v>70</v>
      </c>
      <c r="H886">
        <v>66</v>
      </c>
      <c r="I886" t="s">
        <v>71</v>
      </c>
      <c r="J886" t="s">
        <v>1538</v>
      </c>
      <c r="K886">
        <v>150</v>
      </c>
      <c r="L886" t="s">
        <v>83</v>
      </c>
      <c r="M886" t="s">
        <v>83</v>
      </c>
      <c r="N886">
        <v>0</v>
      </c>
      <c r="O886">
        <v>7870</v>
      </c>
      <c r="P886">
        <v>16</v>
      </c>
      <c r="Q886" t="s">
        <v>48</v>
      </c>
      <c r="R886">
        <v>450</v>
      </c>
      <c r="S886">
        <v>7</v>
      </c>
      <c r="T886">
        <v>1124.2857142857099</v>
      </c>
      <c r="X886" t="s">
        <v>1539</v>
      </c>
    </row>
    <row r="887" spans="2:24" x14ac:dyDescent="0.25">
      <c r="B887" t="s">
        <v>1535</v>
      </c>
      <c r="C887" t="s">
        <v>1536</v>
      </c>
      <c r="D887" t="s">
        <v>1537</v>
      </c>
      <c r="E887">
        <v>227</v>
      </c>
      <c r="F887">
        <v>3</v>
      </c>
      <c r="G887">
        <v>70</v>
      </c>
      <c r="H887">
        <v>66</v>
      </c>
      <c r="I887" t="s">
        <v>77</v>
      </c>
      <c r="J887" t="s">
        <v>1538</v>
      </c>
      <c r="K887">
        <v>150</v>
      </c>
      <c r="L887" t="s">
        <v>83</v>
      </c>
      <c r="M887" t="s">
        <v>83</v>
      </c>
      <c r="N887">
        <v>0</v>
      </c>
      <c r="O887">
        <v>7870</v>
      </c>
      <c r="P887">
        <v>16</v>
      </c>
      <c r="Q887" t="s">
        <v>48</v>
      </c>
      <c r="R887" t="s">
        <v>74</v>
      </c>
      <c r="S887">
        <v>7</v>
      </c>
      <c r="T887">
        <v>1124.2857142857099</v>
      </c>
      <c r="X887" t="s">
        <v>1539</v>
      </c>
    </row>
    <row r="888" spans="2:24" x14ac:dyDescent="0.25">
      <c r="B888" t="s">
        <v>1540</v>
      </c>
      <c r="D888" t="s">
        <v>1541</v>
      </c>
      <c r="E888">
        <v>0</v>
      </c>
      <c r="F888">
        <v>0</v>
      </c>
      <c r="G888">
        <v>0</v>
      </c>
      <c r="H888">
        <v>0</v>
      </c>
      <c r="I888" t="s">
        <v>74</v>
      </c>
      <c r="J888" t="s">
        <v>74</v>
      </c>
      <c r="K888" t="s">
        <v>74</v>
      </c>
      <c r="L888" t="s">
        <v>74</v>
      </c>
      <c r="M888" t="s">
        <v>74</v>
      </c>
      <c r="N888" t="s">
        <v>74</v>
      </c>
      <c r="O888">
        <v>0</v>
      </c>
      <c r="P888">
        <v>16</v>
      </c>
      <c r="Q888" t="s">
        <v>3989</v>
      </c>
      <c r="R888" t="s">
        <v>74</v>
      </c>
      <c r="S888" t="s">
        <v>74</v>
      </c>
      <c r="T888" t="s">
        <v>74</v>
      </c>
      <c r="X888" t="s">
        <v>1542</v>
      </c>
    </row>
    <row r="889" spans="2:24" x14ac:dyDescent="0.25">
      <c r="B889" t="s">
        <v>1543</v>
      </c>
      <c r="D889" t="s">
        <v>1544</v>
      </c>
      <c r="E889">
        <v>0</v>
      </c>
      <c r="F889">
        <v>0</v>
      </c>
      <c r="G889">
        <v>0</v>
      </c>
      <c r="H889">
        <v>0</v>
      </c>
      <c r="I889" t="s">
        <v>74</v>
      </c>
      <c r="J889" t="s">
        <v>74</v>
      </c>
      <c r="K889" t="s">
        <v>74</v>
      </c>
      <c r="L889" t="s">
        <v>74</v>
      </c>
      <c r="M889" t="s">
        <v>74</v>
      </c>
      <c r="N889" t="s">
        <v>74</v>
      </c>
      <c r="O889">
        <v>0</v>
      </c>
      <c r="P889">
        <v>16</v>
      </c>
      <c r="Q889" t="s">
        <v>3989</v>
      </c>
      <c r="R889" t="s">
        <v>74</v>
      </c>
      <c r="S889" t="s">
        <v>74</v>
      </c>
      <c r="T889" t="s">
        <v>74</v>
      </c>
      <c r="X889" t="s">
        <v>1545</v>
      </c>
    </row>
    <row r="890" spans="2:24" x14ac:dyDescent="0.25">
      <c r="B890" t="s">
        <v>1546</v>
      </c>
      <c r="C890" t="s">
        <v>1547</v>
      </c>
      <c r="D890" t="s">
        <v>1548</v>
      </c>
      <c r="E890">
        <v>234</v>
      </c>
      <c r="F890">
        <v>4</v>
      </c>
      <c r="G890">
        <v>80</v>
      </c>
      <c r="H890">
        <v>70</v>
      </c>
      <c r="I890" t="s">
        <v>71</v>
      </c>
      <c r="J890" t="s">
        <v>193</v>
      </c>
      <c r="K890">
        <v>150</v>
      </c>
      <c r="L890" t="s">
        <v>83</v>
      </c>
      <c r="M890" t="s">
        <v>73</v>
      </c>
      <c r="N890">
        <v>1000</v>
      </c>
      <c r="O890">
        <v>11230</v>
      </c>
      <c r="P890">
        <v>16</v>
      </c>
      <c r="Q890" t="s">
        <v>3990</v>
      </c>
      <c r="R890">
        <v>320</v>
      </c>
      <c r="S890">
        <v>12</v>
      </c>
      <c r="T890">
        <v>935.83333333333303</v>
      </c>
      <c r="X890" t="s">
        <v>1549</v>
      </c>
    </row>
    <row r="891" spans="2:24" x14ac:dyDescent="0.25">
      <c r="B891" t="s">
        <v>1546</v>
      </c>
      <c r="C891" t="s">
        <v>1547</v>
      </c>
      <c r="D891" t="s">
        <v>1548</v>
      </c>
      <c r="E891">
        <v>234</v>
      </c>
      <c r="F891">
        <v>4</v>
      </c>
      <c r="G891">
        <v>80</v>
      </c>
      <c r="H891">
        <v>70</v>
      </c>
      <c r="I891" t="s">
        <v>77</v>
      </c>
      <c r="J891" t="s">
        <v>193</v>
      </c>
      <c r="K891">
        <v>150</v>
      </c>
      <c r="L891" t="s">
        <v>83</v>
      </c>
      <c r="M891" t="s">
        <v>73</v>
      </c>
      <c r="N891">
        <v>1000</v>
      </c>
      <c r="O891">
        <v>11230</v>
      </c>
      <c r="P891">
        <v>16</v>
      </c>
      <c r="Q891" t="s">
        <v>3990</v>
      </c>
      <c r="R891" t="s">
        <v>74</v>
      </c>
      <c r="S891">
        <v>12</v>
      </c>
      <c r="T891">
        <v>935.83333333333303</v>
      </c>
      <c r="X891" t="s">
        <v>1549</v>
      </c>
    </row>
    <row r="892" spans="2:24" x14ac:dyDescent="0.25">
      <c r="B892" t="s">
        <v>1550</v>
      </c>
      <c r="D892" t="s">
        <v>116</v>
      </c>
      <c r="E892">
        <v>0</v>
      </c>
      <c r="F892">
        <v>0</v>
      </c>
      <c r="G892">
        <v>0</v>
      </c>
      <c r="H892">
        <v>0</v>
      </c>
      <c r="I892" t="s">
        <v>74</v>
      </c>
      <c r="J892" t="s">
        <v>74</v>
      </c>
      <c r="K892" t="s">
        <v>74</v>
      </c>
      <c r="L892" t="s">
        <v>74</v>
      </c>
      <c r="M892" t="s">
        <v>74</v>
      </c>
      <c r="N892" t="s">
        <v>74</v>
      </c>
      <c r="O892">
        <v>0</v>
      </c>
      <c r="P892">
        <v>16</v>
      </c>
      <c r="Q892" t="s">
        <v>3989</v>
      </c>
      <c r="R892" t="s">
        <v>74</v>
      </c>
      <c r="S892" t="s">
        <v>74</v>
      </c>
      <c r="T892" t="s">
        <v>74</v>
      </c>
      <c r="X892" t="s">
        <v>1551</v>
      </c>
    </row>
    <row r="893" spans="2:24" x14ac:dyDescent="0.25">
      <c r="B893" t="s">
        <v>1552</v>
      </c>
      <c r="C893" t="s">
        <v>600</v>
      </c>
      <c r="D893" t="s">
        <v>278</v>
      </c>
      <c r="E893">
        <v>0</v>
      </c>
      <c r="F893">
        <v>0</v>
      </c>
      <c r="G893">
        <v>0</v>
      </c>
      <c r="H893">
        <v>0</v>
      </c>
      <c r="I893" t="s">
        <v>74</v>
      </c>
      <c r="J893" t="s">
        <v>74</v>
      </c>
      <c r="K893" t="s">
        <v>74</v>
      </c>
      <c r="L893" t="s">
        <v>74</v>
      </c>
      <c r="M893" t="s">
        <v>74</v>
      </c>
      <c r="N893" t="s">
        <v>74</v>
      </c>
      <c r="O893">
        <v>0</v>
      </c>
      <c r="P893">
        <v>16</v>
      </c>
      <c r="Q893" t="s">
        <v>3989</v>
      </c>
      <c r="R893" t="s">
        <v>74</v>
      </c>
      <c r="S893" t="s">
        <v>74</v>
      </c>
      <c r="T893" t="s">
        <v>74</v>
      </c>
      <c r="X893" t="s">
        <v>1553</v>
      </c>
    </row>
    <row r="894" spans="2:24" x14ac:dyDescent="0.25">
      <c r="B894" t="s">
        <v>1554</v>
      </c>
      <c r="C894" t="s">
        <v>1555</v>
      </c>
      <c r="D894" t="s">
        <v>441</v>
      </c>
      <c r="E894">
        <v>0</v>
      </c>
      <c r="F894">
        <v>4</v>
      </c>
      <c r="G894">
        <v>66</v>
      </c>
      <c r="H894">
        <v>66</v>
      </c>
      <c r="I894" t="s">
        <v>71</v>
      </c>
      <c r="J894" t="s">
        <v>199</v>
      </c>
      <c r="K894">
        <v>75</v>
      </c>
      <c r="L894" t="s">
        <v>73</v>
      </c>
      <c r="M894" t="s">
        <v>74</v>
      </c>
      <c r="N894">
        <v>0</v>
      </c>
      <c r="O894">
        <v>9270</v>
      </c>
      <c r="P894">
        <v>16</v>
      </c>
      <c r="Q894" t="s">
        <v>48</v>
      </c>
      <c r="R894" t="s">
        <v>74</v>
      </c>
      <c r="S894">
        <v>8</v>
      </c>
      <c r="T894">
        <v>1158.75</v>
      </c>
      <c r="X894" t="s">
        <v>1556</v>
      </c>
    </row>
    <row r="895" spans="2:24" x14ac:dyDescent="0.25">
      <c r="B895" t="s">
        <v>1554</v>
      </c>
      <c r="C895" t="s">
        <v>1555</v>
      </c>
      <c r="D895" t="s">
        <v>441</v>
      </c>
      <c r="E895">
        <v>0</v>
      </c>
      <c r="F895">
        <v>4</v>
      </c>
      <c r="G895">
        <v>66</v>
      </c>
      <c r="H895">
        <v>66</v>
      </c>
      <c r="I895" t="s">
        <v>77</v>
      </c>
      <c r="J895" t="s">
        <v>1557</v>
      </c>
      <c r="K895">
        <v>150</v>
      </c>
      <c r="L895" t="s">
        <v>73</v>
      </c>
      <c r="M895" t="s">
        <v>74</v>
      </c>
      <c r="N895">
        <v>0</v>
      </c>
      <c r="O895">
        <v>9270</v>
      </c>
      <c r="P895">
        <v>16</v>
      </c>
      <c r="Q895" t="s">
        <v>48</v>
      </c>
      <c r="R895" t="s">
        <v>74</v>
      </c>
      <c r="S895">
        <v>8</v>
      </c>
      <c r="T895">
        <v>1158.75</v>
      </c>
      <c r="X895" t="s">
        <v>1556</v>
      </c>
    </row>
    <row r="896" spans="2:24" x14ac:dyDescent="0.25">
      <c r="B896" t="s">
        <v>1558</v>
      </c>
      <c r="C896" t="s">
        <v>1559</v>
      </c>
      <c r="D896" t="s">
        <v>1560</v>
      </c>
      <c r="E896">
        <v>113</v>
      </c>
      <c r="F896">
        <v>4</v>
      </c>
      <c r="G896">
        <v>75</v>
      </c>
      <c r="H896">
        <v>65.5</v>
      </c>
      <c r="I896" t="s">
        <v>71</v>
      </c>
      <c r="J896" t="s">
        <v>199</v>
      </c>
      <c r="K896">
        <v>75</v>
      </c>
      <c r="L896" t="s">
        <v>73</v>
      </c>
      <c r="M896" t="s">
        <v>83</v>
      </c>
      <c r="N896">
        <v>0</v>
      </c>
      <c r="O896">
        <v>11558</v>
      </c>
      <c r="P896">
        <v>16</v>
      </c>
      <c r="Q896" t="s">
        <v>48</v>
      </c>
      <c r="R896">
        <v>450</v>
      </c>
      <c r="S896">
        <v>10</v>
      </c>
      <c r="T896">
        <v>1155.8</v>
      </c>
      <c r="X896" t="s">
        <v>1561</v>
      </c>
    </row>
    <row r="897" spans="2:24" x14ac:dyDescent="0.25">
      <c r="B897" t="s">
        <v>1558</v>
      </c>
      <c r="C897" t="s">
        <v>1559</v>
      </c>
      <c r="D897" t="s">
        <v>1560</v>
      </c>
      <c r="E897">
        <v>113</v>
      </c>
      <c r="F897">
        <v>4</v>
      </c>
      <c r="G897">
        <v>75</v>
      </c>
      <c r="H897">
        <v>65.5</v>
      </c>
      <c r="I897" t="s">
        <v>77</v>
      </c>
      <c r="J897" t="s">
        <v>201</v>
      </c>
      <c r="K897">
        <v>150</v>
      </c>
      <c r="L897" t="s">
        <v>83</v>
      </c>
      <c r="M897" t="s">
        <v>73</v>
      </c>
      <c r="N897">
        <v>1600</v>
      </c>
      <c r="O897">
        <v>11558</v>
      </c>
      <c r="P897">
        <v>16</v>
      </c>
      <c r="Q897" t="s">
        <v>3990</v>
      </c>
      <c r="R897" t="s">
        <v>74</v>
      </c>
      <c r="S897">
        <v>12</v>
      </c>
      <c r="T897">
        <v>963.16666666666595</v>
      </c>
      <c r="X897" t="s">
        <v>1561</v>
      </c>
    </row>
    <row r="898" spans="2:24" x14ac:dyDescent="0.25">
      <c r="B898" t="s">
        <v>1562</v>
      </c>
      <c r="C898" t="s">
        <v>1563</v>
      </c>
      <c r="D898" t="s">
        <v>1564</v>
      </c>
      <c r="E898">
        <v>0</v>
      </c>
      <c r="F898">
        <v>2</v>
      </c>
      <c r="G898">
        <v>48</v>
      </c>
      <c r="H898">
        <v>70</v>
      </c>
      <c r="I898" t="s">
        <v>71</v>
      </c>
      <c r="J898" t="s">
        <v>195</v>
      </c>
      <c r="K898">
        <v>300</v>
      </c>
      <c r="L898" t="s">
        <v>73</v>
      </c>
      <c r="M898" t="s">
        <v>74</v>
      </c>
      <c r="N898">
        <v>0</v>
      </c>
      <c r="O898">
        <v>3530</v>
      </c>
      <c r="P898">
        <v>16</v>
      </c>
      <c r="Q898" t="s">
        <v>48</v>
      </c>
      <c r="R898" t="s">
        <v>74</v>
      </c>
      <c r="S898">
        <v>3</v>
      </c>
      <c r="T898">
        <v>1176.6666666666599</v>
      </c>
      <c r="X898" t="s">
        <v>1565</v>
      </c>
    </row>
    <row r="899" spans="2:24" x14ac:dyDescent="0.25">
      <c r="B899" t="s">
        <v>1562</v>
      </c>
      <c r="C899" t="s">
        <v>1563</v>
      </c>
      <c r="D899" t="s">
        <v>1564</v>
      </c>
      <c r="E899">
        <v>0</v>
      </c>
      <c r="F899">
        <v>2</v>
      </c>
      <c r="G899">
        <v>48</v>
      </c>
      <c r="H899">
        <v>70</v>
      </c>
      <c r="I899" t="s">
        <v>71</v>
      </c>
      <c r="J899" t="s">
        <v>322</v>
      </c>
      <c r="K899">
        <v>300</v>
      </c>
      <c r="L899" t="s">
        <v>73</v>
      </c>
      <c r="M899" t="s">
        <v>74</v>
      </c>
      <c r="N899">
        <v>0</v>
      </c>
      <c r="O899">
        <v>3530</v>
      </c>
      <c r="P899">
        <v>16</v>
      </c>
      <c r="Q899" t="s">
        <v>48</v>
      </c>
      <c r="R899" t="s">
        <v>74</v>
      </c>
      <c r="S899">
        <v>3</v>
      </c>
      <c r="T899">
        <v>1176.6666666666599</v>
      </c>
      <c r="X899" t="s">
        <v>1565</v>
      </c>
    </row>
    <row r="900" spans="2:24" x14ac:dyDescent="0.25">
      <c r="B900" t="s">
        <v>1562</v>
      </c>
      <c r="C900" t="s">
        <v>1563</v>
      </c>
      <c r="D900" t="s">
        <v>1564</v>
      </c>
      <c r="E900">
        <v>0</v>
      </c>
      <c r="F900">
        <v>2</v>
      </c>
      <c r="G900">
        <v>48</v>
      </c>
      <c r="H900">
        <v>70</v>
      </c>
      <c r="I900" t="s">
        <v>77</v>
      </c>
      <c r="J900" t="s">
        <v>322</v>
      </c>
      <c r="K900">
        <v>300</v>
      </c>
      <c r="L900" t="s">
        <v>73</v>
      </c>
      <c r="M900" t="s">
        <v>74</v>
      </c>
      <c r="N900">
        <v>0</v>
      </c>
      <c r="O900">
        <v>3530</v>
      </c>
      <c r="P900">
        <v>16</v>
      </c>
      <c r="Q900" t="s">
        <v>48</v>
      </c>
      <c r="R900" t="s">
        <v>74</v>
      </c>
      <c r="S900">
        <v>3</v>
      </c>
      <c r="T900">
        <v>1176.6666666666599</v>
      </c>
      <c r="X900" t="s">
        <v>1565</v>
      </c>
    </row>
    <row r="901" spans="2:24" x14ac:dyDescent="0.25">
      <c r="B901" t="s">
        <v>1562</v>
      </c>
      <c r="C901" t="s">
        <v>1563</v>
      </c>
      <c r="D901" t="s">
        <v>1564</v>
      </c>
      <c r="E901">
        <v>0</v>
      </c>
      <c r="F901">
        <v>2</v>
      </c>
      <c r="G901">
        <v>48</v>
      </c>
      <c r="H901">
        <v>70</v>
      </c>
      <c r="I901" t="s">
        <v>77</v>
      </c>
      <c r="J901" t="s">
        <v>195</v>
      </c>
      <c r="K901">
        <v>300</v>
      </c>
      <c r="L901" t="s">
        <v>73</v>
      </c>
      <c r="M901" t="s">
        <v>74</v>
      </c>
      <c r="N901">
        <v>0</v>
      </c>
      <c r="O901">
        <v>3530</v>
      </c>
      <c r="P901">
        <v>16</v>
      </c>
      <c r="Q901" t="s">
        <v>48</v>
      </c>
      <c r="R901" t="s">
        <v>74</v>
      </c>
      <c r="S901">
        <v>3</v>
      </c>
      <c r="T901">
        <v>1176.6666666666599</v>
      </c>
      <c r="X901" t="s">
        <v>1565</v>
      </c>
    </row>
    <row r="902" spans="2:24" x14ac:dyDescent="0.25">
      <c r="B902" t="s">
        <v>1566</v>
      </c>
      <c r="C902" t="s">
        <v>1567</v>
      </c>
      <c r="D902" t="s">
        <v>496</v>
      </c>
      <c r="E902">
        <v>0</v>
      </c>
      <c r="F902">
        <v>1</v>
      </c>
      <c r="G902">
        <v>48</v>
      </c>
      <c r="H902">
        <v>70</v>
      </c>
      <c r="I902" t="s">
        <v>71</v>
      </c>
      <c r="J902" t="s">
        <v>195</v>
      </c>
      <c r="K902">
        <v>300</v>
      </c>
      <c r="L902" t="s">
        <v>73</v>
      </c>
      <c r="M902" t="s">
        <v>74</v>
      </c>
      <c r="N902">
        <v>0</v>
      </c>
      <c r="O902">
        <v>3530</v>
      </c>
      <c r="P902">
        <v>16</v>
      </c>
      <c r="Q902" t="s">
        <v>48</v>
      </c>
      <c r="R902" t="s">
        <v>74</v>
      </c>
      <c r="S902">
        <v>3</v>
      </c>
      <c r="T902">
        <v>1176.6666666666599</v>
      </c>
      <c r="X902" s="7" t="s">
        <v>1568</v>
      </c>
    </row>
    <row r="903" spans="2:24" x14ac:dyDescent="0.25">
      <c r="B903" t="s">
        <v>1566</v>
      </c>
      <c r="C903" t="s">
        <v>1567</v>
      </c>
      <c r="D903" t="s">
        <v>496</v>
      </c>
      <c r="E903">
        <v>0</v>
      </c>
      <c r="F903">
        <v>1</v>
      </c>
      <c r="G903">
        <v>48</v>
      </c>
      <c r="H903">
        <v>70</v>
      </c>
      <c r="I903" t="s">
        <v>71</v>
      </c>
      <c r="J903" t="s">
        <v>887</v>
      </c>
      <c r="K903">
        <v>300</v>
      </c>
      <c r="L903" t="s">
        <v>73</v>
      </c>
      <c r="M903" t="s">
        <v>74</v>
      </c>
      <c r="N903">
        <v>0</v>
      </c>
      <c r="O903">
        <v>3530</v>
      </c>
      <c r="P903">
        <v>16</v>
      </c>
      <c r="Q903" t="s">
        <v>48</v>
      </c>
      <c r="R903" t="s">
        <v>74</v>
      </c>
      <c r="S903">
        <v>3</v>
      </c>
      <c r="T903">
        <v>1176.6666666666599</v>
      </c>
      <c r="X903" s="7" t="s">
        <v>1568</v>
      </c>
    </row>
    <row r="904" spans="2:24" x14ac:dyDescent="0.25">
      <c r="B904" t="s">
        <v>1566</v>
      </c>
      <c r="C904" t="s">
        <v>1567</v>
      </c>
      <c r="D904" t="s">
        <v>496</v>
      </c>
      <c r="E904">
        <v>0</v>
      </c>
      <c r="F904">
        <v>1</v>
      </c>
      <c r="G904">
        <v>48</v>
      </c>
      <c r="H904">
        <v>70</v>
      </c>
      <c r="I904" t="s">
        <v>77</v>
      </c>
      <c r="J904" t="s">
        <v>887</v>
      </c>
      <c r="K904">
        <v>300</v>
      </c>
      <c r="L904" t="s">
        <v>73</v>
      </c>
      <c r="M904" t="s">
        <v>74</v>
      </c>
      <c r="N904">
        <v>0</v>
      </c>
      <c r="O904">
        <v>3530</v>
      </c>
      <c r="P904">
        <v>16</v>
      </c>
      <c r="Q904" t="s">
        <v>48</v>
      </c>
      <c r="R904" t="s">
        <v>74</v>
      </c>
      <c r="S904">
        <v>3</v>
      </c>
      <c r="T904">
        <v>1176.6666666666599</v>
      </c>
      <c r="X904" s="7" t="s">
        <v>1568</v>
      </c>
    </row>
    <row r="905" spans="2:24" x14ac:dyDescent="0.25">
      <c r="B905" t="s">
        <v>1566</v>
      </c>
      <c r="C905" t="s">
        <v>1567</v>
      </c>
      <c r="D905" t="s">
        <v>496</v>
      </c>
      <c r="E905">
        <v>0</v>
      </c>
      <c r="F905">
        <v>1</v>
      </c>
      <c r="G905">
        <v>48</v>
      </c>
      <c r="H905">
        <v>70</v>
      </c>
      <c r="I905" t="s">
        <v>77</v>
      </c>
      <c r="J905" t="s">
        <v>195</v>
      </c>
      <c r="K905">
        <v>300</v>
      </c>
      <c r="L905" t="s">
        <v>73</v>
      </c>
      <c r="M905" t="s">
        <v>74</v>
      </c>
      <c r="N905">
        <v>0</v>
      </c>
      <c r="O905">
        <v>3530</v>
      </c>
      <c r="P905">
        <v>16</v>
      </c>
      <c r="Q905" t="s">
        <v>48</v>
      </c>
      <c r="R905" t="s">
        <v>74</v>
      </c>
      <c r="S905">
        <v>3</v>
      </c>
      <c r="T905">
        <v>1176.6666666666599</v>
      </c>
      <c r="X905" s="7" t="s">
        <v>1568</v>
      </c>
    </row>
    <row r="906" spans="2:24" x14ac:dyDescent="0.25">
      <c r="B906" t="s">
        <v>1569</v>
      </c>
      <c r="D906" t="s">
        <v>278</v>
      </c>
      <c r="E906">
        <v>0</v>
      </c>
      <c r="F906">
        <v>0</v>
      </c>
      <c r="G906">
        <v>0</v>
      </c>
      <c r="H906">
        <v>0</v>
      </c>
      <c r="I906" t="s">
        <v>74</v>
      </c>
      <c r="J906" t="s">
        <v>74</v>
      </c>
      <c r="K906" t="s">
        <v>74</v>
      </c>
      <c r="L906" t="s">
        <v>74</v>
      </c>
      <c r="M906" t="s">
        <v>74</v>
      </c>
      <c r="N906" t="s">
        <v>74</v>
      </c>
      <c r="O906">
        <v>0</v>
      </c>
      <c r="P906">
        <v>16</v>
      </c>
      <c r="Q906" t="s">
        <v>3989</v>
      </c>
      <c r="R906" t="s">
        <v>74</v>
      </c>
      <c r="S906" t="s">
        <v>74</v>
      </c>
      <c r="T906" t="s">
        <v>74</v>
      </c>
      <c r="X906" t="s">
        <v>1570</v>
      </c>
    </row>
    <row r="907" spans="2:24" x14ac:dyDescent="0.25">
      <c r="B907" t="s">
        <v>1571</v>
      </c>
      <c r="D907" t="s">
        <v>278</v>
      </c>
      <c r="E907">
        <v>0</v>
      </c>
      <c r="F907">
        <v>0</v>
      </c>
      <c r="G907">
        <v>0</v>
      </c>
      <c r="H907">
        <v>0</v>
      </c>
      <c r="I907" t="s">
        <v>74</v>
      </c>
      <c r="J907" t="s">
        <v>74</v>
      </c>
      <c r="K907" t="s">
        <v>74</v>
      </c>
      <c r="L907" t="s">
        <v>74</v>
      </c>
      <c r="M907" t="s">
        <v>74</v>
      </c>
      <c r="N907" t="s">
        <v>74</v>
      </c>
      <c r="O907">
        <v>0</v>
      </c>
      <c r="P907">
        <v>16</v>
      </c>
      <c r="Q907" t="s">
        <v>3989</v>
      </c>
      <c r="R907" t="s">
        <v>74</v>
      </c>
      <c r="S907" t="s">
        <v>74</v>
      </c>
      <c r="T907" t="s">
        <v>74</v>
      </c>
      <c r="X907" t="s">
        <v>1572</v>
      </c>
    </row>
    <row r="908" spans="2:24" x14ac:dyDescent="0.25">
      <c r="B908" t="s">
        <v>1573</v>
      </c>
      <c r="D908" t="s">
        <v>281</v>
      </c>
      <c r="E908">
        <v>0</v>
      </c>
      <c r="F908">
        <v>0</v>
      </c>
      <c r="G908">
        <v>0</v>
      </c>
      <c r="H908">
        <v>0</v>
      </c>
      <c r="I908" t="s">
        <v>74</v>
      </c>
      <c r="J908" t="s">
        <v>74</v>
      </c>
      <c r="K908" t="s">
        <v>74</v>
      </c>
      <c r="L908" t="s">
        <v>74</v>
      </c>
      <c r="M908" t="s">
        <v>74</v>
      </c>
      <c r="N908" t="s">
        <v>74</v>
      </c>
      <c r="O908">
        <v>0</v>
      </c>
      <c r="P908">
        <v>16</v>
      </c>
      <c r="Q908" t="s">
        <v>3989</v>
      </c>
      <c r="R908" t="s">
        <v>74</v>
      </c>
      <c r="S908" t="s">
        <v>74</v>
      </c>
      <c r="T908" t="s">
        <v>74</v>
      </c>
      <c r="X908" t="s">
        <v>1574</v>
      </c>
    </row>
    <row r="909" spans="2:24" x14ac:dyDescent="0.25">
      <c r="B909" t="s">
        <v>1575</v>
      </c>
      <c r="C909" t="s">
        <v>1576</v>
      </c>
      <c r="D909" t="s">
        <v>1577</v>
      </c>
      <c r="E909">
        <v>0</v>
      </c>
      <c r="F909">
        <v>5</v>
      </c>
      <c r="G909">
        <v>72</v>
      </c>
      <c r="H909">
        <v>65.5</v>
      </c>
      <c r="I909" t="s">
        <v>71</v>
      </c>
      <c r="J909" t="s">
        <v>509</v>
      </c>
      <c r="K909">
        <v>75</v>
      </c>
      <c r="L909" t="s">
        <v>73</v>
      </c>
      <c r="M909" t="s">
        <v>74</v>
      </c>
      <c r="N909">
        <v>0</v>
      </c>
      <c r="O909">
        <v>13836</v>
      </c>
      <c r="P909">
        <v>16</v>
      </c>
      <c r="Q909" t="s">
        <v>48</v>
      </c>
      <c r="R909" t="s">
        <v>74</v>
      </c>
      <c r="S909">
        <v>12</v>
      </c>
      <c r="T909">
        <v>1153</v>
      </c>
      <c r="X909" t="s">
        <v>1578</v>
      </c>
    </row>
    <row r="910" spans="2:24" x14ac:dyDescent="0.25">
      <c r="B910" t="s">
        <v>1575</v>
      </c>
      <c r="C910" t="s">
        <v>1576</v>
      </c>
      <c r="D910" t="s">
        <v>1577</v>
      </c>
      <c r="E910">
        <v>0</v>
      </c>
      <c r="F910">
        <v>5</v>
      </c>
      <c r="G910">
        <v>72</v>
      </c>
      <c r="H910">
        <v>65.5</v>
      </c>
      <c r="I910" t="s">
        <v>77</v>
      </c>
      <c r="J910" t="s">
        <v>929</v>
      </c>
      <c r="K910">
        <v>300</v>
      </c>
      <c r="L910" t="s">
        <v>239</v>
      </c>
      <c r="M910" t="s">
        <v>74</v>
      </c>
      <c r="N910">
        <v>1200</v>
      </c>
      <c r="O910">
        <v>13836</v>
      </c>
      <c r="P910">
        <v>16</v>
      </c>
      <c r="Q910" t="s">
        <v>3990</v>
      </c>
      <c r="R910" t="s">
        <v>74</v>
      </c>
      <c r="S910">
        <v>14</v>
      </c>
      <c r="T910">
        <v>988.28571428571399</v>
      </c>
      <c r="X910" t="s">
        <v>1578</v>
      </c>
    </row>
    <row r="911" spans="2:24" x14ac:dyDescent="0.25">
      <c r="B911" t="s">
        <v>1579</v>
      </c>
      <c r="D911" t="s">
        <v>116</v>
      </c>
      <c r="E911">
        <v>0</v>
      </c>
      <c r="F911">
        <v>0</v>
      </c>
      <c r="G911">
        <v>0</v>
      </c>
      <c r="H911">
        <v>0</v>
      </c>
      <c r="I911" t="s">
        <v>74</v>
      </c>
      <c r="J911" t="s">
        <v>74</v>
      </c>
      <c r="K911" t="s">
        <v>74</v>
      </c>
      <c r="L911" t="s">
        <v>74</v>
      </c>
      <c r="M911" t="s">
        <v>74</v>
      </c>
      <c r="N911" t="s">
        <v>74</v>
      </c>
      <c r="O911">
        <v>0</v>
      </c>
      <c r="P911">
        <v>16</v>
      </c>
      <c r="Q911" t="s">
        <v>3989</v>
      </c>
      <c r="R911" t="s">
        <v>74</v>
      </c>
      <c r="S911" t="s">
        <v>74</v>
      </c>
      <c r="T911" t="s">
        <v>74</v>
      </c>
      <c r="X911" t="s">
        <v>1580</v>
      </c>
    </row>
    <row r="912" spans="2:24" x14ac:dyDescent="0.25">
      <c r="B912" t="s">
        <v>1581</v>
      </c>
      <c r="C912" t="s">
        <v>1582</v>
      </c>
      <c r="D912" t="s">
        <v>1583</v>
      </c>
      <c r="E912">
        <v>66</v>
      </c>
      <c r="F912">
        <v>5</v>
      </c>
      <c r="G912">
        <v>80</v>
      </c>
      <c r="H912">
        <v>70</v>
      </c>
      <c r="I912" t="s">
        <v>71</v>
      </c>
      <c r="J912" t="s">
        <v>132</v>
      </c>
      <c r="K912">
        <v>135</v>
      </c>
      <c r="L912" t="s">
        <v>83</v>
      </c>
      <c r="M912" t="s">
        <v>73</v>
      </c>
      <c r="N912">
        <v>0</v>
      </c>
      <c r="O912">
        <v>12298</v>
      </c>
      <c r="P912">
        <v>16</v>
      </c>
      <c r="Q912" t="s">
        <v>48</v>
      </c>
      <c r="R912">
        <v>320</v>
      </c>
      <c r="S912">
        <v>10</v>
      </c>
      <c r="T912">
        <v>1229.8</v>
      </c>
      <c r="X912" t="s">
        <v>1584</v>
      </c>
    </row>
    <row r="913" spans="2:24" x14ac:dyDescent="0.25">
      <c r="B913" t="s">
        <v>1581</v>
      </c>
      <c r="C913" t="s">
        <v>1582</v>
      </c>
      <c r="D913" t="s">
        <v>1583</v>
      </c>
      <c r="E913">
        <v>66</v>
      </c>
      <c r="F913">
        <v>5</v>
      </c>
      <c r="G913">
        <v>80</v>
      </c>
      <c r="H913">
        <v>70</v>
      </c>
      <c r="I913" t="s">
        <v>77</v>
      </c>
      <c r="J913" t="s">
        <v>144</v>
      </c>
      <c r="K913">
        <v>150</v>
      </c>
      <c r="L913" t="s">
        <v>83</v>
      </c>
      <c r="M913" t="s">
        <v>73</v>
      </c>
      <c r="N913">
        <v>0</v>
      </c>
      <c r="O913">
        <v>12298</v>
      </c>
      <c r="P913">
        <v>16</v>
      </c>
      <c r="Q913" t="s">
        <v>48</v>
      </c>
      <c r="R913" t="s">
        <v>74</v>
      </c>
      <c r="S913">
        <v>10</v>
      </c>
      <c r="T913">
        <v>1229.8</v>
      </c>
      <c r="X913" t="s">
        <v>1584</v>
      </c>
    </row>
    <row r="914" spans="2:24" x14ac:dyDescent="0.25">
      <c r="B914" t="s">
        <v>1585</v>
      </c>
      <c r="C914" t="s">
        <v>1586</v>
      </c>
      <c r="D914" t="s">
        <v>1587</v>
      </c>
      <c r="E914">
        <v>111</v>
      </c>
      <c r="F914">
        <v>4</v>
      </c>
      <c r="G914">
        <v>64</v>
      </c>
      <c r="H914">
        <v>70</v>
      </c>
      <c r="I914" t="s">
        <v>71</v>
      </c>
      <c r="J914" t="s">
        <v>132</v>
      </c>
      <c r="K914">
        <v>135</v>
      </c>
      <c r="L914" t="s">
        <v>83</v>
      </c>
      <c r="M914" t="s">
        <v>73</v>
      </c>
      <c r="N914" t="s">
        <v>74</v>
      </c>
      <c r="O914">
        <v>10670</v>
      </c>
      <c r="P914">
        <v>16</v>
      </c>
      <c r="Q914" t="s">
        <v>3989</v>
      </c>
      <c r="R914">
        <v>320</v>
      </c>
      <c r="S914" t="s">
        <v>74</v>
      </c>
      <c r="T914" t="s">
        <v>74</v>
      </c>
      <c r="X914" t="s">
        <v>1588</v>
      </c>
    </row>
    <row r="915" spans="2:24" x14ac:dyDescent="0.25">
      <c r="B915" t="s">
        <v>1585</v>
      </c>
      <c r="C915" t="s">
        <v>1586</v>
      </c>
      <c r="D915" t="s">
        <v>1587</v>
      </c>
      <c r="E915">
        <v>111</v>
      </c>
      <c r="F915">
        <v>4</v>
      </c>
      <c r="G915">
        <v>64</v>
      </c>
      <c r="H915">
        <v>70</v>
      </c>
      <c r="I915" t="s">
        <v>77</v>
      </c>
      <c r="J915" t="s">
        <v>132</v>
      </c>
      <c r="K915">
        <v>135</v>
      </c>
      <c r="L915" t="s">
        <v>83</v>
      </c>
      <c r="M915" t="s">
        <v>73</v>
      </c>
      <c r="N915" t="s">
        <v>74</v>
      </c>
      <c r="O915">
        <v>10670</v>
      </c>
      <c r="P915">
        <v>16</v>
      </c>
      <c r="Q915" t="s">
        <v>3989</v>
      </c>
      <c r="R915" t="s">
        <v>74</v>
      </c>
      <c r="S915" t="s">
        <v>74</v>
      </c>
      <c r="T915" t="s">
        <v>74</v>
      </c>
      <c r="X915" t="s">
        <v>1588</v>
      </c>
    </row>
    <row r="916" spans="2:24" x14ac:dyDescent="0.25">
      <c r="B916" t="s">
        <v>1589</v>
      </c>
      <c r="C916" t="s">
        <v>1590</v>
      </c>
      <c r="D916" t="s">
        <v>1591</v>
      </c>
      <c r="E916">
        <v>0</v>
      </c>
      <c r="F916">
        <v>4</v>
      </c>
      <c r="G916">
        <v>72</v>
      </c>
      <c r="H916">
        <v>66</v>
      </c>
      <c r="I916" t="s">
        <v>71</v>
      </c>
      <c r="J916" t="s">
        <v>199</v>
      </c>
      <c r="K916">
        <v>75</v>
      </c>
      <c r="L916" t="s">
        <v>73</v>
      </c>
      <c r="M916" t="s">
        <v>74</v>
      </c>
      <c r="N916">
        <v>0</v>
      </c>
      <c r="O916">
        <v>10240</v>
      </c>
      <c r="P916">
        <v>16</v>
      </c>
      <c r="Q916" t="s">
        <v>48</v>
      </c>
      <c r="R916" t="s">
        <v>74</v>
      </c>
      <c r="S916">
        <v>9</v>
      </c>
      <c r="T916">
        <v>1137.7777777777701</v>
      </c>
      <c r="X916" t="s">
        <v>1592</v>
      </c>
    </row>
    <row r="917" spans="2:24" x14ac:dyDescent="0.25">
      <c r="B917" t="s">
        <v>1589</v>
      </c>
      <c r="C917" t="s">
        <v>1590</v>
      </c>
      <c r="D917" t="s">
        <v>1591</v>
      </c>
      <c r="E917">
        <v>0</v>
      </c>
      <c r="F917">
        <v>4</v>
      </c>
      <c r="G917">
        <v>72</v>
      </c>
      <c r="H917">
        <v>66</v>
      </c>
      <c r="I917" t="s">
        <v>77</v>
      </c>
      <c r="J917" t="s">
        <v>201</v>
      </c>
      <c r="K917">
        <v>150</v>
      </c>
      <c r="L917" t="s">
        <v>73</v>
      </c>
      <c r="M917" t="s">
        <v>74</v>
      </c>
      <c r="N917">
        <v>1600</v>
      </c>
      <c r="O917">
        <v>10240</v>
      </c>
      <c r="P917">
        <v>16</v>
      </c>
      <c r="Q917" t="s">
        <v>3990</v>
      </c>
      <c r="R917" t="s">
        <v>74</v>
      </c>
      <c r="S917">
        <v>11</v>
      </c>
      <c r="T917">
        <v>930.90909090908997</v>
      </c>
      <c r="X917" t="s">
        <v>1592</v>
      </c>
    </row>
    <row r="918" spans="2:24" x14ac:dyDescent="0.25">
      <c r="B918" t="s">
        <v>1593</v>
      </c>
      <c r="C918" t="s">
        <v>1594</v>
      </c>
      <c r="D918" t="s">
        <v>1595</v>
      </c>
      <c r="E918" t="s">
        <v>74</v>
      </c>
      <c r="F918">
        <v>2</v>
      </c>
      <c r="G918">
        <v>58</v>
      </c>
      <c r="H918">
        <v>73</v>
      </c>
      <c r="I918" t="s">
        <v>71</v>
      </c>
      <c r="J918" t="s">
        <v>1499</v>
      </c>
      <c r="K918">
        <v>300</v>
      </c>
      <c r="L918" t="s">
        <v>83</v>
      </c>
      <c r="M918" t="s">
        <v>83</v>
      </c>
      <c r="N918">
        <v>0</v>
      </c>
      <c r="O918">
        <v>4994</v>
      </c>
      <c r="P918">
        <v>16</v>
      </c>
      <c r="Q918" t="s">
        <v>48</v>
      </c>
      <c r="R918">
        <v>450</v>
      </c>
      <c r="S918">
        <v>4</v>
      </c>
      <c r="T918">
        <v>1248.5</v>
      </c>
      <c r="X918" t="s">
        <v>1596</v>
      </c>
    </row>
    <row r="919" spans="2:24" x14ac:dyDescent="0.25">
      <c r="B919" t="s">
        <v>1593</v>
      </c>
      <c r="C919" t="s">
        <v>1594</v>
      </c>
      <c r="D919" t="s">
        <v>1595</v>
      </c>
      <c r="E919" t="s">
        <v>74</v>
      </c>
      <c r="F919">
        <v>2</v>
      </c>
      <c r="G919">
        <v>58</v>
      </c>
      <c r="H919">
        <v>73</v>
      </c>
      <c r="I919" t="s">
        <v>77</v>
      </c>
      <c r="J919" t="s">
        <v>201</v>
      </c>
      <c r="K919">
        <v>150</v>
      </c>
      <c r="L919" t="s">
        <v>83</v>
      </c>
      <c r="M919" t="s">
        <v>83</v>
      </c>
      <c r="N919">
        <v>0</v>
      </c>
      <c r="O919">
        <v>4994</v>
      </c>
      <c r="P919">
        <v>16</v>
      </c>
      <c r="Q919" t="s">
        <v>48</v>
      </c>
      <c r="R919" t="s">
        <v>74</v>
      </c>
      <c r="S919">
        <v>4</v>
      </c>
      <c r="T919">
        <v>1248.5</v>
      </c>
      <c r="X919" t="s">
        <v>1596</v>
      </c>
    </row>
    <row r="920" spans="2:24" x14ac:dyDescent="0.25">
      <c r="B920" t="s">
        <v>1597</v>
      </c>
      <c r="C920" t="s">
        <v>1598</v>
      </c>
      <c r="D920" t="s">
        <v>1599</v>
      </c>
      <c r="E920">
        <v>78</v>
      </c>
      <c r="F920">
        <v>4</v>
      </c>
      <c r="G920">
        <v>85</v>
      </c>
      <c r="H920">
        <v>70</v>
      </c>
      <c r="I920" t="s">
        <v>71</v>
      </c>
      <c r="J920" t="s">
        <v>1538</v>
      </c>
      <c r="K920">
        <v>150</v>
      </c>
      <c r="L920" t="s">
        <v>83</v>
      </c>
      <c r="M920" t="s">
        <v>83</v>
      </c>
      <c r="N920">
        <v>0</v>
      </c>
      <c r="O920">
        <v>7870</v>
      </c>
      <c r="P920">
        <v>16</v>
      </c>
      <c r="Q920" t="s">
        <v>48</v>
      </c>
      <c r="R920">
        <v>450</v>
      </c>
      <c r="S920">
        <v>7</v>
      </c>
      <c r="T920">
        <v>1124.2857142857099</v>
      </c>
      <c r="X920" t="s">
        <v>1600</v>
      </c>
    </row>
    <row r="921" spans="2:24" x14ac:dyDescent="0.25">
      <c r="B921" t="s">
        <v>1597</v>
      </c>
      <c r="C921" t="s">
        <v>1598</v>
      </c>
      <c r="D921" t="s">
        <v>1599</v>
      </c>
      <c r="E921">
        <v>78</v>
      </c>
      <c r="F921">
        <v>4</v>
      </c>
      <c r="G921">
        <v>85</v>
      </c>
      <c r="H921">
        <v>70</v>
      </c>
      <c r="I921" t="s">
        <v>77</v>
      </c>
      <c r="J921" t="s">
        <v>1601</v>
      </c>
      <c r="K921">
        <v>120</v>
      </c>
      <c r="L921" t="s">
        <v>83</v>
      </c>
      <c r="M921" t="s">
        <v>83</v>
      </c>
      <c r="N921">
        <v>0</v>
      </c>
      <c r="O921">
        <v>7870</v>
      </c>
      <c r="P921">
        <v>16</v>
      </c>
      <c r="Q921" t="s">
        <v>48</v>
      </c>
      <c r="R921" t="s">
        <v>74</v>
      </c>
      <c r="S921">
        <v>7</v>
      </c>
      <c r="T921">
        <v>1124.2857142857099</v>
      </c>
      <c r="X921" t="s">
        <v>1600</v>
      </c>
    </row>
    <row r="922" spans="2:24" x14ac:dyDescent="0.25">
      <c r="B922" t="s">
        <v>1602</v>
      </c>
      <c r="C922" t="s">
        <v>1598</v>
      </c>
      <c r="D922" t="s">
        <v>1603</v>
      </c>
      <c r="E922" t="s">
        <v>74</v>
      </c>
      <c r="F922">
        <v>4</v>
      </c>
      <c r="G922">
        <v>85</v>
      </c>
      <c r="H922">
        <v>70</v>
      </c>
      <c r="I922" t="s">
        <v>71</v>
      </c>
      <c r="J922" t="s">
        <v>1538</v>
      </c>
      <c r="K922">
        <v>150</v>
      </c>
      <c r="L922" t="s">
        <v>83</v>
      </c>
      <c r="M922" t="s">
        <v>83</v>
      </c>
      <c r="N922">
        <v>0</v>
      </c>
      <c r="O922">
        <v>7870</v>
      </c>
      <c r="P922">
        <v>16</v>
      </c>
      <c r="Q922" t="s">
        <v>48</v>
      </c>
      <c r="R922">
        <v>450</v>
      </c>
      <c r="S922">
        <v>7</v>
      </c>
      <c r="T922">
        <v>1124.2857142857099</v>
      </c>
      <c r="X922" t="s">
        <v>1604</v>
      </c>
    </row>
    <row r="923" spans="2:24" x14ac:dyDescent="0.25">
      <c r="B923" t="s">
        <v>1602</v>
      </c>
      <c r="C923" t="s">
        <v>1598</v>
      </c>
      <c r="D923" t="s">
        <v>1603</v>
      </c>
      <c r="E923" t="s">
        <v>74</v>
      </c>
      <c r="F923">
        <v>4</v>
      </c>
      <c r="G923">
        <v>85</v>
      </c>
      <c r="H923">
        <v>70</v>
      </c>
      <c r="I923" t="s">
        <v>77</v>
      </c>
      <c r="J923" t="s">
        <v>1601</v>
      </c>
      <c r="K923">
        <v>120</v>
      </c>
      <c r="L923" t="s">
        <v>83</v>
      </c>
      <c r="M923" t="s">
        <v>83</v>
      </c>
      <c r="N923">
        <v>0</v>
      </c>
      <c r="O923">
        <v>7870</v>
      </c>
      <c r="P923">
        <v>16</v>
      </c>
      <c r="Q923" t="s">
        <v>48</v>
      </c>
      <c r="R923" t="s">
        <v>74</v>
      </c>
      <c r="S923">
        <v>7</v>
      </c>
      <c r="T923">
        <v>1124.2857142857099</v>
      </c>
      <c r="X923" t="s">
        <v>1604</v>
      </c>
    </row>
    <row r="924" spans="2:24" x14ac:dyDescent="0.25">
      <c r="B924" t="s">
        <v>1605</v>
      </c>
      <c r="C924" t="s">
        <v>1606</v>
      </c>
      <c r="D924" t="s">
        <v>1607</v>
      </c>
      <c r="E924">
        <v>248</v>
      </c>
      <c r="F924">
        <v>4</v>
      </c>
      <c r="G924">
        <v>62</v>
      </c>
      <c r="H924">
        <v>76</v>
      </c>
      <c r="I924" t="s">
        <v>71</v>
      </c>
      <c r="J924" t="s">
        <v>140</v>
      </c>
      <c r="K924">
        <v>190</v>
      </c>
      <c r="L924" t="s">
        <v>239</v>
      </c>
      <c r="M924" t="s">
        <v>74</v>
      </c>
      <c r="N924">
        <v>0</v>
      </c>
      <c r="O924">
        <v>9150</v>
      </c>
      <c r="P924">
        <v>16</v>
      </c>
      <c r="Q924" t="s">
        <v>48</v>
      </c>
      <c r="R924" t="s">
        <v>74</v>
      </c>
      <c r="S924">
        <v>8</v>
      </c>
      <c r="T924">
        <v>1143.75</v>
      </c>
      <c r="X924" t="s">
        <v>1608</v>
      </c>
    </row>
    <row r="925" spans="2:24" x14ac:dyDescent="0.25">
      <c r="B925" t="s">
        <v>1605</v>
      </c>
      <c r="C925" t="s">
        <v>1606</v>
      </c>
      <c r="D925" t="s">
        <v>1607</v>
      </c>
      <c r="E925">
        <v>248</v>
      </c>
      <c r="F925">
        <v>4</v>
      </c>
      <c r="G925">
        <v>62</v>
      </c>
      <c r="H925">
        <v>76</v>
      </c>
      <c r="I925" t="s">
        <v>77</v>
      </c>
      <c r="J925" t="s">
        <v>1609</v>
      </c>
      <c r="K925">
        <v>150</v>
      </c>
      <c r="L925" t="s">
        <v>239</v>
      </c>
      <c r="M925" t="s">
        <v>74</v>
      </c>
      <c r="N925">
        <v>0</v>
      </c>
      <c r="O925">
        <v>9150</v>
      </c>
      <c r="P925">
        <v>16</v>
      </c>
      <c r="Q925" t="s">
        <v>48</v>
      </c>
      <c r="R925" t="s">
        <v>74</v>
      </c>
      <c r="S925">
        <v>8</v>
      </c>
      <c r="T925">
        <v>1143.75</v>
      </c>
      <c r="X925" t="s">
        <v>1608</v>
      </c>
    </row>
    <row r="926" spans="2:24" x14ac:dyDescent="0.25">
      <c r="B926" t="s">
        <v>1610</v>
      </c>
      <c r="C926" t="s">
        <v>1611</v>
      </c>
      <c r="D926" t="s">
        <v>1612</v>
      </c>
      <c r="E926">
        <v>0</v>
      </c>
      <c r="F926">
        <v>3</v>
      </c>
      <c r="G926">
        <v>66</v>
      </c>
      <c r="H926">
        <v>50</v>
      </c>
      <c r="I926" t="s">
        <v>71</v>
      </c>
      <c r="J926" t="s">
        <v>158</v>
      </c>
      <c r="K926">
        <v>135</v>
      </c>
      <c r="L926" t="s">
        <v>73</v>
      </c>
      <c r="M926" t="s">
        <v>74</v>
      </c>
      <c r="N926">
        <v>0</v>
      </c>
      <c r="O926">
        <v>6040</v>
      </c>
      <c r="P926">
        <v>16</v>
      </c>
      <c r="Q926" t="s">
        <v>48</v>
      </c>
      <c r="R926" t="s">
        <v>74</v>
      </c>
      <c r="S926">
        <v>5</v>
      </c>
      <c r="T926">
        <v>1208</v>
      </c>
      <c r="X926" t="s">
        <v>3782</v>
      </c>
    </row>
    <row r="927" spans="2:24" x14ac:dyDescent="0.25">
      <c r="B927" t="s">
        <v>1610</v>
      </c>
      <c r="C927" t="s">
        <v>1611</v>
      </c>
      <c r="D927" t="s">
        <v>1612</v>
      </c>
      <c r="E927">
        <v>0</v>
      </c>
      <c r="F927">
        <v>3</v>
      </c>
      <c r="G927">
        <v>66</v>
      </c>
      <c r="H927">
        <v>50</v>
      </c>
      <c r="I927" t="s">
        <v>77</v>
      </c>
      <c r="J927" t="s">
        <v>144</v>
      </c>
      <c r="K927">
        <v>150</v>
      </c>
      <c r="L927" t="s">
        <v>73</v>
      </c>
      <c r="M927" t="s">
        <v>74</v>
      </c>
      <c r="N927">
        <v>1200</v>
      </c>
      <c r="O927">
        <v>6040</v>
      </c>
      <c r="P927">
        <v>16</v>
      </c>
      <c r="Q927" t="s">
        <v>3990</v>
      </c>
      <c r="R927" t="s">
        <v>74</v>
      </c>
      <c r="S927">
        <v>7</v>
      </c>
      <c r="T927">
        <v>862.85714285714198</v>
      </c>
      <c r="X927" t="s">
        <v>3782</v>
      </c>
    </row>
    <row r="928" spans="2:24" x14ac:dyDescent="0.25">
      <c r="B928" t="s">
        <v>3724</v>
      </c>
      <c r="D928" t="s">
        <v>116</v>
      </c>
      <c r="E928">
        <v>0</v>
      </c>
      <c r="F928">
        <v>0</v>
      </c>
      <c r="G928">
        <v>0</v>
      </c>
      <c r="H928">
        <v>0</v>
      </c>
      <c r="I928" t="s">
        <v>74</v>
      </c>
      <c r="J928" t="s">
        <v>74</v>
      </c>
      <c r="K928" t="s">
        <v>74</v>
      </c>
      <c r="L928" t="s">
        <v>74</v>
      </c>
      <c r="M928" t="s">
        <v>74</v>
      </c>
      <c r="N928" t="s">
        <v>74</v>
      </c>
      <c r="O928">
        <v>0</v>
      </c>
      <c r="P928">
        <v>16</v>
      </c>
      <c r="Q928" t="s">
        <v>3989</v>
      </c>
      <c r="R928" t="s">
        <v>74</v>
      </c>
      <c r="S928" t="s">
        <v>74</v>
      </c>
      <c r="T928" t="s">
        <v>74</v>
      </c>
      <c r="X928" t="s">
        <v>3783</v>
      </c>
    </row>
    <row r="929" spans="2:24" x14ac:dyDescent="0.25">
      <c r="B929" t="s">
        <v>3725</v>
      </c>
      <c r="C929" t="s">
        <v>3737</v>
      </c>
      <c r="D929" t="s">
        <v>3745</v>
      </c>
      <c r="E929">
        <v>0</v>
      </c>
      <c r="F929">
        <v>0</v>
      </c>
      <c r="G929">
        <v>0</v>
      </c>
      <c r="H929">
        <v>0</v>
      </c>
      <c r="I929" t="s">
        <v>71</v>
      </c>
      <c r="J929" t="s">
        <v>74</v>
      </c>
      <c r="K929" t="s">
        <v>74</v>
      </c>
      <c r="L929" t="s">
        <v>73</v>
      </c>
      <c r="M929" t="s">
        <v>74</v>
      </c>
      <c r="N929">
        <v>0</v>
      </c>
      <c r="O929">
        <v>0</v>
      </c>
      <c r="P929">
        <v>16</v>
      </c>
      <c r="Q929" t="s">
        <v>48</v>
      </c>
      <c r="R929" t="s">
        <v>74</v>
      </c>
      <c r="S929" t="s">
        <v>74</v>
      </c>
      <c r="T929" t="s">
        <v>74</v>
      </c>
      <c r="X929" t="s">
        <v>3784</v>
      </c>
    </row>
    <row r="930" spans="2:24" x14ac:dyDescent="0.25">
      <c r="B930" t="s">
        <v>3725</v>
      </c>
      <c r="C930" t="s">
        <v>3737</v>
      </c>
      <c r="D930" t="s">
        <v>3745</v>
      </c>
      <c r="E930">
        <v>0</v>
      </c>
      <c r="F930">
        <v>0</v>
      </c>
      <c r="G930">
        <v>0</v>
      </c>
      <c r="H930">
        <v>0</v>
      </c>
      <c r="I930" t="s">
        <v>77</v>
      </c>
      <c r="J930" t="s">
        <v>74</v>
      </c>
      <c r="K930" t="s">
        <v>74</v>
      </c>
      <c r="L930" t="s">
        <v>73</v>
      </c>
      <c r="M930" t="s">
        <v>74</v>
      </c>
      <c r="N930">
        <v>0</v>
      </c>
      <c r="O930">
        <v>0</v>
      </c>
      <c r="P930">
        <v>16</v>
      </c>
      <c r="Q930" t="s">
        <v>48</v>
      </c>
      <c r="R930" t="s">
        <v>74</v>
      </c>
      <c r="S930" t="s">
        <v>74</v>
      </c>
      <c r="T930" t="s">
        <v>74</v>
      </c>
      <c r="X930" t="s">
        <v>3784</v>
      </c>
    </row>
    <row r="931" spans="2:24" x14ac:dyDescent="0.25">
      <c r="B931" t="s">
        <v>1616</v>
      </c>
      <c r="C931" t="s">
        <v>1617</v>
      </c>
      <c r="D931" t="s">
        <v>1613</v>
      </c>
      <c r="E931">
        <v>269</v>
      </c>
      <c r="F931">
        <v>5</v>
      </c>
      <c r="G931">
        <v>80</v>
      </c>
      <c r="H931">
        <v>70</v>
      </c>
      <c r="I931" t="s">
        <v>71</v>
      </c>
      <c r="J931" t="s">
        <v>1614</v>
      </c>
      <c r="K931">
        <v>30</v>
      </c>
      <c r="L931" t="s">
        <v>83</v>
      </c>
      <c r="M931" t="s">
        <v>83</v>
      </c>
      <c r="N931">
        <v>0</v>
      </c>
      <c r="O931">
        <v>12280</v>
      </c>
      <c r="P931">
        <v>16</v>
      </c>
      <c r="Q931" t="s">
        <v>48</v>
      </c>
      <c r="R931">
        <v>450</v>
      </c>
      <c r="S931">
        <v>10</v>
      </c>
      <c r="T931">
        <v>1228</v>
      </c>
      <c r="X931" t="s">
        <v>1615</v>
      </c>
    </row>
    <row r="932" spans="2:24" x14ac:dyDescent="0.25">
      <c r="B932" t="s">
        <v>1616</v>
      </c>
      <c r="C932" t="s">
        <v>1617</v>
      </c>
      <c r="D932" t="s">
        <v>1613</v>
      </c>
      <c r="E932">
        <v>269</v>
      </c>
      <c r="F932">
        <v>5</v>
      </c>
      <c r="G932">
        <v>80</v>
      </c>
      <c r="H932">
        <v>70</v>
      </c>
      <c r="I932" t="s">
        <v>77</v>
      </c>
      <c r="J932" t="s">
        <v>221</v>
      </c>
      <c r="K932">
        <v>30</v>
      </c>
      <c r="L932" t="s">
        <v>83</v>
      </c>
      <c r="M932" t="s">
        <v>83</v>
      </c>
      <c r="N932">
        <v>0</v>
      </c>
      <c r="O932">
        <v>12280</v>
      </c>
      <c r="P932">
        <v>16</v>
      </c>
      <c r="Q932" t="s">
        <v>48</v>
      </c>
      <c r="R932" t="s">
        <v>74</v>
      </c>
      <c r="S932">
        <v>10</v>
      </c>
      <c r="T932">
        <v>1228</v>
      </c>
      <c r="X932" t="s">
        <v>1615</v>
      </c>
    </row>
    <row r="933" spans="2:24" x14ac:dyDescent="0.25">
      <c r="B933" t="s">
        <v>1618</v>
      </c>
      <c r="C933" t="s">
        <v>1619</v>
      </c>
      <c r="D933" t="s">
        <v>1620</v>
      </c>
      <c r="E933">
        <v>74</v>
      </c>
      <c r="F933">
        <v>3</v>
      </c>
      <c r="G933">
        <v>64</v>
      </c>
      <c r="H933">
        <v>70</v>
      </c>
      <c r="I933" t="s">
        <v>71</v>
      </c>
      <c r="J933" t="s">
        <v>1614</v>
      </c>
      <c r="K933">
        <v>30</v>
      </c>
      <c r="L933" t="s">
        <v>83</v>
      </c>
      <c r="M933" t="s">
        <v>83</v>
      </c>
      <c r="N933">
        <v>0</v>
      </c>
      <c r="O933">
        <v>7380</v>
      </c>
      <c r="P933">
        <v>16</v>
      </c>
      <c r="Q933" t="s">
        <v>48</v>
      </c>
      <c r="R933">
        <v>450</v>
      </c>
      <c r="S933">
        <v>6</v>
      </c>
      <c r="T933">
        <v>1230</v>
      </c>
      <c r="X933" t="s">
        <v>1621</v>
      </c>
    </row>
    <row r="934" spans="2:24" x14ac:dyDescent="0.25">
      <c r="B934" t="s">
        <v>1618</v>
      </c>
      <c r="C934" t="s">
        <v>1619</v>
      </c>
      <c r="D934" t="s">
        <v>1620</v>
      </c>
      <c r="E934">
        <v>74</v>
      </c>
      <c r="F934">
        <v>3</v>
      </c>
      <c r="G934">
        <v>64</v>
      </c>
      <c r="H934">
        <v>70</v>
      </c>
      <c r="I934" t="s">
        <v>77</v>
      </c>
      <c r="J934" t="s">
        <v>221</v>
      </c>
      <c r="K934">
        <v>30</v>
      </c>
      <c r="L934" t="s">
        <v>83</v>
      </c>
      <c r="M934" t="s">
        <v>83</v>
      </c>
      <c r="N934">
        <v>0</v>
      </c>
      <c r="O934">
        <v>7380</v>
      </c>
      <c r="P934">
        <v>16</v>
      </c>
      <c r="Q934" t="s">
        <v>48</v>
      </c>
      <c r="R934" t="s">
        <v>74</v>
      </c>
      <c r="S934">
        <v>6</v>
      </c>
      <c r="T934">
        <v>1230</v>
      </c>
      <c r="X934" t="s">
        <v>1621</v>
      </c>
    </row>
    <row r="935" spans="2:24" x14ac:dyDescent="0.25">
      <c r="B935" t="s">
        <v>1622</v>
      </c>
      <c r="C935" t="s">
        <v>236</v>
      </c>
      <c r="D935" t="s">
        <v>1519</v>
      </c>
      <c r="E935">
        <v>0</v>
      </c>
      <c r="F935">
        <v>3</v>
      </c>
      <c r="G935">
        <v>60</v>
      </c>
      <c r="H935">
        <v>70</v>
      </c>
      <c r="I935" t="s">
        <v>71</v>
      </c>
      <c r="J935" t="s">
        <v>238</v>
      </c>
      <c r="K935">
        <v>150</v>
      </c>
      <c r="L935" t="s">
        <v>239</v>
      </c>
      <c r="M935" t="s">
        <v>74</v>
      </c>
      <c r="N935">
        <v>500</v>
      </c>
      <c r="O935">
        <v>5910</v>
      </c>
      <c r="P935">
        <v>16</v>
      </c>
      <c r="Q935" t="s">
        <v>3990</v>
      </c>
      <c r="R935" t="s">
        <v>74</v>
      </c>
      <c r="S935">
        <v>6</v>
      </c>
      <c r="T935">
        <v>985</v>
      </c>
      <c r="X935" t="s">
        <v>1623</v>
      </c>
    </row>
    <row r="936" spans="2:24" x14ac:dyDescent="0.25">
      <c r="B936" t="s">
        <v>1622</v>
      </c>
      <c r="C936" t="s">
        <v>236</v>
      </c>
      <c r="D936" t="s">
        <v>1519</v>
      </c>
      <c r="E936">
        <v>0</v>
      </c>
      <c r="F936">
        <v>3</v>
      </c>
      <c r="G936">
        <v>60</v>
      </c>
      <c r="H936">
        <v>70</v>
      </c>
      <c r="I936" t="s">
        <v>77</v>
      </c>
      <c r="J936" t="s">
        <v>238</v>
      </c>
      <c r="K936">
        <v>150</v>
      </c>
      <c r="L936" t="s">
        <v>239</v>
      </c>
      <c r="M936" t="s">
        <v>74</v>
      </c>
      <c r="N936">
        <v>500</v>
      </c>
      <c r="O936">
        <v>5910</v>
      </c>
      <c r="P936">
        <v>16</v>
      </c>
      <c r="Q936" t="s">
        <v>3990</v>
      </c>
      <c r="R936" t="s">
        <v>74</v>
      </c>
      <c r="S936">
        <v>6</v>
      </c>
      <c r="T936">
        <v>985</v>
      </c>
      <c r="X936" t="s">
        <v>1623</v>
      </c>
    </row>
    <row r="937" spans="2:24" x14ac:dyDescent="0.25">
      <c r="B937" t="s">
        <v>3920</v>
      </c>
      <c r="C937" t="s">
        <v>2279</v>
      </c>
      <c r="D937" t="s">
        <v>2016</v>
      </c>
      <c r="E937">
        <v>46</v>
      </c>
      <c r="F937">
        <v>2</v>
      </c>
      <c r="G937">
        <v>60</v>
      </c>
      <c r="H937">
        <v>66</v>
      </c>
      <c r="I937" t="s">
        <v>71</v>
      </c>
      <c r="J937" t="s">
        <v>880</v>
      </c>
      <c r="K937">
        <v>300</v>
      </c>
      <c r="L937" t="s">
        <v>73</v>
      </c>
      <c r="M937" t="s">
        <v>74</v>
      </c>
      <c r="N937">
        <v>0</v>
      </c>
      <c r="O937">
        <v>5022</v>
      </c>
      <c r="P937">
        <v>16</v>
      </c>
      <c r="Q937" t="s">
        <v>48</v>
      </c>
      <c r="R937" t="s">
        <v>74</v>
      </c>
      <c r="S937">
        <v>5</v>
      </c>
      <c r="T937">
        <v>1004.4</v>
      </c>
      <c r="X937" t="s">
        <v>2280</v>
      </c>
    </row>
    <row r="938" spans="2:24" x14ac:dyDescent="0.25">
      <c r="B938" t="s">
        <v>3920</v>
      </c>
      <c r="C938" t="s">
        <v>2279</v>
      </c>
      <c r="D938" t="s">
        <v>2016</v>
      </c>
      <c r="E938">
        <v>46</v>
      </c>
      <c r="F938">
        <v>2</v>
      </c>
      <c r="G938">
        <v>60</v>
      </c>
      <c r="H938">
        <v>66</v>
      </c>
      <c r="I938" t="s">
        <v>77</v>
      </c>
      <c r="J938" t="s">
        <v>880</v>
      </c>
      <c r="K938">
        <v>300</v>
      </c>
      <c r="L938" t="s">
        <v>73</v>
      </c>
      <c r="M938" t="s">
        <v>74</v>
      </c>
      <c r="N938">
        <v>0</v>
      </c>
      <c r="O938">
        <v>5022</v>
      </c>
      <c r="P938">
        <v>16</v>
      </c>
      <c r="Q938" t="s">
        <v>48</v>
      </c>
      <c r="R938" t="s">
        <v>74</v>
      </c>
      <c r="S938">
        <v>5</v>
      </c>
      <c r="T938">
        <v>1004.4</v>
      </c>
      <c r="X938" t="s">
        <v>2280</v>
      </c>
    </row>
    <row r="939" spans="2:24" x14ac:dyDescent="0.25">
      <c r="B939" t="s">
        <v>1624</v>
      </c>
      <c r="C939" t="s">
        <v>1625</v>
      </c>
      <c r="D939" t="s">
        <v>1626</v>
      </c>
      <c r="E939">
        <v>99</v>
      </c>
      <c r="F939">
        <v>2</v>
      </c>
      <c r="G939">
        <v>52</v>
      </c>
      <c r="H939">
        <v>62</v>
      </c>
      <c r="I939" t="s">
        <v>71</v>
      </c>
      <c r="J939" t="s">
        <v>1045</v>
      </c>
      <c r="K939">
        <v>300</v>
      </c>
      <c r="L939" t="s">
        <v>83</v>
      </c>
      <c r="M939" t="s">
        <v>83</v>
      </c>
      <c r="N939">
        <v>0</v>
      </c>
      <c r="O939">
        <v>5800</v>
      </c>
      <c r="P939">
        <v>16</v>
      </c>
      <c r="Q939" t="s">
        <v>48</v>
      </c>
      <c r="R939">
        <v>450</v>
      </c>
      <c r="S939">
        <v>5</v>
      </c>
      <c r="T939">
        <v>1160</v>
      </c>
      <c r="X939" t="s">
        <v>1627</v>
      </c>
    </row>
    <row r="940" spans="2:24" x14ac:dyDescent="0.25">
      <c r="B940" t="s">
        <v>1624</v>
      </c>
      <c r="C940" t="s">
        <v>1625</v>
      </c>
      <c r="D940" t="s">
        <v>1626</v>
      </c>
      <c r="E940">
        <v>99</v>
      </c>
      <c r="F940">
        <v>2</v>
      </c>
      <c r="G940">
        <v>52</v>
      </c>
      <c r="H940">
        <v>62</v>
      </c>
      <c r="I940" t="s">
        <v>77</v>
      </c>
      <c r="J940" t="s">
        <v>1045</v>
      </c>
      <c r="K940">
        <v>300</v>
      </c>
      <c r="L940" t="s">
        <v>83</v>
      </c>
      <c r="M940" t="s">
        <v>83</v>
      </c>
      <c r="N940">
        <v>0</v>
      </c>
      <c r="O940">
        <v>5800</v>
      </c>
      <c r="P940">
        <v>16</v>
      </c>
      <c r="Q940" t="s">
        <v>48</v>
      </c>
      <c r="R940" t="s">
        <v>74</v>
      </c>
      <c r="S940">
        <v>5</v>
      </c>
      <c r="T940">
        <v>1160</v>
      </c>
      <c r="X940" t="s">
        <v>1627</v>
      </c>
    </row>
    <row r="941" spans="2:24" x14ac:dyDescent="0.25">
      <c r="B941" t="s">
        <v>1628</v>
      </c>
      <c r="C941" t="s">
        <v>1629</v>
      </c>
      <c r="D941" t="s">
        <v>3921</v>
      </c>
      <c r="E941">
        <v>252</v>
      </c>
      <c r="F941">
        <v>4</v>
      </c>
      <c r="G941">
        <v>80</v>
      </c>
      <c r="H941">
        <v>70</v>
      </c>
      <c r="I941" t="s">
        <v>71</v>
      </c>
      <c r="J941" t="s">
        <v>1538</v>
      </c>
      <c r="K941">
        <v>150</v>
      </c>
      <c r="L941" t="s">
        <v>83</v>
      </c>
      <c r="M941" t="s">
        <v>83</v>
      </c>
      <c r="N941">
        <v>0</v>
      </c>
      <c r="O941">
        <v>7840</v>
      </c>
      <c r="P941">
        <v>16</v>
      </c>
      <c r="Q941" t="s">
        <v>48</v>
      </c>
      <c r="R941">
        <v>450</v>
      </c>
      <c r="S941">
        <v>7</v>
      </c>
      <c r="T941">
        <v>1120</v>
      </c>
      <c r="X941" t="s">
        <v>1630</v>
      </c>
    </row>
    <row r="942" spans="2:24" x14ac:dyDescent="0.25">
      <c r="B942" t="s">
        <v>1628</v>
      </c>
      <c r="C942" t="s">
        <v>1629</v>
      </c>
      <c r="D942" t="s">
        <v>3921</v>
      </c>
      <c r="E942">
        <v>252</v>
      </c>
      <c r="F942">
        <v>4</v>
      </c>
      <c r="G942">
        <v>80</v>
      </c>
      <c r="H942">
        <v>70</v>
      </c>
      <c r="I942" t="s">
        <v>77</v>
      </c>
      <c r="J942" t="s">
        <v>1538</v>
      </c>
      <c r="K942">
        <v>150</v>
      </c>
      <c r="L942" t="s">
        <v>83</v>
      </c>
      <c r="M942" t="s">
        <v>83</v>
      </c>
      <c r="N942">
        <v>0</v>
      </c>
      <c r="O942">
        <v>7840</v>
      </c>
      <c r="P942">
        <v>16</v>
      </c>
      <c r="Q942" t="s">
        <v>48</v>
      </c>
      <c r="R942" t="s">
        <v>74</v>
      </c>
      <c r="S942">
        <v>7</v>
      </c>
      <c r="T942">
        <v>1120</v>
      </c>
      <c r="X942" t="s">
        <v>1630</v>
      </c>
    </row>
    <row r="943" spans="2:24" x14ac:dyDescent="0.25">
      <c r="B943" t="s">
        <v>1631</v>
      </c>
      <c r="D943" t="s">
        <v>116</v>
      </c>
      <c r="E943">
        <v>0</v>
      </c>
      <c r="F943">
        <v>0</v>
      </c>
      <c r="G943">
        <v>0</v>
      </c>
      <c r="H943">
        <v>0</v>
      </c>
      <c r="I943" t="s">
        <v>74</v>
      </c>
      <c r="J943" t="s">
        <v>74</v>
      </c>
      <c r="K943" t="s">
        <v>74</v>
      </c>
      <c r="L943" t="s">
        <v>74</v>
      </c>
      <c r="M943" t="s">
        <v>74</v>
      </c>
      <c r="N943" t="s">
        <v>74</v>
      </c>
      <c r="O943">
        <v>0</v>
      </c>
      <c r="P943">
        <v>16</v>
      </c>
      <c r="Q943" t="s">
        <v>3989</v>
      </c>
      <c r="R943" t="s">
        <v>74</v>
      </c>
      <c r="S943" t="s">
        <v>74</v>
      </c>
      <c r="T943" t="s">
        <v>74</v>
      </c>
      <c r="X943" t="s">
        <v>1632</v>
      </c>
    </row>
    <row r="944" spans="2:24" x14ac:dyDescent="0.25">
      <c r="B944" t="s">
        <v>1633</v>
      </c>
      <c r="D944" t="s">
        <v>116</v>
      </c>
      <c r="E944">
        <v>0</v>
      </c>
      <c r="F944">
        <v>0</v>
      </c>
      <c r="G944">
        <v>0</v>
      </c>
      <c r="H944">
        <v>0</v>
      </c>
      <c r="I944" t="s">
        <v>74</v>
      </c>
      <c r="J944" t="s">
        <v>74</v>
      </c>
      <c r="K944" t="s">
        <v>74</v>
      </c>
      <c r="L944" t="s">
        <v>74</v>
      </c>
      <c r="M944" t="s">
        <v>74</v>
      </c>
      <c r="N944" t="s">
        <v>74</v>
      </c>
      <c r="O944">
        <v>0</v>
      </c>
      <c r="P944">
        <v>16</v>
      </c>
      <c r="Q944" t="s">
        <v>3989</v>
      </c>
      <c r="R944" t="s">
        <v>74</v>
      </c>
      <c r="S944" t="s">
        <v>74</v>
      </c>
      <c r="T944" t="s">
        <v>74</v>
      </c>
      <c r="X944" t="s">
        <v>1634</v>
      </c>
    </row>
    <row r="945" spans="2:24" x14ac:dyDescent="0.25">
      <c r="B945" t="s">
        <v>1635</v>
      </c>
      <c r="D945" t="s">
        <v>116</v>
      </c>
      <c r="E945">
        <v>0</v>
      </c>
      <c r="F945">
        <v>0</v>
      </c>
      <c r="G945">
        <v>0</v>
      </c>
      <c r="H945">
        <v>0</v>
      </c>
      <c r="I945" t="s">
        <v>74</v>
      </c>
      <c r="J945" t="s">
        <v>74</v>
      </c>
      <c r="K945" t="s">
        <v>74</v>
      </c>
      <c r="L945" t="s">
        <v>74</v>
      </c>
      <c r="M945" t="s">
        <v>74</v>
      </c>
      <c r="N945" t="s">
        <v>74</v>
      </c>
      <c r="O945">
        <v>0</v>
      </c>
      <c r="P945">
        <v>16</v>
      </c>
      <c r="Q945" t="s">
        <v>3989</v>
      </c>
      <c r="R945" t="s">
        <v>74</v>
      </c>
      <c r="S945" t="s">
        <v>74</v>
      </c>
      <c r="T945" t="s">
        <v>74</v>
      </c>
      <c r="X945" t="s">
        <v>1636</v>
      </c>
    </row>
    <row r="946" spans="2:24" x14ac:dyDescent="0.25">
      <c r="B946" t="s">
        <v>1637</v>
      </c>
      <c r="D946" t="s">
        <v>116</v>
      </c>
      <c r="E946">
        <v>0</v>
      </c>
      <c r="F946">
        <v>0</v>
      </c>
      <c r="G946">
        <v>0</v>
      </c>
      <c r="H946">
        <v>0</v>
      </c>
      <c r="I946" t="s">
        <v>74</v>
      </c>
      <c r="J946" t="s">
        <v>74</v>
      </c>
      <c r="K946" t="s">
        <v>74</v>
      </c>
      <c r="L946" t="s">
        <v>74</v>
      </c>
      <c r="M946" t="s">
        <v>74</v>
      </c>
      <c r="N946" t="s">
        <v>74</v>
      </c>
      <c r="O946">
        <v>0</v>
      </c>
      <c r="P946">
        <v>16</v>
      </c>
      <c r="Q946" t="s">
        <v>3989</v>
      </c>
      <c r="R946" t="s">
        <v>74</v>
      </c>
      <c r="S946" t="s">
        <v>74</v>
      </c>
      <c r="T946" t="s">
        <v>74</v>
      </c>
      <c r="X946" t="s">
        <v>1638</v>
      </c>
    </row>
    <row r="947" spans="2:24" x14ac:dyDescent="0.25">
      <c r="B947" t="s">
        <v>1639</v>
      </c>
      <c r="D947" t="s">
        <v>116</v>
      </c>
      <c r="E947">
        <v>0</v>
      </c>
      <c r="F947">
        <v>0</v>
      </c>
      <c r="G947">
        <v>0</v>
      </c>
      <c r="H947">
        <v>0</v>
      </c>
      <c r="I947" t="s">
        <v>74</v>
      </c>
      <c r="J947" t="s">
        <v>74</v>
      </c>
      <c r="K947" t="s">
        <v>74</v>
      </c>
      <c r="L947" t="s">
        <v>74</v>
      </c>
      <c r="M947" t="s">
        <v>74</v>
      </c>
      <c r="N947" t="s">
        <v>74</v>
      </c>
      <c r="O947">
        <v>0</v>
      </c>
      <c r="P947">
        <v>16</v>
      </c>
      <c r="Q947" t="s">
        <v>3989</v>
      </c>
      <c r="R947" t="s">
        <v>74</v>
      </c>
      <c r="S947" t="s">
        <v>74</v>
      </c>
      <c r="T947" t="s">
        <v>74</v>
      </c>
      <c r="X947" t="s">
        <v>1640</v>
      </c>
    </row>
    <row r="948" spans="2:24" x14ac:dyDescent="0.25">
      <c r="B948" t="s">
        <v>1641</v>
      </c>
      <c r="D948" t="s">
        <v>116</v>
      </c>
      <c r="E948">
        <v>0</v>
      </c>
      <c r="F948">
        <v>0</v>
      </c>
      <c r="G948">
        <v>0</v>
      </c>
      <c r="H948">
        <v>0</v>
      </c>
      <c r="I948" t="s">
        <v>74</v>
      </c>
      <c r="J948" t="s">
        <v>74</v>
      </c>
      <c r="K948" t="s">
        <v>74</v>
      </c>
      <c r="L948" t="s">
        <v>74</v>
      </c>
      <c r="M948" t="s">
        <v>74</v>
      </c>
      <c r="N948" t="s">
        <v>74</v>
      </c>
      <c r="O948">
        <v>0</v>
      </c>
      <c r="P948">
        <v>16</v>
      </c>
      <c r="Q948" t="s">
        <v>3989</v>
      </c>
      <c r="R948" t="s">
        <v>74</v>
      </c>
      <c r="S948" t="s">
        <v>74</v>
      </c>
      <c r="T948" t="s">
        <v>74</v>
      </c>
      <c r="X948" t="s">
        <v>1642</v>
      </c>
    </row>
    <row r="949" spans="2:24" x14ac:dyDescent="0.25">
      <c r="B949" t="s">
        <v>1643</v>
      </c>
      <c r="D949" t="s">
        <v>116</v>
      </c>
      <c r="E949">
        <v>0</v>
      </c>
      <c r="F949">
        <v>0</v>
      </c>
      <c r="G949">
        <v>0</v>
      </c>
      <c r="H949">
        <v>0</v>
      </c>
      <c r="I949" t="s">
        <v>74</v>
      </c>
      <c r="J949" t="s">
        <v>74</v>
      </c>
      <c r="K949" t="s">
        <v>74</v>
      </c>
      <c r="L949" t="s">
        <v>74</v>
      </c>
      <c r="M949" t="s">
        <v>74</v>
      </c>
      <c r="N949" t="s">
        <v>74</v>
      </c>
      <c r="O949">
        <v>0</v>
      </c>
      <c r="P949">
        <v>16</v>
      </c>
      <c r="Q949" t="s">
        <v>3989</v>
      </c>
      <c r="R949" t="s">
        <v>74</v>
      </c>
      <c r="S949" t="s">
        <v>74</v>
      </c>
      <c r="T949" t="s">
        <v>74</v>
      </c>
      <c r="X949" t="s">
        <v>1644</v>
      </c>
    </row>
    <row r="950" spans="2:24" x14ac:dyDescent="0.25">
      <c r="B950" t="s">
        <v>1645</v>
      </c>
      <c r="D950" t="s">
        <v>116</v>
      </c>
      <c r="E950">
        <v>0</v>
      </c>
      <c r="F950">
        <v>0</v>
      </c>
      <c r="G950">
        <v>0</v>
      </c>
      <c r="H950">
        <v>0</v>
      </c>
      <c r="I950" t="s">
        <v>74</v>
      </c>
      <c r="J950" t="s">
        <v>74</v>
      </c>
      <c r="K950" t="s">
        <v>74</v>
      </c>
      <c r="L950" t="s">
        <v>74</v>
      </c>
      <c r="M950" t="s">
        <v>74</v>
      </c>
      <c r="N950" t="s">
        <v>74</v>
      </c>
      <c r="O950">
        <v>0</v>
      </c>
      <c r="P950">
        <v>16</v>
      </c>
      <c r="Q950" t="s">
        <v>3989</v>
      </c>
      <c r="R950" t="s">
        <v>74</v>
      </c>
      <c r="S950" t="s">
        <v>74</v>
      </c>
      <c r="T950" t="s">
        <v>74</v>
      </c>
      <c r="X950" s="7" t="s">
        <v>1646</v>
      </c>
    </row>
    <row r="951" spans="2:24" x14ac:dyDescent="0.25">
      <c r="B951" t="s">
        <v>1647</v>
      </c>
      <c r="C951" t="s">
        <v>1648</v>
      </c>
      <c r="D951" t="s">
        <v>706</v>
      </c>
      <c r="E951">
        <v>0</v>
      </c>
      <c r="F951">
        <v>4</v>
      </c>
      <c r="G951">
        <v>66</v>
      </c>
      <c r="H951">
        <v>66</v>
      </c>
      <c r="I951" t="s">
        <v>71</v>
      </c>
      <c r="J951" t="s">
        <v>132</v>
      </c>
      <c r="K951">
        <v>135</v>
      </c>
      <c r="L951" t="s">
        <v>239</v>
      </c>
      <c r="M951" t="s">
        <v>74</v>
      </c>
      <c r="N951">
        <v>900</v>
      </c>
      <c r="O951">
        <v>8478</v>
      </c>
      <c r="P951">
        <v>16</v>
      </c>
      <c r="Q951" t="s">
        <v>3990</v>
      </c>
      <c r="R951" t="s">
        <v>74</v>
      </c>
      <c r="S951">
        <v>9</v>
      </c>
      <c r="T951">
        <v>942</v>
      </c>
      <c r="X951" t="s">
        <v>3785</v>
      </c>
    </row>
    <row r="952" spans="2:24" x14ac:dyDescent="0.25">
      <c r="B952" t="s">
        <v>1647</v>
      </c>
      <c r="C952" t="s">
        <v>1648</v>
      </c>
      <c r="D952" t="s">
        <v>706</v>
      </c>
      <c r="E952">
        <v>0</v>
      </c>
      <c r="F952">
        <v>4</v>
      </c>
      <c r="G952">
        <v>66</v>
      </c>
      <c r="H952">
        <v>66</v>
      </c>
      <c r="I952" t="s">
        <v>77</v>
      </c>
      <c r="J952" t="s">
        <v>132</v>
      </c>
      <c r="K952">
        <v>135</v>
      </c>
      <c r="L952" t="s">
        <v>239</v>
      </c>
      <c r="M952" t="s">
        <v>74</v>
      </c>
      <c r="N952">
        <v>900</v>
      </c>
      <c r="O952">
        <v>8478</v>
      </c>
      <c r="P952">
        <v>16</v>
      </c>
      <c r="Q952" t="s">
        <v>3990</v>
      </c>
      <c r="R952" t="s">
        <v>74</v>
      </c>
      <c r="S952">
        <v>9</v>
      </c>
      <c r="T952">
        <v>942</v>
      </c>
      <c r="X952" t="s">
        <v>3785</v>
      </c>
    </row>
    <row r="953" spans="2:24" x14ac:dyDescent="0.25">
      <c r="B953" t="s">
        <v>1651</v>
      </c>
      <c r="C953" t="s">
        <v>1652</v>
      </c>
      <c r="D953" t="s">
        <v>1649</v>
      </c>
      <c r="E953">
        <v>0</v>
      </c>
      <c r="F953">
        <v>3</v>
      </c>
      <c r="G953">
        <v>54</v>
      </c>
      <c r="H953">
        <v>63.5</v>
      </c>
      <c r="I953" t="s">
        <v>71</v>
      </c>
      <c r="J953" t="s">
        <v>158</v>
      </c>
      <c r="K953">
        <v>135</v>
      </c>
      <c r="L953" t="s">
        <v>73</v>
      </c>
      <c r="M953" t="s">
        <v>83</v>
      </c>
      <c r="N953">
        <v>0</v>
      </c>
      <c r="O953">
        <v>6108</v>
      </c>
      <c r="P953">
        <v>16</v>
      </c>
      <c r="Q953" t="s">
        <v>48</v>
      </c>
      <c r="R953">
        <v>450</v>
      </c>
      <c r="S953">
        <v>5</v>
      </c>
      <c r="T953">
        <v>1221.5999999999999</v>
      </c>
      <c r="X953" t="s">
        <v>1650</v>
      </c>
    </row>
    <row r="954" spans="2:24" x14ac:dyDescent="0.25">
      <c r="B954" t="s">
        <v>1651</v>
      </c>
      <c r="C954" t="s">
        <v>1652</v>
      </c>
      <c r="D954" t="s">
        <v>1649</v>
      </c>
      <c r="E954">
        <v>0</v>
      </c>
      <c r="F954">
        <v>3</v>
      </c>
      <c r="G954">
        <v>54</v>
      </c>
      <c r="H954">
        <v>63.5</v>
      </c>
      <c r="I954" t="s">
        <v>77</v>
      </c>
      <c r="J954" t="s">
        <v>1653</v>
      </c>
      <c r="K954">
        <v>250</v>
      </c>
      <c r="L954" t="s">
        <v>83</v>
      </c>
      <c r="M954" t="s">
        <v>83</v>
      </c>
      <c r="N954">
        <v>0</v>
      </c>
      <c r="O954">
        <v>6108</v>
      </c>
      <c r="P954">
        <v>16</v>
      </c>
      <c r="Q954" t="s">
        <v>48</v>
      </c>
      <c r="R954" t="s">
        <v>74</v>
      </c>
      <c r="S954">
        <v>5</v>
      </c>
      <c r="T954">
        <v>1221.5999999999999</v>
      </c>
      <c r="X954" t="s">
        <v>1650</v>
      </c>
    </row>
    <row r="955" spans="2:24" x14ac:dyDescent="0.25">
      <c r="B955" t="s">
        <v>1654</v>
      </c>
      <c r="C955" t="s">
        <v>1655</v>
      </c>
      <c r="D955" t="s">
        <v>1656</v>
      </c>
      <c r="E955" t="s">
        <v>74</v>
      </c>
      <c r="F955">
        <v>2</v>
      </c>
      <c r="G955">
        <v>56</v>
      </c>
      <c r="H955">
        <v>49</v>
      </c>
      <c r="I955" t="s">
        <v>71</v>
      </c>
      <c r="J955" t="s">
        <v>1657</v>
      </c>
      <c r="K955">
        <v>150</v>
      </c>
      <c r="L955" t="s">
        <v>73</v>
      </c>
      <c r="M955" t="s">
        <v>83</v>
      </c>
      <c r="N955" t="s">
        <v>74</v>
      </c>
      <c r="O955">
        <v>4508</v>
      </c>
      <c r="P955">
        <v>16</v>
      </c>
      <c r="Q955" t="s">
        <v>3989</v>
      </c>
      <c r="R955">
        <v>450</v>
      </c>
      <c r="S955" t="s">
        <v>74</v>
      </c>
      <c r="T955" t="s">
        <v>74</v>
      </c>
      <c r="X955" t="s">
        <v>1658</v>
      </c>
    </row>
    <row r="956" spans="2:24" x14ac:dyDescent="0.25">
      <c r="B956" t="s">
        <v>1654</v>
      </c>
      <c r="C956" t="s">
        <v>1655</v>
      </c>
      <c r="D956" t="s">
        <v>1656</v>
      </c>
      <c r="E956" t="s">
        <v>74</v>
      </c>
      <c r="F956">
        <v>2</v>
      </c>
      <c r="G956">
        <v>56</v>
      </c>
      <c r="H956">
        <v>49</v>
      </c>
      <c r="I956" t="s">
        <v>77</v>
      </c>
      <c r="J956" t="s">
        <v>1657</v>
      </c>
      <c r="K956">
        <v>150</v>
      </c>
      <c r="L956" t="s">
        <v>83</v>
      </c>
      <c r="M956" t="s">
        <v>73</v>
      </c>
      <c r="N956" t="s">
        <v>74</v>
      </c>
      <c r="O956">
        <v>4508</v>
      </c>
      <c r="P956">
        <v>16</v>
      </c>
      <c r="Q956" t="s">
        <v>3989</v>
      </c>
      <c r="R956" t="s">
        <v>74</v>
      </c>
      <c r="S956" t="s">
        <v>74</v>
      </c>
      <c r="T956" t="s">
        <v>74</v>
      </c>
      <c r="X956" t="s">
        <v>1658</v>
      </c>
    </row>
    <row r="957" spans="2:24" x14ac:dyDescent="0.25">
      <c r="B957" t="s">
        <v>1659</v>
      </c>
      <c r="C957" t="s">
        <v>1660</v>
      </c>
      <c r="D957" t="s">
        <v>3923</v>
      </c>
      <c r="E957" t="s">
        <v>74</v>
      </c>
      <c r="F957">
        <v>3</v>
      </c>
      <c r="G957">
        <v>56</v>
      </c>
      <c r="H957">
        <v>66</v>
      </c>
      <c r="I957" t="s">
        <v>71</v>
      </c>
      <c r="J957" t="s">
        <v>238</v>
      </c>
      <c r="K957">
        <v>150</v>
      </c>
      <c r="L957" t="s">
        <v>73</v>
      </c>
      <c r="M957" t="s">
        <v>83</v>
      </c>
      <c r="N957">
        <v>0</v>
      </c>
      <c r="O957">
        <v>9240</v>
      </c>
      <c r="P957">
        <v>16</v>
      </c>
      <c r="Q957" t="s">
        <v>48</v>
      </c>
      <c r="R957">
        <v>450</v>
      </c>
      <c r="S957">
        <v>8</v>
      </c>
      <c r="T957">
        <v>1155</v>
      </c>
      <c r="X957" t="s">
        <v>1661</v>
      </c>
    </row>
    <row r="958" spans="2:24" x14ac:dyDescent="0.25">
      <c r="B958" t="s">
        <v>1659</v>
      </c>
      <c r="C958" t="s">
        <v>1660</v>
      </c>
      <c r="D958" t="s">
        <v>3923</v>
      </c>
      <c r="E958" t="s">
        <v>74</v>
      </c>
      <c r="F958">
        <v>3</v>
      </c>
      <c r="G958">
        <v>56</v>
      </c>
      <c r="H958">
        <v>66</v>
      </c>
      <c r="I958" t="s">
        <v>77</v>
      </c>
      <c r="J958" t="s">
        <v>144</v>
      </c>
      <c r="K958">
        <v>150</v>
      </c>
      <c r="L958" t="s">
        <v>83</v>
      </c>
      <c r="M958" t="s">
        <v>73</v>
      </c>
      <c r="N958" t="s">
        <v>74</v>
      </c>
      <c r="O958">
        <v>9240</v>
      </c>
      <c r="P958">
        <v>16</v>
      </c>
      <c r="Q958" t="s">
        <v>3989</v>
      </c>
      <c r="R958" t="s">
        <v>74</v>
      </c>
      <c r="S958" t="s">
        <v>74</v>
      </c>
      <c r="T958" t="s">
        <v>74</v>
      </c>
      <c r="X958" t="s">
        <v>1661</v>
      </c>
    </row>
    <row r="959" spans="2:24" x14ac:dyDescent="0.25">
      <c r="B959" t="s">
        <v>1662</v>
      </c>
      <c r="C959" t="s">
        <v>1663</v>
      </c>
      <c r="D959" t="s">
        <v>1664</v>
      </c>
      <c r="E959" t="s">
        <v>74</v>
      </c>
      <c r="F959">
        <v>4</v>
      </c>
      <c r="G959">
        <v>62</v>
      </c>
      <c r="H959">
        <v>63</v>
      </c>
      <c r="I959" t="s">
        <v>71</v>
      </c>
      <c r="J959" t="s">
        <v>1665</v>
      </c>
      <c r="K959">
        <v>195</v>
      </c>
      <c r="L959" t="s">
        <v>73</v>
      </c>
      <c r="M959" t="s">
        <v>83</v>
      </c>
      <c r="N959" t="s">
        <v>74</v>
      </c>
      <c r="O959">
        <v>8820</v>
      </c>
      <c r="P959">
        <v>16</v>
      </c>
      <c r="Q959" t="s">
        <v>3989</v>
      </c>
      <c r="R959">
        <v>450</v>
      </c>
      <c r="S959" t="s">
        <v>74</v>
      </c>
      <c r="T959" t="s">
        <v>74</v>
      </c>
      <c r="X959" t="s">
        <v>1666</v>
      </c>
    </row>
    <row r="960" spans="2:24" x14ac:dyDescent="0.25">
      <c r="B960" t="s">
        <v>1662</v>
      </c>
      <c r="C960" t="s">
        <v>1663</v>
      </c>
      <c r="D960" t="s">
        <v>1664</v>
      </c>
      <c r="E960" t="s">
        <v>74</v>
      </c>
      <c r="F960">
        <v>4</v>
      </c>
      <c r="G960">
        <v>62</v>
      </c>
      <c r="H960">
        <v>63</v>
      </c>
      <c r="I960" t="s">
        <v>77</v>
      </c>
      <c r="J960" t="s">
        <v>144</v>
      </c>
      <c r="K960">
        <v>150</v>
      </c>
      <c r="L960" t="s">
        <v>83</v>
      </c>
      <c r="M960" t="s">
        <v>73</v>
      </c>
      <c r="N960" t="s">
        <v>74</v>
      </c>
      <c r="O960">
        <v>8820</v>
      </c>
      <c r="P960">
        <v>16</v>
      </c>
      <c r="Q960" t="s">
        <v>3989</v>
      </c>
      <c r="R960" t="s">
        <v>74</v>
      </c>
      <c r="S960" t="s">
        <v>74</v>
      </c>
      <c r="T960" t="s">
        <v>74</v>
      </c>
      <c r="X960" t="s">
        <v>1666</v>
      </c>
    </row>
    <row r="961" spans="2:24" x14ac:dyDescent="0.25">
      <c r="B961" t="s">
        <v>1667</v>
      </c>
      <c r="C961" t="s">
        <v>1663</v>
      </c>
      <c r="D961" t="s">
        <v>1668</v>
      </c>
      <c r="E961" t="s">
        <v>74</v>
      </c>
      <c r="F961">
        <v>4</v>
      </c>
      <c r="G961">
        <v>62</v>
      </c>
      <c r="H961">
        <v>63</v>
      </c>
      <c r="I961" t="s">
        <v>71</v>
      </c>
      <c r="J961" t="s">
        <v>1669</v>
      </c>
      <c r="K961">
        <v>200</v>
      </c>
      <c r="L961" t="s">
        <v>73</v>
      </c>
      <c r="M961" t="s">
        <v>83</v>
      </c>
      <c r="N961">
        <v>0</v>
      </c>
      <c r="O961">
        <v>8820</v>
      </c>
      <c r="P961">
        <v>16</v>
      </c>
      <c r="Q961" t="s">
        <v>48</v>
      </c>
      <c r="R961">
        <v>450</v>
      </c>
      <c r="S961">
        <v>8</v>
      </c>
      <c r="T961">
        <v>1102.5</v>
      </c>
      <c r="X961" t="s">
        <v>1670</v>
      </c>
    </row>
    <row r="962" spans="2:24" x14ac:dyDescent="0.25">
      <c r="B962" t="s">
        <v>1667</v>
      </c>
      <c r="C962" t="s">
        <v>1663</v>
      </c>
      <c r="D962" t="s">
        <v>1668</v>
      </c>
      <c r="E962" t="s">
        <v>74</v>
      </c>
      <c r="F962">
        <v>4</v>
      </c>
      <c r="G962">
        <v>62</v>
      </c>
      <c r="H962">
        <v>63</v>
      </c>
      <c r="I962" t="s">
        <v>77</v>
      </c>
      <c r="J962" t="s">
        <v>1671</v>
      </c>
      <c r="K962">
        <v>130</v>
      </c>
      <c r="L962" t="s">
        <v>73</v>
      </c>
      <c r="M962" t="s">
        <v>83</v>
      </c>
      <c r="N962">
        <v>0</v>
      </c>
      <c r="O962">
        <v>8820</v>
      </c>
      <c r="P962">
        <v>16</v>
      </c>
      <c r="Q962" t="s">
        <v>48</v>
      </c>
      <c r="R962" t="s">
        <v>74</v>
      </c>
      <c r="S962">
        <v>8</v>
      </c>
      <c r="T962">
        <v>1102.5</v>
      </c>
      <c r="X962" t="s">
        <v>1670</v>
      </c>
    </row>
    <row r="963" spans="2:24" x14ac:dyDescent="0.25">
      <c r="B963" t="s">
        <v>1673</v>
      </c>
      <c r="C963" t="s">
        <v>1663</v>
      </c>
      <c r="D963" t="s">
        <v>1674</v>
      </c>
      <c r="E963" t="s">
        <v>74</v>
      </c>
      <c r="F963">
        <v>4</v>
      </c>
      <c r="G963">
        <v>62</v>
      </c>
      <c r="H963">
        <v>63</v>
      </c>
      <c r="I963" t="s">
        <v>71</v>
      </c>
      <c r="J963" t="s">
        <v>132</v>
      </c>
      <c r="K963">
        <v>135</v>
      </c>
      <c r="L963" t="s">
        <v>73</v>
      </c>
      <c r="M963" t="s">
        <v>83</v>
      </c>
      <c r="N963">
        <v>0</v>
      </c>
      <c r="O963">
        <v>8820</v>
      </c>
      <c r="P963">
        <v>16</v>
      </c>
      <c r="Q963" t="s">
        <v>48</v>
      </c>
      <c r="R963">
        <v>450</v>
      </c>
      <c r="S963">
        <v>8</v>
      </c>
      <c r="T963">
        <v>1102.5</v>
      </c>
      <c r="X963" t="s">
        <v>1675</v>
      </c>
    </row>
    <row r="964" spans="2:24" x14ac:dyDescent="0.25">
      <c r="B964" t="s">
        <v>1673</v>
      </c>
      <c r="C964" t="s">
        <v>1663</v>
      </c>
      <c r="D964" t="s">
        <v>1674</v>
      </c>
      <c r="E964" t="s">
        <v>74</v>
      </c>
      <c r="F964">
        <v>4</v>
      </c>
      <c r="G964">
        <v>62</v>
      </c>
      <c r="H964">
        <v>63</v>
      </c>
      <c r="I964" t="s">
        <v>77</v>
      </c>
      <c r="J964" t="s">
        <v>144</v>
      </c>
      <c r="K964">
        <v>150</v>
      </c>
      <c r="L964" t="s">
        <v>83</v>
      </c>
      <c r="M964" t="s">
        <v>73</v>
      </c>
      <c r="N964">
        <v>1200</v>
      </c>
      <c r="O964">
        <v>8820</v>
      </c>
      <c r="P964">
        <v>16</v>
      </c>
      <c r="Q964" t="s">
        <v>3990</v>
      </c>
      <c r="R964" t="s">
        <v>74</v>
      </c>
      <c r="S964">
        <v>9</v>
      </c>
      <c r="T964">
        <v>980</v>
      </c>
      <c r="X964" t="s">
        <v>1675</v>
      </c>
    </row>
    <row r="965" spans="2:24" x14ac:dyDescent="0.25">
      <c r="B965" t="s">
        <v>1676</v>
      </c>
      <c r="C965" t="s">
        <v>1677</v>
      </c>
      <c r="D965" t="s">
        <v>1678</v>
      </c>
      <c r="E965" t="s">
        <v>74</v>
      </c>
      <c r="F965">
        <v>3</v>
      </c>
      <c r="G965">
        <v>60</v>
      </c>
      <c r="H965">
        <v>50</v>
      </c>
      <c r="I965" t="s">
        <v>71</v>
      </c>
      <c r="J965" t="s">
        <v>1679</v>
      </c>
      <c r="K965">
        <v>135</v>
      </c>
      <c r="L965" t="s">
        <v>73</v>
      </c>
      <c r="M965" t="s">
        <v>83</v>
      </c>
      <c r="N965" t="s">
        <v>74</v>
      </c>
      <c r="O965">
        <v>5550</v>
      </c>
      <c r="P965">
        <v>16</v>
      </c>
      <c r="Q965" t="s">
        <v>3989</v>
      </c>
      <c r="R965">
        <v>450</v>
      </c>
      <c r="S965" t="s">
        <v>74</v>
      </c>
      <c r="T965" t="s">
        <v>74</v>
      </c>
      <c r="X965" t="s">
        <v>1680</v>
      </c>
    </row>
    <row r="966" spans="2:24" x14ac:dyDescent="0.25">
      <c r="B966" t="s">
        <v>1676</v>
      </c>
      <c r="C966" t="s">
        <v>1677</v>
      </c>
      <c r="D966" t="s">
        <v>1678</v>
      </c>
      <c r="E966" t="s">
        <v>74</v>
      </c>
      <c r="F966">
        <v>3</v>
      </c>
      <c r="G966">
        <v>60</v>
      </c>
      <c r="H966">
        <v>50</v>
      </c>
      <c r="I966" t="s">
        <v>77</v>
      </c>
      <c r="J966" t="s">
        <v>144</v>
      </c>
      <c r="K966">
        <v>150</v>
      </c>
      <c r="L966" t="s">
        <v>83</v>
      </c>
      <c r="M966" t="s">
        <v>73</v>
      </c>
      <c r="N966" t="s">
        <v>74</v>
      </c>
      <c r="O966">
        <v>5550</v>
      </c>
      <c r="P966">
        <v>16</v>
      </c>
      <c r="Q966" t="s">
        <v>3989</v>
      </c>
      <c r="R966" t="s">
        <v>74</v>
      </c>
      <c r="S966" t="s">
        <v>74</v>
      </c>
      <c r="T966" t="s">
        <v>74</v>
      </c>
      <c r="X966" t="s">
        <v>1680</v>
      </c>
    </row>
    <row r="967" spans="2:24" x14ac:dyDescent="0.25">
      <c r="B967" t="s">
        <v>1681</v>
      </c>
      <c r="C967" t="s">
        <v>1663</v>
      </c>
      <c r="D967" t="s">
        <v>1682</v>
      </c>
      <c r="E967" t="s">
        <v>74</v>
      </c>
      <c r="F967">
        <v>4</v>
      </c>
      <c r="G967">
        <v>62</v>
      </c>
      <c r="H967">
        <v>63</v>
      </c>
      <c r="I967" t="s">
        <v>71</v>
      </c>
      <c r="J967" t="s">
        <v>158</v>
      </c>
      <c r="K967">
        <v>135</v>
      </c>
      <c r="L967" t="s">
        <v>73</v>
      </c>
      <c r="M967" t="s">
        <v>83</v>
      </c>
      <c r="N967" t="s">
        <v>74</v>
      </c>
      <c r="O967">
        <v>8820</v>
      </c>
      <c r="P967">
        <v>16</v>
      </c>
      <c r="Q967" t="s">
        <v>3989</v>
      </c>
      <c r="R967">
        <v>450</v>
      </c>
      <c r="S967" t="s">
        <v>74</v>
      </c>
      <c r="T967" t="s">
        <v>74</v>
      </c>
      <c r="X967" t="s">
        <v>1683</v>
      </c>
    </row>
    <row r="968" spans="2:24" x14ac:dyDescent="0.25">
      <c r="B968" t="s">
        <v>1681</v>
      </c>
      <c r="C968" t="s">
        <v>1663</v>
      </c>
      <c r="D968" t="s">
        <v>1682</v>
      </c>
      <c r="E968" t="s">
        <v>74</v>
      </c>
      <c r="F968">
        <v>4</v>
      </c>
      <c r="G968">
        <v>62</v>
      </c>
      <c r="H968">
        <v>63</v>
      </c>
      <c r="I968" t="s">
        <v>77</v>
      </c>
      <c r="J968" t="s">
        <v>144</v>
      </c>
      <c r="K968">
        <v>150</v>
      </c>
      <c r="L968" t="s">
        <v>83</v>
      </c>
      <c r="M968" t="s">
        <v>73</v>
      </c>
      <c r="N968" t="s">
        <v>74</v>
      </c>
      <c r="O968">
        <v>8820</v>
      </c>
      <c r="P968">
        <v>16</v>
      </c>
      <c r="Q968" t="s">
        <v>3989</v>
      </c>
      <c r="R968" t="s">
        <v>74</v>
      </c>
      <c r="S968" t="s">
        <v>74</v>
      </c>
      <c r="T968" t="s">
        <v>74</v>
      </c>
      <c r="X968" t="s">
        <v>1683</v>
      </c>
    </row>
    <row r="969" spans="2:24" x14ac:dyDescent="0.25">
      <c r="B969" t="s">
        <v>1684</v>
      </c>
      <c r="C969" t="s">
        <v>1685</v>
      </c>
      <c r="D969" t="s">
        <v>1686</v>
      </c>
      <c r="E969">
        <v>188</v>
      </c>
      <c r="F969">
        <v>4</v>
      </c>
      <c r="G969">
        <v>67</v>
      </c>
      <c r="H969">
        <v>63</v>
      </c>
      <c r="I969" t="s">
        <v>71</v>
      </c>
      <c r="J969" t="s">
        <v>158</v>
      </c>
      <c r="K969">
        <v>135</v>
      </c>
      <c r="L969" t="s">
        <v>73</v>
      </c>
      <c r="M969" t="s">
        <v>83</v>
      </c>
      <c r="N969">
        <v>0</v>
      </c>
      <c r="O969">
        <v>8820</v>
      </c>
      <c r="P969">
        <v>16</v>
      </c>
      <c r="Q969" t="s">
        <v>48</v>
      </c>
      <c r="R969">
        <v>450</v>
      </c>
      <c r="S969">
        <v>8</v>
      </c>
      <c r="T969">
        <v>1102.5</v>
      </c>
      <c r="X969" t="s">
        <v>1687</v>
      </c>
    </row>
    <row r="970" spans="2:24" x14ac:dyDescent="0.25">
      <c r="B970" t="s">
        <v>1684</v>
      </c>
      <c r="C970" t="s">
        <v>1685</v>
      </c>
      <c r="D970" t="s">
        <v>1686</v>
      </c>
      <c r="E970">
        <v>188</v>
      </c>
      <c r="F970">
        <v>4</v>
      </c>
      <c r="G970">
        <v>67</v>
      </c>
      <c r="H970">
        <v>63</v>
      </c>
      <c r="I970" t="s">
        <v>77</v>
      </c>
      <c r="J970" t="s">
        <v>144</v>
      </c>
      <c r="K970">
        <v>150</v>
      </c>
      <c r="L970" t="s">
        <v>83</v>
      </c>
      <c r="M970" t="s">
        <v>73</v>
      </c>
      <c r="N970">
        <v>1500</v>
      </c>
      <c r="O970">
        <v>8820</v>
      </c>
      <c r="P970">
        <v>16</v>
      </c>
      <c r="Q970" t="s">
        <v>3990</v>
      </c>
      <c r="R970" t="s">
        <v>74</v>
      </c>
      <c r="S970">
        <v>9</v>
      </c>
      <c r="T970">
        <v>980</v>
      </c>
      <c r="X970" t="s">
        <v>1687</v>
      </c>
    </row>
    <row r="971" spans="2:24" x14ac:dyDescent="0.25">
      <c r="B971" t="s">
        <v>1688</v>
      </c>
      <c r="C971" t="s">
        <v>1689</v>
      </c>
      <c r="D971" t="s">
        <v>1690</v>
      </c>
      <c r="E971">
        <v>0</v>
      </c>
      <c r="F971">
        <v>3</v>
      </c>
      <c r="G971">
        <v>62</v>
      </c>
      <c r="H971">
        <v>51</v>
      </c>
      <c r="I971" t="s">
        <v>71</v>
      </c>
      <c r="J971" t="s">
        <v>158</v>
      </c>
      <c r="K971">
        <v>135</v>
      </c>
      <c r="L971" t="s">
        <v>73</v>
      </c>
      <c r="M971" t="s">
        <v>83</v>
      </c>
      <c r="N971" t="s">
        <v>74</v>
      </c>
      <c r="O971">
        <v>6426</v>
      </c>
      <c r="P971">
        <v>16</v>
      </c>
      <c r="Q971" t="s">
        <v>3989</v>
      </c>
      <c r="R971">
        <v>450</v>
      </c>
      <c r="S971" t="s">
        <v>74</v>
      </c>
      <c r="T971" t="s">
        <v>74</v>
      </c>
      <c r="X971" t="s">
        <v>1691</v>
      </c>
    </row>
    <row r="972" spans="2:24" x14ac:dyDescent="0.25">
      <c r="B972" t="s">
        <v>1688</v>
      </c>
      <c r="C972" t="s">
        <v>1689</v>
      </c>
      <c r="D972" t="s">
        <v>1690</v>
      </c>
      <c r="E972">
        <v>0</v>
      </c>
      <c r="F972">
        <v>3</v>
      </c>
      <c r="G972">
        <v>62</v>
      </c>
      <c r="H972">
        <v>51</v>
      </c>
      <c r="I972" t="s">
        <v>77</v>
      </c>
      <c r="J972" t="s">
        <v>144</v>
      </c>
      <c r="K972">
        <v>150</v>
      </c>
      <c r="L972" t="s">
        <v>83</v>
      </c>
      <c r="M972" t="s">
        <v>73</v>
      </c>
      <c r="N972" t="s">
        <v>74</v>
      </c>
      <c r="O972">
        <v>6426</v>
      </c>
      <c r="P972">
        <v>16</v>
      </c>
      <c r="Q972" t="s">
        <v>3989</v>
      </c>
      <c r="R972" t="s">
        <v>74</v>
      </c>
      <c r="S972" t="s">
        <v>74</v>
      </c>
      <c r="T972" t="s">
        <v>74</v>
      </c>
      <c r="X972" t="s">
        <v>1691</v>
      </c>
    </row>
    <row r="973" spans="2:24" x14ac:dyDescent="0.25">
      <c r="B973" t="s">
        <v>1692</v>
      </c>
      <c r="C973" t="s">
        <v>1693</v>
      </c>
      <c r="D973" t="s">
        <v>1694</v>
      </c>
      <c r="E973">
        <v>133</v>
      </c>
      <c r="F973">
        <v>2</v>
      </c>
      <c r="G973">
        <v>52</v>
      </c>
      <c r="H973">
        <v>66</v>
      </c>
      <c r="I973" t="s">
        <v>71</v>
      </c>
      <c r="J973" t="s">
        <v>365</v>
      </c>
      <c r="K973">
        <v>75</v>
      </c>
      <c r="L973" t="s">
        <v>73</v>
      </c>
      <c r="M973" t="s">
        <v>83</v>
      </c>
      <c r="N973">
        <v>0</v>
      </c>
      <c r="O973">
        <v>5310</v>
      </c>
      <c r="P973">
        <v>16</v>
      </c>
      <c r="Q973" t="s">
        <v>48</v>
      </c>
      <c r="R973">
        <v>450</v>
      </c>
      <c r="S973">
        <v>5</v>
      </c>
      <c r="T973">
        <v>1062</v>
      </c>
      <c r="X973" t="s">
        <v>1695</v>
      </c>
    </row>
    <row r="974" spans="2:24" x14ac:dyDescent="0.25">
      <c r="B974" t="s">
        <v>1692</v>
      </c>
      <c r="C974" t="s">
        <v>1693</v>
      </c>
      <c r="D974" t="s">
        <v>1694</v>
      </c>
      <c r="E974">
        <v>133</v>
      </c>
      <c r="F974">
        <v>2</v>
      </c>
      <c r="G974">
        <v>52</v>
      </c>
      <c r="H974">
        <v>66</v>
      </c>
      <c r="I974" t="s">
        <v>77</v>
      </c>
      <c r="J974" t="s">
        <v>221</v>
      </c>
      <c r="K974">
        <v>30</v>
      </c>
      <c r="L974" t="s">
        <v>83</v>
      </c>
      <c r="M974" t="s">
        <v>83</v>
      </c>
      <c r="N974">
        <v>0</v>
      </c>
      <c r="O974">
        <v>5310</v>
      </c>
      <c r="P974">
        <v>16</v>
      </c>
      <c r="Q974" t="s">
        <v>48</v>
      </c>
      <c r="R974" t="s">
        <v>74</v>
      </c>
      <c r="S974">
        <v>5</v>
      </c>
      <c r="T974">
        <v>1062</v>
      </c>
      <c r="X974" t="s">
        <v>1695</v>
      </c>
    </row>
    <row r="975" spans="2:24" x14ac:dyDescent="0.25">
      <c r="B975" t="s">
        <v>1692</v>
      </c>
      <c r="C975" t="s">
        <v>1693</v>
      </c>
      <c r="D975" t="s">
        <v>1694</v>
      </c>
      <c r="E975">
        <v>133</v>
      </c>
      <c r="F975">
        <v>2</v>
      </c>
      <c r="G975">
        <v>52</v>
      </c>
      <c r="H975">
        <v>66</v>
      </c>
      <c r="I975" t="s">
        <v>77</v>
      </c>
      <c r="J975" t="s">
        <v>201</v>
      </c>
      <c r="K975">
        <v>150</v>
      </c>
      <c r="L975" t="s">
        <v>83</v>
      </c>
      <c r="M975" t="s">
        <v>83</v>
      </c>
      <c r="N975">
        <v>0</v>
      </c>
      <c r="O975">
        <v>5310</v>
      </c>
      <c r="P975">
        <v>16</v>
      </c>
      <c r="Q975" t="s">
        <v>48</v>
      </c>
      <c r="R975" t="s">
        <v>74</v>
      </c>
      <c r="S975">
        <v>5</v>
      </c>
      <c r="T975">
        <v>1062</v>
      </c>
      <c r="X975" t="s">
        <v>1695</v>
      </c>
    </row>
    <row r="976" spans="2:24" x14ac:dyDescent="0.25">
      <c r="B976" t="s">
        <v>1696</v>
      </c>
      <c r="C976" t="s">
        <v>1697</v>
      </c>
      <c r="D976" t="s">
        <v>1698</v>
      </c>
      <c r="E976">
        <v>394</v>
      </c>
      <c r="F976">
        <v>4</v>
      </c>
      <c r="G976">
        <v>72</v>
      </c>
      <c r="H976">
        <v>66</v>
      </c>
      <c r="I976" t="s">
        <v>71</v>
      </c>
      <c r="J976" t="s">
        <v>199</v>
      </c>
      <c r="K976">
        <v>75</v>
      </c>
      <c r="L976" t="s">
        <v>73</v>
      </c>
      <c r="M976" t="s">
        <v>83</v>
      </c>
      <c r="N976">
        <v>0</v>
      </c>
      <c r="O976">
        <v>10280</v>
      </c>
      <c r="P976">
        <v>16</v>
      </c>
      <c r="Q976" t="s">
        <v>48</v>
      </c>
      <c r="R976">
        <v>450</v>
      </c>
      <c r="S976">
        <v>9</v>
      </c>
      <c r="T976">
        <v>1142.2222222222199</v>
      </c>
      <c r="X976" t="s">
        <v>1699</v>
      </c>
    </row>
    <row r="977" spans="2:24" x14ac:dyDescent="0.25">
      <c r="B977" t="s">
        <v>1696</v>
      </c>
      <c r="C977" t="s">
        <v>1697</v>
      </c>
      <c r="D977" t="s">
        <v>1698</v>
      </c>
      <c r="E977">
        <v>394</v>
      </c>
      <c r="F977">
        <v>4</v>
      </c>
      <c r="G977">
        <v>72</v>
      </c>
      <c r="H977">
        <v>66</v>
      </c>
      <c r="I977" t="s">
        <v>77</v>
      </c>
      <c r="J977" t="s">
        <v>201</v>
      </c>
      <c r="K977">
        <v>150</v>
      </c>
      <c r="L977" t="s">
        <v>83</v>
      </c>
      <c r="M977" t="s">
        <v>73</v>
      </c>
      <c r="N977">
        <v>1600</v>
      </c>
      <c r="O977">
        <v>10280</v>
      </c>
      <c r="P977">
        <v>16</v>
      </c>
      <c r="Q977" t="s">
        <v>3990</v>
      </c>
      <c r="R977" t="s">
        <v>74</v>
      </c>
      <c r="S977">
        <v>11</v>
      </c>
      <c r="T977">
        <v>934.54545454545405</v>
      </c>
      <c r="X977" t="s">
        <v>1699</v>
      </c>
    </row>
    <row r="978" spans="2:24" x14ac:dyDescent="0.25">
      <c r="B978" t="s">
        <v>1700</v>
      </c>
      <c r="C978" t="s">
        <v>1092</v>
      </c>
      <c r="D978" t="s">
        <v>1701</v>
      </c>
      <c r="E978" t="s">
        <v>74</v>
      </c>
      <c r="F978">
        <v>4</v>
      </c>
      <c r="G978">
        <v>54</v>
      </c>
      <c r="H978">
        <v>50</v>
      </c>
      <c r="I978" t="s">
        <v>71</v>
      </c>
      <c r="J978" t="s">
        <v>270</v>
      </c>
      <c r="K978">
        <v>1</v>
      </c>
      <c r="L978" t="s">
        <v>83</v>
      </c>
      <c r="M978" t="s">
        <v>83</v>
      </c>
      <c r="N978">
        <v>0</v>
      </c>
      <c r="O978">
        <v>7320</v>
      </c>
      <c r="P978">
        <v>16</v>
      </c>
      <c r="Q978" t="s">
        <v>48</v>
      </c>
      <c r="R978">
        <v>450</v>
      </c>
      <c r="S978">
        <v>6</v>
      </c>
      <c r="T978">
        <v>1220</v>
      </c>
      <c r="X978" t="s">
        <v>1702</v>
      </c>
    </row>
    <row r="979" spans="2:24" x14ac:dyDescent="0.25">
      <c r="B979" t="s">
        <v>1700</v>
      </c>
      <c r="C979" t="s">
        <v>1092</v>
      </c>
      <c r="D979" t="s">
        <v>1701</v>
      </c>
      <c r="E979" t="s">
        <v>74</v>
      </c>
      <c r="F979">
        <v>4</v>
      </c>
      <c r="G979">
        <v>54</v>
      </c>
      <c r="H979">
        <v>50</v>
      </c>
      <c r="I979" t="s">
        <v>77</v>
      </c>
      <c r="J979" t="s">
        <v>270</v>
      </c>
      <c r="K979">
        <v>1</v>
      </c>
      <c r="L979" t="s">
        <v>83</v>
      </c>
      <c r="M979" t="s">
        <v>83</v>
      </c>
      <c r="N979">
        <v>0</v>
      </c>
      <c r="O979">
        <v>7320</v>
      </c>
      <c r="P979">
        <v>16</v>
      </c>
      <c r="Q979" t="s">
        <v>48</v>
      </c>
      <c r="R979" t="s">
        <v>74</v>
      </c>
      <c r="S979">
        <v>6</v>
      </c>
      <c r="T979">
        <v>1220</v>
      </c>
      <c r="X979" t="s">
        <v>1702</v>
      </c>
    </row>
    <row r="980" spans="2:24" x14ac:dyDescent="0.25">
      <c r="B980" t="s">
        <v>1703</v>
      </c>
      <c r="C980" t="s">
        <v>1092</v>
      </c>
      <c r="D980" t="s">
        <v>1704</v>
      </c>
      <c r="E980" t="s">
        <v>74</v>
      </c>
      <c r="F980">
        <v>4</v>
      </c>
      <c r="G980">
        <v>54</v>
      </c>
      <c r="H980">
        <v>50</v>
      </c>
      <c r="I980" t="s">
        <v>71</v>
      </c>
      <c r="J980" t="s">
        <v>270</v>
      </c>
      <c r="K980">
        <v>1</v>
      </c>
      <c r="L980" t="s">
        <v>83</v>
      </c>
      <c r="M980" t="s">
        <v>83</v>
      </c>
      <c r="N980">
        <v>0</v>
      </c>
      <c r="O980">
        <v>7320</v>
      </c>
      <c r="P980">
        <v>16</v>
      </c>
      <c r="Q980" t="s">
        <v>48</v>
      </c>
      <c r="R980">
        <v>450</v>
      </c>
      <c r="S980">
        <v>6</v>
      </c>
      <c r="T980">
        <v>1220</v>
      </c>
      <c r="X980" t="s">
        <v>1705</v>
      </c>
    </row>
    <row r="981" spans="2:24" x14ac:dyDescent="0.25">
      <c r="B981" t="s">
        <v>1703</v>
      </c>
      <c r="C981" t="s">
        <v>1092</v>
      </c>
      <c r="D981" t="s">
        <v>1704</v>
      </c>
      <c r="E981" t="s">
        <v>74</v>
      </c>
      <c r="F981">
        <v>4</v>
      </c>
      <c r="G981">
        <v>54</v>
      </c>
      <c r="H981">
        <v>50</v>
      </c>
      <c r="I981" t="s">
        <v>77</v>
      </c>
      <c r="J981" t="s">
        <v>270</v>
      </c>
      <c r="K981">
        <v>1</v>
      </c>
      <c r="L981" t="s">
        <v>83</v>
      </c>
      <c r="M981" t="s">
        <v>83</v>
      </c>
      <c r="N981">
        <v>0</v>
      </c>
      <c r="O981">
        <v>7320</v>
      </c>
      <c r="P981">
        <v>16</v>
      </c>
      <c r="Q981" t="s">
        <v>48</v>
      </c>
      <c r="R981" t="s">
        <v>74</v>
      </c>
      <c r="S981">
        <v>6</v>
      </c>
      <c r="T981">
        <v>1220</v>
      </c>
      <c r="X981" t="s">
        <v>1705</v>
      </c>
    </row>
    <row r="982" spans="2:24" x14ac:dyDescent="0.25">
      <c r="B982" t="s">
        <v>1706</v>
      </c>
      <c r="D982" t="s">
        <v>105</v>
      </c>
      <c r="E982">
        <v>0</v>
      </c>
      <c r="F982">
        <v>1</v>
      </c>
      <c r="G982">
        <v>0</v>
      </c>
      <c r="H982">
        <v>0</v>
      </c>
      <c r="I982" t="s">
        <v>74</v>
      </c>
      <c r="J982" t="s">
        <v>74</v>
      </c>
      <c r="K982" t="s">
        <v>74</v>
      </c>
      <c r="L982" t="s">
        <v>74</v>
      </c>
      <c r="M982" t="s">
        <v>74</v>
      </c>
      <c r="N982" t="s">
        <v>74</v>
      </c>
      <c r="O982">
        <v>0</v>
      </c>
      <c r="P982">
        <v>16</v>
      </c>
      <c r="Q982" t="s">
        <v>3989</v>
      </c>
      <c r="R982" t="s">
        <v>74</v>
      </c>
      <c r="S982" t="s">
        <v>74</v>
      </c>
      <c r="T982" t="s">
        <v>74</v>
      </c>
      <c r="X982" t="s">
        <v>1707</v>
      </c>
    </row>
    <row r="983" spans="2:24" x14ac:dyDescent="0.25">
      <c r="B983" t="s">
        <v>1708</v>
      </c>
      <c r="D983" t="s">
        <v>89</v>
      </c>
      <c r="E983">
        <v>0</v>
      </c>
      <c r="F983">
        <v>0</v>
      </c>
      <c r="G983">
        <v>0</v>
      </c>
      <c r="H983">
        <v>0</v>
      </c>
      <c r="I983" t="s">
        <v>74</v>
      </c>
      <c r="J983" t="s">
        <v>74</v>
      </c>
      <c r="K983" t="s">
        <v>74</v>
      </c>
      <c r="L983" t="s">
        <v>74</v>
      </c>
      <c r="M983" t="s">
        <v>74</v>
      </c>
      <c r="N983" t="s">
        <v>74</v>
      </c>
      <c r="O983">
        <v>0</v>
      </c>
      <c r="P983">
        <v>16</v>
      </c>
      <c r="Q983" t="s">
        <v>3989</v>
      </c>
      <c r="R983" t="s">
        <v>74</v>
      </c>
      <c r="S983" t="s">
        <v>74</v>
      </c>
      <c r="T983" t="s">
        <v>74</v>
      </c>
      <c r="X983" t="s">
        <v>1709</v>
      </c>
    </row>
    <row r="984" spans="2:24" x14ac:dyDescent="0.25">
      <c r="B984" t="s">
        <v>1710</v>
      </c>
      <c r="D984" t="s">
        <v>89</v>
      </c>
      <c r="E984">
        <v>0</v>
      </c>
      <c r="F984">
        <v>0</v>
      </c>
      <c r="G984">
        <v>0</v>
      </c>
      <c r="H984">
        <v>0</v>
      </c>
      <c r="I984" t="s">
        <v>74</v>
      </c>
      <c r="J984" t="s">
        <v>74</v>
      </c>
      <c r="K984" t="s">
        <v>74</v>
      </c>
      <c r="L984" t="s">
        <v>74</v>
      </c>
      <c r="M984" t="s">
        <v>74</v>
      </c>
      <c r="N984" t="s">
        <v>74</v>
      </c>
      <c r="O984">
        <v>0</v>
      </c>
      <c r="P984">
        <v>16</v>
      </c>
      <c r="Q984" t="s">
        <v>3989</v>
      </c>
      <c r="R984" t="s">
        <v>74</v>
      </c>
      <c r="S984" t="s">
        <v>74</v>
      </c>
      <c r="T984" t="s">
        <v>74</v>
      </c>
      <c r="X984" t="s">
        <v>1711</v>
      </c>
    </row>
    <row r="985" spans="2:24" x14ac:dyDescent="0.25">
      <c r="B985" t="s">
        <v>1712</v>
      </c>
      <c r="D985" t="s">
        <v>89</v>
      </c>
      <c r="E985">
        <v>0</v>
      </c>
      <c r="F985">
        <v>0</v>
      </c>
      <c r="G985">
        <v>0</v>
      </c>
      <c r="H985">
        <v>0</v>
      </c>
      <c r="I985" t="s">
        <v>74</v>
      </c>
      <c r="J985" t="s">
        <v>74</v>
      </c>
      <c r="K985" t="s">
        <v>74</v>
      </c>
      <c r="L985" t="s">
        <v>74</v>
      </c>
      <c r="M985" t="s">
        <v>74</v>
      </c>
      <c r="N985" t="s">
        <v>74</v>
      </c>
      <c r="O985">
        <v>0</v>
      </c>
      <c r="P985">
        <v>16</v>
      </c>
      <c r="Q985" t="s">
        <v>3989</v>
      </c>
      <c r="R985" t="s">
        <v>74</v>
      </c>
      <c r="S985" t="s">
        <v>74</v>
      </c>
      <c r="T985" t="s">
        <v>74</v>
      </c>
      <c r="X985" t="s">
        <v>1713</v>
      </c>
    </row>
    <row r="986" spans="2:24" x14ac:dyDescent="0.25">
      <c r="B986" t="s">
        <v>1714</v>
      </c>
      <c r="C986" t="s">
        <v>1715</v>
      </c>
      <c r="D986" t="s">
        <v>1716</v>
      </c>
      <c r="E986" t="s">
        <v>74</v>
      </c>
      <c r="F986">
        <v>2</v>
      </c>
      <c r="G986">
        <v>62</v>
      </c>
      <c r="H986">
        <v>70</v>
      </c>
      <c r="I986" t="s">
        <v>71</v>
      </c>
      <c r="J986" t="s">
        <v>195</v>
      </c>
      <c r="K986">
        <v>300</v>
      </c>
      <c r="L986" t="s">
        <v>83</v>
      </c>
      <c r="M986" t="s">
        <v>83</v>
      </c>
      <c r="N986">
        <v>0</v>
      </c>
      <c r="O986">
        <v>4930</v>
      </c>
      <c r="P986">
        <v>16</v>
      </c>
      <c r="Q986" t="s">
        <v>48</v>
      </c>
      <c r="R986">
        <v>450</v>
      </c>
      <c r="S986">
        <v>4</v>
      </c>
      <c r="T986">
        <v>1232.5</v>
      </c>
      <c r="X986" t="s">
        <v>1717</v>
      </c>
    </row>
    <row r="987" spans="2:24" x14ac:dyDescent="0.25">
      <c r="B987" t="s">
        <v>1714</v>
      </c>
      <c r="C987" t="s">
        <v>1715</v>
      </c>
      <c r="D987" t="s">
        <v>1716</v>
      </c>
      <c r="E987" t="s">
        <v>74</v>
      </c>
      <c r="F987">
        <v>2</v>
      </c>
      <c r="G987">
        <v>62</v>
      </c>
      <c r="H987">
        <v>70</v>
      </c>
      <c r="I987" t="s">
        <v>77</v>
      </c>
      <c r="J987" t="s">
        <v>144</v>
      </c>
      <c r="K987">
        <v>150</v>
      </c>
      <c r="L987" t="s">
        <v>73</v>
      </c>
      <c r="M987" t="s">
        <v>83</v>
      </c>
      <c r="N987" t="s">
        <v>74</v>
      </c>
      <c r="O987">
        <v>4930</v>
      </c>
      <c r="P987">
        <v>16</v>
      </c>
      <c r="Q987" t="s">
        <v>3989</v>
      </c>
      <c r="R987" t="s">
        <v>74</v>
      </c>
      <c r="S987" t="s">
        <v>74</v>
      </c>
      <c r="T987" t="s">
        <v>74</v>
      </c>
      <c r="X987" t="s">
        <v>1717</v>
      </c>
    </row>
    <row r="988" spans="2:24" x14ac:dyDescent="0.25">
      <c r="B988" t="s">
        <v>1718</v>
      </c>
      <c r="D988" t="s">
        <v>116</v>
      </c>
      <c r="E988">
        <v>0</v>
      </c>
      <c r="F988">
        <v>0</v>
      </c>
      <c r="G988">
        <v>0</v>
      </c>
      <c r="H988">
        <v>0</v>
      </c>
      <c r="I988" t="s">
        <v>74</v>
      </c>
      <c r="J988" t="s">
        <v>74</v>
      </c>
      <c r="K988" t="s">
        <v>74</v>
      </c>
      <c r="L988" t="s">
        <v>74</v>
      </c>
      <c r="M988" t="s">
        <v>74</v>
      </c>
      <c r="N988" t="s">
        <v>74</v>
      </c>
      <c r="O988">
        <v>0</v>
      </c>
      <c r="P988">
        <v>16</v>
      </c>
      <c r="Q988" t="s">
        <v>3989</v>
      </c>
      <c r="R988" t="s">
        <v>74</v>
      </c>
      <c r="S988" t="s">
        <v>74</v>
      </c>
      <c r="T988" t="s">
        <v>74</v>
      </c>
      <c r="X988" t="s">
        <v>1719</v>
      </c>
    </row>
    <row r="989" spans="2:24" x14ac:dyDescent="0.25">
      <c r="B989" t="s">
        <v>1720</v>
      </c>
      <c r="D989" t="s">
        <v>116</v>
      </c>
      <c r="E989">
        <v>0</v>
      </c>
      <c r="F989">
        <v>0</v>
      </c>
      <c r="G989">
        <v>0</v>
      </c>
      <c r="H989">
        <v>0</v>
      </c>
      <c r="I989" t="s">
        <v>74</v>
      </c>
      <c r="J989" t="s">
        <v>74</v>
      </c>
      <c r="K989" t="s">
        <v>74</v>
      </c>
      <c r="L989" t="s">
        <v>74</v>
      </c>
      <c r="M989" t="s">
        <v>74</v>
      </c>
      <c r="N989" t="s">
        <v>74</v>
      </c>
      <c r="O989">
        <v>0</v>
      </c>
      <c r="P989">
        <v>16</v>
      </c>
      <c r="Q989" t="s">
        <v>3989</v>
      </c>
      <c r="R989" t="s">
        <v>74</v>
      </c>
      <c r="S989" t="s">
        <v>74</v>
      </c>
      <c r="T989" t="s">
        <v>74</v>
      </c>
      <c r="X989" t="s">
        <v>1721</v>
      </c>
    </row>
    <row r="990" spans="2:24" x14ac:dyDescent="0.25">
      <c r="B990" t="s">
        <v>1722</v>
      </c>
      <c r="D990" t="s">
        <v>116</v>
      </c>
      <c r="E990">
        <v>0</v>
      </c>
      <c r="F990">
        <v>0</v>
      </c>
      <c r="G990">
        <v>0</v>
      </c>
      <c r="H990">
        <v>0</v>
      </c>
      <c r="I990" t="s">
        <v>74</v>
      </c>
      <c r="J990" t="s">
        <v>74</v>
      </c>
      <c r="K990" t="s">
        <v>74</v>
      </c>
      <c r="L990" t="s">
        <v>74</v>
      </c>
      <c r="M990" t="s">
        <v>74</v>
      </c>
      <c r="N990" t="s">
        <v>74</v>
      </c>
      <c r="O990">
        <v>0</v>
      </c>
      <c r="P990">
        <v>16</v>
      </c>
      <c r="Q990" t="s">
        <v>3989</v>
      </c>
      <c r="R990" t="s">
        <v>74</v>
      </c>
      <c r="S990" t="s">
        <v>74</v>
      </c>
      <c r="T990" t="s">
        <v>74</v>
      </c>
      <c r="X990" t="s">
        <v>1723</v>
      </c>
    </row>
    <row r="991" spans="2:24" x14ac:dyDescent="0.25">
      <c r="B991" t="s">
        <v>1724</v>
      </c>
      <c r="D991" t="s">
        <v>116</v>
      </c>
      <c r="E991">
        <v>0</v>
      </c>
      <c r="F991">
        <v>1</v>
      </c>
      <c r="G991">
        <v>0</v>
      </c>
      <c r="H991">
        <v>0</v>
      </c>
      <c r="I991" t="s">
        <v>74</v>
      </c>
      <c r="J991" t="s">
        <v>74</v>
      </c>
      <c r="K991" t="s">
        <v>74</v>
      </c>
      <c r="L991" t="s">
        <v>74</v>
      </c>
      <c r="M991" t="s">
        <v>74</v>
      </c>
      <c r="N991" t="s">
        <v>74</v>
      </c>
      <c r="O991">
        <v>0</v>
      </c>
      <c r="P991">
        <v>16</v>
      </c>
      <c r="Q991" t="s">
        <v>3989</v>
      </c>
      <c r="R991" t="s">
        <v>74</v>
      </c>
      <c r="S991" t="s">
        <v>74</v>
      </c>
      <c r="T991" t="s">
        <v>74</v>
      </c>
      <c r="X991" t="s">
        <v>1725</v>
      </c>
    </row>
    <row r="992" spans="2:24" x14ac:dyDescent="0.25">
      <c r="B992" t="s">
        <v>1726</v>
      </c>
      <c r="D992" t="s">
        <v>116</v>
      </c>
      <c r="E992">
        <v>0</v>
      </c>
      <c r="F992">
        <v>0</v>
      </c>
      <c r="G992">
        <v>0</v>
      </c>
      <c r="H992">
        <v>0</v>
      </c>
      <c r="I992" t="s">
        <v>74</v>
      </c>
      <c r="J992" t="s">
        <v>74</v>
      </c>
      <c r="K992" t="s">
        <v>74</v>
      </c>
      <c r="L992" t="s">
        <v>74</v>
      </c>
      <c r="M992" t="s">
        <v>74</v>
      </c>
      <c r="N992" t="s">
        <v>74</v>
      </c>
      <c r="O992">
        <v>0</v>
      </c>
      <c r="P992">
        <v>16</v>
      </c>
      <c r="Q992" t="s">
        <v>3989</v>
      </c>
      <c r="R992" t="s">
        <v>74</v>
      </c>
      <c r="S992" t="s">
        <v>74</v>
      </c>
      <c r="T992" t="s">
        <v>74</v>
      </c>
      <c r="X992" t="s">
        <v>1727</v>
      </c>
    </row>
    <row r="993" spans="2:24" x14ac:dyDescent="0.25">
      <c r="B993" t="s">
        <v>1728</v>
      </c>
      <c r="D993" t="s">
        <v>116</v>
      </c>
      <c r="E993">
        <v>0</v>
      </c>
      <c r="F993">
        <v>0</v>
      </c>
      <c r="G993">
        <v>0</v>
      </c>
      <c r="H993">
        <v>0</v>
      </c>
      <c r="I993" t="s">
        <v>74</v>
      </c>
      <c r="J993" t="s">
        <v>74</v>
      </c>
      <c r="K993" t="s">
        <v>74</v>
      </c>
      <c r="L993" t="s">
        <v>74</v>
      </c>
      <c r="M993" t="s">
        <v>74</v>
      </c>
      <c r="N993" t="s">
        <v>74</v>
      </c>
      <c r="O993">
        <v>0</v>
      </c>
      <c r="P993">
        <v>16</v>
      </c>
      <c r="Q993" t="s">
        <v>3989</v>
      </c>
      <c r="R993" t="s">
        <v>74</v>
      </c>
      <c r="S993" t="s">
        <v>74</v>
      </c>
      <c r="T993" t="s">
        <v>74</v>
      </c>
      <c r="X993" t="s">
        <v>1729</v>
      </c>
    </row>
    <row r="994" spans="2:24" x14ac:dyDescent="0.25">
      <c r="B994" t="s">
        <v>1730</v>
      </c>
      <c r="D994" t="s">
        <v>89</v>
      </c>
      <c r="E994">
        <v>0</v>
      </c>
      <c r="F994">
        <v>0</v>
      </c>
      <c r="G994">
        <v>0</v>
      </c>
      <c r="H994">
        <v>0</v>
      </c>
      <c r="I994" t="s">
        <v>74</v>
      </c>
      <c r="J994" t="s">
        <v>74</v>
      </c>
      <c r="K994" t="s">
        <v>74</v>
      </c>
      <c r="L994" t="s">
        <v>74</v>
      </c>
      <c r="M994" t="s">
        <v>74</v>
      </c>
      <c r="N994" t="s">
        <v>74</v>
      </c>
      <c r="O994">
        <v>0</v>
      </c>
      <c r="P994">
        <v>16</v>
      </c>
      <c r="Q994" t="s">
        <v>3989</v>
      </c>
      <c r="R994" t="s">
        <v>74</v>
      </c>
      <c r="S994" t="s">
        <v>74</v>
      </c>
      <c r="T994" t="s">
        <v>74</v>
      </c>
      <c r="X994" t="s">
        <v>1731</v>
      </c>
    </row>
    <row r="995" spans="2:24" x14ac:dyDescent="0.25">
      <c r="B995" t="s">
        <v>1732</v>
      </c>
      <c r="D995" t="s">
        <v>89</v>
      </c>
      <c r="E995">
        <v>0</v>
      </c>
      <c r="F995">
        <v>0</v>
      </c>
      <c r="G995">
        <v>0</v>
      </c>
      <c r="H995">
        <v>0</v>
      </c>
      <c r="I995" t="s">
        <v>74</v>
      </c>
      <c r="J995" t="s">
        <v>74</v>
      </c>
      <c r="K995" t="s">
        <v>74</v>
      </c>
      <c r="L995" t="s">
        <v>74</v>
      </c>
      <c r="M995" t="s">
        <v>74</v>
      </c>
      <c r="N995" t="s">
        <v>74</v>
      </c>
      <c r="O995">
        <v>0</v>
      </c>
      <c r="P995">
        <v>16</v>
      </c>
      <c r="Q995" t="s">
        <v>3989</v>
      </c>
      <c r="R995" t="s">
        <v>74</v>
      </c>
      <c r="S995" t="s">
        <v>74</v>
      </c>
      <c r="T995" t="s">
        <v>74</v>
      </c>
      <c r="X995" t="s">
        <v>1733</v>
      </c>
    </row>
    <row r="996" spans="2:24" x14ac:dyDescent="0.25">
      <c r="B996" t="s">
        <v>1734</v>
      </c>
      <c r="D996" t="s">
        <v>1735</v>
      </c>
      <c r="E996">
        <v>0</v>
      </c>
      <c r="F996">
        <v>114</v>
      </c>
      <c r="G996">
        <v>0</v>
      </c>
      <c r="H996">
        <v>0</v>
      </c>
      <c r="I996" t="s">
        <v>77</v>
      </c>
      <c r="J996" t="s">
        <v>1679</v>
      </c>
      <c r="K996">
        <v>135</v>
      </c>
      <c r="L996" t="s">
        <v>239</v>
      </c>
      <c r="M996" t="s">
        <v>74</v>
      </c>
      <c r="N996">
        <v>0</v>
      </c>
      <c r="O996">
        <v>9</v>
      </c>
      <c r="P996">
        <v>16</v>
      </c>
      <c r="Q996" t="s">
        <v>48</v>
      </c>
      <c r="R996" t="s">
        <v>74</v>
      </c>
      <c r="S996">
        <v>1</v>
      </c>
      <c r="T996">
        <v>9</v>
      </c>
      <c r="X996" t="s">
        <v>1736</v>
      </c>
    </row>
    <row r="997" spans="2:24" x14ac:dyDescent="0.25">
      <c r="B997" t="s">
        <v>1737</v>
      </c>
      <c r="D997" t="s">
        <v>89</v>
      </c>
      <c r="E997">
        <v>0</v>
      </c>
      <c r="F997">
        <v>0</v>
      </c>
      <c r="G997">
        <v>0</v>
      </c>
      <c r="H997">
        <v>160</v>
      </c>
      <c r="I997" t="s">
        <v>74</v>
      </c>
      <c r="J997" t="s">
        <v>74</v>
      </c>
      <c r="K997" t="s">
        <v>74</v>
      </c>
      <c r="L997" t="s">
        <v>74</v>
      </c>
      <c r="M997" t="s">
        <v>74</v>
      </c>
      <c r="N997" t="s">
        <v>74</v>
      </c>
      <c r="O997">
        <v>0</v>
      </c>
      <c r="P997">
        <v>16</v>
      </c>
      <c r="Q997" t="s">
        <v>3989</v>
      </c>
      <c r="R997" t="s">
        <v>74</v>
      </c>
      <c r="S997" t="s">
        <v>74</v>
      </c>
      <c r="T997" t="s">
        <v>74</v>
      </c>
      <c r="X997" t="s">
        <v>1738</v>
      </c>
    </row>
    <row r="998" spans="2:24" x14ac:dyDescent="0.25">
      <c r="B998" t="s">
        <v>1739</v>
      </c>
      <c r="D998" t="s">
        <v>89</v>
      </c>
      <c r="E998">
        <v>0</v>
      </c>
      <c r="F998">
        <v>0</v>
      </c>
      <c r="G998">
        <v>0</v>
      </c>
      <c r="H998">
        <v>180</v>
      </c>
      <c r="I998" t="s">
        <v>74</v>
      </c>
      <c r="J998" t="s">
        <v>74</v>
      </c>
      <c r="K998" t="s">
        <v>74</v>
      </c>
      <c r="L998" t="s">
        <v>74</v>
      </c>
      <c r="M998" t="s">
        <v>74</v>
      </c>
      <c r="N998" t="s">
        <v>74</v>
      </c>
      <c r="O998">
        <v>0</v>
      </c>
      <c r="P998">
        <v>16</v>
      </c>
      <c r="Q998" t="s">
        <v>3989</v>
      </c>
      <c r="R998" t="s">
        <v>74</v>
      </c>
      <c r="S998" t="s">
        <v>74</v>
      </c>
      <c r="T998" t="s">
        <v>74</v>
      </c>
      <c r="X998" t="s">
        <v>1740</v>
      </c>
    </row>
    <row r="999" spans="2:24" x14ac:dyDescent="0.25">
      <c r="B999" t="s">
        <v>1741</v>
      </c>
      <c r="D999" t="s">
        <v>518</v>
      </c>
      <c r="E999">
        <v>0</v>
      </c>
      <c r="F999">
        <v>0</v>
      </c>
      <c r="G999">
        <v>0</v>
      </c>
      <c r="H999">
        <v>0</v>
      </c>
      <c r="I999" t="s">
        <v>74</v>
      </c>
      <c r="J999" t="s">
        <v>74</v>
      </c>
      <c r="K999" t="s">
        <v>74</v>
      </c>
      <c r="L999" t="s">
        <v>74</v>
      </c>
      <c r="M999" t="s">
        <v>74</v>
      </c>
      <c r="N999" t="s">
        <v>74</v>
      </c>
      <c r="O999">
        <v>0</v>
      </c>
      <c r="P999">
        <v>16</v>
      </c>
      <c r="Q999" t="s">
        <v>3989</v>
      </c>
      <c r="R999" t="s">
        <v>74</v>
      </c>
      <c r="S999" t="s">
        <v>74</v>
      </c>
      <c r="T999" t="s">
        <v>74</v>
      </c>
      <c r="X999" t="s">
        <v>1742</v>
      </c>
    </row>
    <row r="1000" spans="2:24" x14ac:dyDescent="0.25">
      <c r="B1000" t="s">
        <v>1743</v>
      </c>
      <c r="C1000" t="s">
        <v>1744</v>
      </c>
      <c r="D1000" t="s">
        <v>1745</v>
      </c>
      <c r="E1000">
        <v>0</v>
      </c>
      <c r="F1000">
        <v>3</v>
      </c>
      <c r="G1000">
        <v>66</v>
      </c>
      <c r="H1000">
        <v>64</v>
      </c>
      <c r="I1000" t="s">
        <v>71</v>
      </c>
      <c r="J1000" t="s">
        <v>1679</v>
      </c>
      <c r="K1000">
        <v>135</v>
      </c>
      <c r="L1000" t="s">
        <v>624</v>
      </c>
      <c r="M1000" t="s">
        <v>74</v>
      </c>
      <c r="N1000">
        <v>0</v>
      </c>
      <c r="O1000">
        <v>7710</v>
      </c>
      <c r="P1000">
        <v>16</v>
      </c>
      <c r="Q1000" t="s">
        <v>48</v>
      </c>
      <c r="R1000" t="s">
        <v>74</v>
      </c>
      <c r="S1000">
        <v>7</v>
      </c>
      <c r="T1000">
        <v>1101.42857142857</v>
      </c>
      <c r="X1000" t="s">
        <v>1746</v>
      </c>
    </row>
    <row r="1001" spans="2:24" x14ac:dyDescent="0.25">
      <c r="B1001" t="s">
        <v>1743</v>
      </c>
      <c r="C1001" t="s">
        <v>1744</v>
      </c>
      <c r="D1001" t="s">
        <v>1745</v>
      </c>
      <c r="E1001">
        <v>0</v>
      </c>
      <c r="F1001">
        <v>3</v>
      </c>
      <c r="G1001">
        <v>66</v>
      </c>
      <c r="H1001">
        <v>64</v>
      </c>
      <c r="I1001" t="s">
        <v>77</v>
      </c>
      <c r="J1001" t="s">
        <v>144</v>
      </c>
      <c r="K1001">
        <v>150</v>
      </c>
      <c r="L1001" t="s">
        <v>239</v>
      </c>
      <c r="M1001" t="s">
        <v>74</v>
      </c>
      <c r="N1001">
        <v>0</v>
      </c>
      <c r="O1001">
        <v>7710</v>
      </c>
      <c r="P1001">
        <v>16</v>
      </c>
      <c r="Q1001" t="s">
        <v>48</v>
      </c>
      <c r="R1001" t="s">
        <v>74</v>
      </c>
      <c r="S1001">
        <v>7</v>
      </c>
      <c r="T1001">
        <v>1101.42857142857</v>
      </c>
      <c r="X1001" t="s">
        <v>1746</v>
      </c>
    </row>
    <row r="1002" spans="2:24" x14ac:dyDescent="0.25">
      <c r="B1002" t="s">
        <v>1747</v>
      </c>
      <c r="C1002" t="s">
        <v>1748</v>
      </c>
      <c r="D1002" t="s">
        <v>1749</v>
      </c>
      <c r="E1002">
        <v>54</v>
      </c>
      <c r="F1002">
        <v>6</v>
      </c>
      <c r="G1002">
        <v>86</v>
      </c>
      <c r="H1002">
        <v>66</v>
      </c>
      <c r="I1002" t="s">
        <v>71</v>
      </c>
      <c r="J1002" t="s">
        <v>132</v>
      </c>
      <c r="K1002">
        <v>135</v>
      </c>
      <c r="L1002" t="s">
        <v>83</v>
      </c>
      <c r="M1002" t="s">
        <v>73</v>
      </c>
      <c r="N1002">
        <v>0</v>
      </c>
      <c r="O1002">
        <v>12702</v>
      </c>
      <c r="P1002">
        <v>16</v>
      </c>
      <c r="Q1002" t="s">
        <v>48</v>
      </c>
      <c r="R1002">
        <v>320</v>
      </c>
      <c r="S1002">
        <v>11</v>
      </c>
      <c r="T1002">
        <v>1154.72727272727</v>
      </c>
      <c r="X1002" t="s">
        <v>1750</v>
      </c>
    </row>
    <row r="1003" spans="2:24" x14ac:dyDescent="0.25">
      <c r="B1003" t="s">
        <v>1747</v>
      </c>
      <c r="C1003" t="s">
        <v>1748</v>
      </c>
      <c r="D1003" t="s">
        <v>1749</v>
      </c>
      <c r="E1003">
        <v>54</v>
      </c>
      <c r="F1003">
        <v>6</v>
      </c>
      <c r="G1003">
        <v>86</v>
      </c>
      <c r="H1003">
        <v>66</v>
      </c>
      <c r="I1003" t="s">
        <v>77</v>
      </c>
      <c r="J1003" t="s">
        <v>132</v>
      </c>
      <c r="K1003">
        <v>135</v>
      </c>
      <c r="L1003" t="s">
        <v>83</v>
      </c>
      <c r="M1003" t="s">
        <v>73</v>
      </c>
      <c r="N1003">
        <v>0</v>
      </c>
      <c r="O1003">
        <v>12702</v>
      </c>
      <c r="P1003">
        <v>16</v>
      </c>
      <c r="Q1003" t="s">
        <v>48</v>
      </c>
      <c r="R1003" t="s">
        <v>74</v>
      </c>
      <c r="S1003">
        <v>11</v>
      </c>
      <c r="T1003">
        <v>1154.72727272727</v>
      </c>
      <c r="X1003" t="s">
        <v>1750</v>
      </c>
    </row>
    <row r="1004" spans="2:24" x14ac:dyDescent="0.25">
      <c r="B1004" t="s">
        <v>3925</v>
      </c>
      <c r="C1004" t="s">
        <v>274</v>
      </c>
      <c r="D1004" t="s">
        <v>275</v>
      </c>
      <c r="E1004">
        <v>0</v>
      </c>
      <c r="F1004">
        <v>4</v>
      </c>
      <c r="G1004">
        <v>72</v>
      </c>
      <c r="H1004">
        <v>66</v>
      </c>
      <c r="I1004" t="s">
        <v>71</v>
      </c>
      <c r="J1004" t="s">
        <v>199</v>
      </c>
      <c r="K1004">
        <v>75</v>
      </c>
      <c r="L1004" t="s">
        <v>239</v>
      </c>
      <c r="M1004" t="s">
        <v>74</v>
      </c>
      <c r="N1004">
        <v>0</v>
      </c>
      <c r="O1004">
        <v>9270</v>
      </c>
      <c r="P1004">
        <v>16</v>
      </c>
      <c r="Q1004" t="s">
        <v>48</v>
      </c>
      <c r="R1004" t="s">
        <v>74</v>
      </c>
      <c r="S1004">
        <v>8</v>
      </c>
      <c r="T1004">
        <v>1158.75</v>
      </c>
      <c r="X1004" t="s">
        <v>3926</v>
      </c>
    </row>
    <row r="1005" spans="2:24" x14ac:dyDescent="0.25">
      <c r="B1005" t="s">
        <v>3925</v>
      </c>
      <c r="C1005" t="s">
        <v>274</v>
      </c>
      <c r="D1005" t="s">
        <v>275</v>
      </c>
      <c r="E1005">
        <v>0</v>
      </c>
      <c r="F1005">
        <v>4</v>
      </c>
      <c r="G1005">
        <v>72</v>
      </c>
      <c r="H1005">
        <v>66</v>
      </c>
      <c r="I1005" t="s">
        <v>77</v>
      </c>
      <c r="J1005" t="s">
        <v>144</v>
      </c>
      <c r="K1005">
        <v>150</v>
      </c>
      <c r="L1005" t="s">
        <v>239</v>
      </c>
      <c r="M1005" t="s">
        <v>74</v>
      </c>
      <c r="N1005">
        <v>1200</v>
      </c>
      <c r="O1005">
        <v>9270</v>
      </c>
      <c r="P1005">
        <v>16</v>
      </c>
      <c r="Q1005" t="s">
        <v>3990</v>
      </c>
      <c r="R1005" t="s">
        <v>74</v>
      </c>
      <c r="S1005">
        <v>10</v>
      </c>
      <c r="T1005">
        <v>927</v>
      </c>
      <c r="X1005" t="s">
        <v>3926</v>
      </c>
    </row>
    <row r="1006" spans="2:24" x14ac:dyDescent="0.25">
      <c r="B1006" t="s">
        <v>1751</v>
      </c>
      <c r="D1006" t="s">
        <v>89</v>
      </c>
      <c r="E1006">
        <v>0</v>
      </c>
      <c r="F1006">
        <v>0</v>
      </c>
      <c r="G1006">
        <v>0</v>
      </c>
      <c r="H1006">
        <v>0</v>
      </c>
      <c r="I1006" t="s">
        <v>74</v>
      </c>
      <c r="J1006" t="s">
        <v>74</v>
      </c>
      <c r="K1006" t="s">
        <v>74</v>
      </c>
      <c r="L1006" t="s">
        <v>74</v>
      </c>
      <c r="M1006" t="s">
        <v>74</v>
      </c>
      <c r="N1006" t="s">
        <v>74</v>
      </c>
      <c r="O1006">
        <v>0</v>
      </c>
      <c r="P1006">
        <v>16</v>
      </c>
      <c r="Q1006" t="s">
        <v>3989</v>
      </c>
      <c r="R1006" t="s">
        <v>74</v>
      </c>
      <c r="S1006" t="s">
        <v>74</v>
      </c>
      <c r="T1006" t="s">
        <v>74</v>
      </c>
      <c r="X1006" t="s">
        <v>1752</v>
      </c>
    </row>
    <row r="1007" spans="2:24" x14ac:dyDescent="0.25">
      <c r="B1007" t="s">
        <v>1753</v>
      </c>
      <c r="C1007" t="s">
        <v>1754</v>
      </c>
      <c r="D1007" t="s">
        <v>496</v>
      </c>
      <c r="E1007">
        <v>0</v>
      </c>
      <c r="F1007">
        <v>2</v>
      </c>
      <c r="G1007">
        <v>48</v>
      </c>
      <c r="H1007">
        <v>70</v>
      </c>
      <c r="I1007" t="s">
        <v>71</v>
      </c>
      <c r="J1007" t="s">
        <v>195</v>
      </c>
      <c r="K1007">
        <v>300</v>
      </c>
      <c r="L1007" t="s">
        <v>73</v>
      </c>
      <c r="M1007" t="s">
        <v>74</v>
      </c>
      <c r="N1007">
        <v>0</v>
      </c>
      <c r="O1007">
        <v>3530</v>
      </c>
      <c r="P1007">
        <v>16</v>
      </c>
      <c r="Q1007" t="s">
        <v>48</v>
      </c>
      <c r="R1007" t="s">
        <v>74</v>
      </c>
      <c r="S1007">
        <v>3</v>
      </c>
      <c r="T1007">
        <v>1176.6666666666599</v>
      </c>
      <c r="X1007" t="s">
        <v>3786</v>
      </c>
    </row>
    <row r="1008" spans="2:24" x14ac:dyDescent="0.25">
      <c r="B1008" t="s">
        <v>1753</v>
      </c>
      <c r="C1008" t="s">
        <v>1754</v>
      </c>
      <c r="D1008" t="s">
        <v>496</v>
      </c>
      <c r="E1008">
        <v>0</v>
      </c>
      <c r="F1008">
        <v>2</v>
      </c>
      <c r="G1008">
        <v>48</v>
      </c>
      <c r="H1008">
        <v>70</v>
      </c>
      <c r="I1008" t="s">
        <v>77</v>
      </c>
      <c r="J1008" t="s">
        <v>1499</v>
      </c>
      <c r="K1008">
        <v>300</v>
      </c>
      <c r="L1008" t="s">
        <v>73</v>
      </c>
      <c r="M1008" t="s">
        <v>74</v>
      </c>
      <c r="N1008">
        <v>0</v>
      </c>
      <c r="O1008">
        <v>3530</v>
      </c>
      <c r="P1008">
        <v>16</v>
      </c>
      <c r="Q1008" t="s">
        <v>48</v>
      </c>
      <c r="R1008" t="s">
        <v>74</v>
      </c>
      <c r="S1008">
        <v>3</v>
      </c>
      <c r="T1008">
        <v>1176.6666666666599</v>
      </c>
      <c r="X1008" t="s">
        <v>3786</v>
      </c>
    </row>
    <row r="1009" spans="2:24" x14ac:dyDescent="0.25">
      <c r="B1009" t="s">
        <v>1757</v>
      </c>
      <c r="C1009" t="s">
        <v>1758</v>
      </c>
      <c r="D1009" t="s">
        <v>1755</v>
      </c>
      <c r="E1009" t="s">
        <v>74</v>
      </c>
      <c r="F1009">
        <v>3</v>
      </c>
      <c r="G1009">
        <v>62</v>
      </c>
      <c r="H1009">
        <v>54</v>
      </c>
      <c r="I1009" t="s">
        <v>71</v>
      </c>
      <c r="J1009" t="s">
        <v>1657</v>
      </c>
      <c r="K1009">
        <v>150</v>
      </c>
      <c r="L1009" t="s">
        <v>73</v>
      </c>
      <c r="M1009" t="s">
        <v>83</v>
      </c>
      <c r="N1009" t="s">
        <v>74</v>
      </c>
      <c r="O1009">
        <v>5775</v>
      </c>
      <c r="P1009">
        <v>16</v>
      </c>
      <c r="Q1009" t="s">
        <v>3989</v>
      </c>
      <c r="R1009">
        <v>450</v>
      </c>
      <c r="S1009" t="s">
        <v>74</v>
      </c>
      <c r="T1009" t="s">
        <v>74</v>
      </c>
      <c r="X1009" t="s">
        <v>1756</v>
      </c>
    </row>
    <row r="1010" spans="2:24" x14ac:dyDescent="0.25">
      <c r="B1010" t="s">
        <v>1757</v>
      </c>
      <c r="C1010" t="s">
        <v>1758</v>
      </c>
      <c r="D1010" t="s">
        <v>1755</v>
      </c>
      <c r="E1010" t="s">
        <v>74</v>
      </c>
      <c r="F1010">
        <v>3</v>
      </c>
      <c r="G1010">
        <v>62</v>
      </c>
      <c r="H1010">
        <v>54</v>
      </c>
      <c r="I1010" t="s">
        <v>77</v>
      </c>
      <c r="J1010" t="s">
        <v>144</v>
      </c>
      <c r="K1010">
        <v>150</v>
      </c>
      <c r="L1010" t="s">
        <v>83</v>
      </c>
      <c r="M1010" t="s">
        <v>73</v>
      </c>
      <c r="N1010" t="s">
        <v>74</v>
      </c>
      <c r="O1010">
        <v>5775</v>
      </c>
      <c r="P1010">
        <v>16</v>
      </c>
      <c r="Q1010" t="s">
        <v>3989</v>
      </c>
      <c r="R1010" t="s">
        <v>74</v>
      </c>
      <c r="S1010" t="s">
        <v>74</v>
      </c>
      <c r="T1010" t="s">
        <v>74</v>
      </c>
      <c r="X1010" t="s">
        <v>1756</v>
      </c>
    </row>
    <row r="1011" spans="2:24" x14ac:dyDescent="0.25">
      <c r="B1011" t="s">
        <v>1759</v>
      </c>
      <c r="C1011" t="s">
        <v>1758</v>
      </c>
      <c r="D1011" t="s">
        <v>1760</v>
      </c>
      <c r="E1011">
        <v>325</v>
      </c>
      <c r="F1011">
        <v>3</v>
      </c>
      <c r="G1011">
        <v>64</v>
      </c>
      <c r="H1011">
        <v>54</v>
      </c>
      <c r="I1011" t="s">
        <v>71</v>
      </c>
      <c r="J1011" t="s">
        <v>1657</v>
      </c>
      <c r="K1011">
        <v>150</v>
      </c>
      <c r="L1011" t="s">
        <v>73</v>
      </c>
      <c r="M1011" t="s">
        <v>83</v>
      </c>
      <c r="N1011" t="s">
        <v>74</v>
      </c>
      <c r="O1011">
        <v>5775</v>
      </c>
      <c r="P1011">
        <v>16</v>
      </c>
      <c r="Q1011" t="s">
        <v>3989</v>
      </c>
      <c r="R1011">
        <v>450</v>
      </c>
      <c r="S1011" t="s">
        <v>74</v>
      </c>
      <c r="T1011" t="s">
        <v>74</v>
      </c>
      <c r="X1011" t="s">
        <v>1761</v>
      </c>
    </row>
    <row r="1012" spans="2:24" x14ac:dyDescent="0.25">
      <c r="B1012" t="s">
        <v>1759</v>
      </c>
      <c r="C1012" t="s">
        <v>1758</v>
      </c>
      <c r="D1012" t="s">
        <v>1760</v>
      </c>
      <c r="E1012">
        <v>325</v>
      </c>
      <c r="F1012">
        <v>3</v>
      </c>
      <c r="G1012">
        <v>64</v>
      </c>
      <c r="H1012">
        <v>54</v>
      </c>
      <c r="I1012" t="s">
        <v>77</v>
      </c>
      <c r="J1012" t="s">
        <v>132</v>
      </c>
      <c r="K1012">
        <v>135</v>
      </c>
      <c r="L1012" t="s">
        <v>83</v>
      </c>
      <c r="M1012" t="s">
        <v>73</v>
      </c>
      <c r="N1012" t="s">
        <v>74</v>
      </c>
      <c r="O1012">
        <v>5775</v>
      </c>
      <c r="P1012">
        <v>16</v>
      </c>
      <c r="Q1012" t="s">
        <v>3989</v>
      </c>
      <c r="R1012" t="s">
        <v>74</v>
      </c>
      <c r="S1012" t="s">
        <v>74</v>
      </c>
      <c r="T1012" t="s">
        <v>74</v>
      </c>
      <c r="X1012" t="s">
        <v>1761</v>
      </c>
    </row>
    <row r="1013" spans="2:24" x14ac:dyDescent="0.25">
      <c r="B1013" t="s">
        <v>1762</v>
      </c>
      <c r="C1013" t="s">
        <v>1763</v>
      </c>
      <c r="D1013" t="s">
        <v>1764</v>
      </c>
      <c r="E1013" t="s">
        <v>74</v>
      </c>
      <c r="F1013">
        <v>2</v>
      </c>
      <c r="G1013">
        <v>62</v>
      </c>
      <c r="H1013">
        <v>55.5</v>
      </c>
      <c r="I1013" t="s">
        <v>71</v>
      </c>
      <c r="J1013" t="s">
        <v>1657</v>
      </c>
      <c r="K1013">
        <v>150</v>
      </c>
      <c r="L1013" t="s">
        <v>73</v>
      </c>
      <c r="M1013" t="s">
        <v>83</v>
      </c>
      <c r="N1013" t="s">
        <v>74</v>
      </c>
      <c r="O1013">
        <v>5880</v>
      </c>
      <c r="P1013">
        <v>16</v>
      </c>
      <c r="Q1013" t="s">
        <v>3989</v>
      </c>
      <c r="R1013">
        <v>450</v>
      </c>
      <c r="S1013" t="s">
        <v>74</v>
      </c>
      <c r="T1013" t="s">
        <v>74</v>
      </c>
      <c r="X1013" t="s">
        <v>1765</v>
      </c>
    </row>
    <row r="1014" spans="2:24" x14ac:dyDescent="0.25">
      <c r="B1014" t="s">
        <v>1762</v>
      </c>
      <c r="C1014" t="s">
        <v>1763</v>
      </c>
      <c r="D1014" t="s">
        <v>1764</v>
      </c>
      <c r="E1014" t="s">
        <v>74</v>
      </c>
      <c r="F1014">
        <v>2</v>
      </c>
      <c r="G1014">
        <v>62</v>
      </c>
      <c r="H1014">
        <v>55.5</v>
      </c>
      <c r="I1014" t="s">
        <v>77</v>
      </c>
      <c r="J1014" t="s">
        <v>144</v>
      </c>
      <c r="K1014">
        <v>150</v>
      </c>
      <c r="L1014" t="s">
        <v>83</v>
      </c>
      <c r="M1014" t="s">
        <v>73</v>
      </c>
      <c r="N1014">
        <v>1500</v>
      </c>
      <c r="O1014">
        <v>5880</v>
      </c>
      <c r="P1014">
        <v>16</v>
      </c>
      <c r="Q1014" t="s">
        <v>3990</v>
      </c>
      <c r="R1014" t="s">
        <v>74</v>
      </c>
      <c r="S1014">
        <v>6</v>
      </c>
      <c r="T1014">
        <v>980</v>
      </c>
      <c r="X1014" t="s">
        <v>1765</v>
      </c>
    </row>
    <row r="1015" spans="2:24" x14ac:dyDescent="0.25">
      <c r="B1015" t="s">
        <v>1766</v>
      </c>
      <c r="C1015" t="s">
        <v>1767</v>
      </c>
      <c r="D1015" t="s">
        <v>1768</v>
      </c>
      <c r="E1015" t="s">
        <v>74</v>
      </c>
      <c r="F1015">
        <v>4</v>
      </c>
      <c r="G1015">
        <v>62</v>
      </c>
      <c r="H1015">
        <v>56</v>
      </c>
      <c r="I1015" t="s">
        <v>71</v>
      </c>
      <c r="J1015" t="s">
        <v>158</v>
      </c>
      <c r="K1015">
        <v>135</v>
      </c>
      <c r="L1015" t="s">
        <v>73</v>
      </c>
      <c r="M1015" t="s">
        <v>83</v>
      </c>
      <c r="N1015" t="s">
        <v>74</v>
      </c>
      <c r="O1015">
        <v>7168</v>
      </c>
      <c r="P1015">
        <v>16</v>
      </c>
      <c r="Q1015" t="s">
        <v>3989</v>
      </c>
      <c r="R1015">
        <v>450</v>
      </c>
      <c r="S1015" t="s">
        <v>74</v>
      </c>
      <c r="T1015" t="s">
        <v>74</v>
      </c>
      <c r="X1015" t="s">
        <v>1769</v>
      </c>
    </row>
    <row r="1016" spans="2:24" x14ac:dyDescent="0.25">
      <c r="B1016" t="s">
        <v>1766</v>
      </c>
      <c r="C1016" t="s">
        <v>1767</v>
      </c>
      <c r="D1016" t="s">
        <v>1768</v>
      </c>
      <c r="E1016" t="s">
        <v>74</v>
      </c>
      <c r="F1016">
        <v>4</v>
      </c>
      <c r="G1016">
        <v>62</v>
      </c>
      <c r="H1016">
        <v>56</v>
      </c>
      <c r="I1016" t="s">
        <v>77</v>
      </c>
      <c r="J1016" t="s">
        <v>144</v>
      </c>
      <c r="K1016">
        <v>150</v>
      </c>
      <c r="L1016" t="s">
        <v>83</v>
      </c>
      <c r="M1016" t="s">
        <v>73</v>
      </c>
      <c r="N1016">
        <v>1500</v>
      </c>
      <c r="O1016">
        <v>7168</v>
      </c>
      <c r="P1016">
        <v>16</v>
      </c>
      <c r="Q1016" t="s">
        <v>3990</v>
      </c>
      <c r="R1016" t="s">
        <v>74</v>
      </c>
      <c r="S1016">
        <v>8</v>
      </c>
      <c r="T1016">
        <v>896</v>
      </c>
      <c r="X1016" t="s">
        <v>1769</v>
      </c>
    </row>
    <row r="1017" spans="2:24" x14ac:dyDescent="0.25">
      <c r="B1017" t="s">
        <v>1770</v>
      </c>
      <c r="C1017" t="s">
        <v>1771</v>
      </c>
      <c r="D1017" t="s">
        <v>1772</v>
      </c>
      <c r="E1017">
        <v>222</v>
      </c>
      <c r="F1017">
        <v>4</v>
      </c>
      <c r="G1017">
        <v>62</v>
      </c>
      <c r="H1017">
        <v>56</v>
      </c>
      <c r="I1017" t="s">
        <v>71</v>
      </c>
      <c r="J1017" t="s">
        <v>158</v>
      </c>
      <c r="K1017">
        <v>135</v>
      </c>
      <c r="L1017" t="s">
        <v>73</v>
      </c>
      <c r="M1017" t="s">
        <v>83</v>
      </c>
      <c r="N1017" t="s">
        <v>74</v>
      </c>
      <c r="O1017">
        <v>8512</v>
      </c>
      <c r="P1017">
        <v>16</v>
      </c>
      <c r="Q1017" t="s">
        <v>3989</v>
      </c>
      <c r="R1017">
        <v>450</v>
      </c>
      <c r="S1017" t="s">
        <v>74</v>
      </c>
      <c r="T1017" t="s">
        <v>74</v>
      </c>
      <c r="X1017" t="s">
        <v>1773</v>
      </c>
    </row>
    <row r="1018" spans="2:24" x14ac:dyDescent="0.25">
      <c r="B1018" t="s">
        <v>1770</v>
      </c>
      <c r="C1018" t="s">
        <v>1771</v>
      </c>
      <c r="D1018" t="s">
        <v>1772</v>
      </c>
      <c r="E1018">
        <v>222</v>
      </c>
      <c r="F1018">
        <v>4</v>
      </c>
      <c r="G1018">
        <v>62</v>
      </c>
      <c r="H1018">
        <v>56</v>
      </c>
      <c r="I1018" t="s">
        <v>77</v>
      </c>
      <c r="J1018" t="s">
        <v>144</v>
      </c>
      <c r="K1018">
        <v>150</v>
      </c>
      <c r="L1018" t="s">
        <v>83</v>
      </c>
      <c r="M1018" t="s">
        <v>73</v>
      </c>
      <c r="N1018" t="s">
        <v>74</v>
      </c>
      <c r="O1018">
        <v>8512</v>
      </c>
      <c r="P1018">
        <v>16</v>
      </c>
      <c r="Q1018" t="s">
        <v>3989</v>
      </c>
      <c r="R1018" t="s">
        <v>74</v>
      </c>
      <c r="S1018" t="s">
        <v>74</v>
      </c>
      <c r="T1018" t="s">
        <v>74</v>
      </c>
      <c r="X1018" t="s">
        <v>1773</v>
      </c>
    </row>
    <row r="1019" spans="2:24" x14ac:dyDescent="0.25">
      <c r="B1019" t="s">
        <v>1774</v>
      </c>
      <c r="C1019" t="s">
        <v>1771</v>
      </c>
      <c r="D1019" t="s">
        <v>1775</v>
      </c>
      <c r="E1019">
        <v>222</v>
      </c>
      <c r="F1019">
        <v>4</v>
      </c>
      <c r="G1019">
        <v>62</v>
      </c>
      <c r="H1019">
        <v>56</v>
      </c>
      <c r="I1019" t="s">
        <v>71</v>
      </c>
      <c r="J1019" t="s">
        <v>132</v>
      </c>
      <c r="K1019">
        <v>135</v>
      </c>
      <c r="L1019" t="s">
        <v>73</v>
      </c>
      <c r="M1019" t="s">
        <v>83</v>
      </c>
      <c r="N1019">
        <v>0</v>
      </c>
      <c r="O1019">
        <v>8512</v>
      </c>
      <c r="P1019">
        <v>16</v>
      </c>
      <c r="Q1019" t="s">
        <v>48</v>
      </c>
      <c r="R1019">
        <v>450</v>
      </c>
      <c r="S1019">
        <v>7</v>
      </c>
      <c r="T1019">
        <v>1216</v>
      </c>
      <c r="X1019" t="s">
        <v>1776</v>
      </c>
    </row>
    <row r="1020" spans="2:24" x14ac:dyDescent="0.25">
      <c r="B1020" t="s">
        <v>1774</v>
      </c>
      <c r="C1020" t="s">
        <v>1771</v>
      </c>
      <c r="D1020" t="s">
        <v>1775</v>
      </c>
      <c r="E1020">
        <v>222</v>
      </c>
      <c r="F1020">
        <v>4</v>
      </c>
      <c r="G1020">
        <v>62</v>
      </c>
      <c r="H1020">
        <v>56</v>
      </c>
      <c r="I1020" t="s">
        <v>77</v>
      </c>
      <c r="J1020" t="s">
        <v>144</v>
      </c>
      <c r="K1020">
        <v>150</v>
      </c>
      <c r="L1020" t="s">
        <v>83</v>
      </c>
      <c r="M1020" t="s">
        <v>73</v>
      </c>
      <c r="N1020">
        <v>1500</v>
      </c>
      <c r="O1020">
        <v>8512</v>
      </c>
      <c r="P1020">
        <v>16</v>
      </c>
      <c r="Q1020" t="s">
        <v>3990</v>
      </c>
      <c r="R1020" t="s">
        <v>74</v>
      </c>
      <c r="S1020">
        <v>9</v>
      </c>
      <c r="T1020">
        <v>945.77777777777703</v>
      </c>
      <c r="X1020" t="s">
        <v>1776</v>
      </c>
    </row>
    <row r="1021" spans="2:24" x14ac:dyDescent="0.25">
      <c r="B1021" t="s">
        <v>1777</v>
      </c>
      <c r="C1021" t="s">
        <v>1778</v>
      </c>
      <c r="D1021" t="s">
        <v>1779</v>
      </c>
      <c r="E1021" t="s">
        <v>74</v>
      </c>
      <c r="F1021">
        <v>5</v>
      </c>
      <c r="G1021">
        <v>87</v>
      </c>
      <c r="H1021">
        <v>50</v>
      </c>
      <c r="I1021" t="s">
        <v>71</v>
      </c>
      <c r="J1021" t="s">
        <v>365</v>
      </c>
      <c r="K1021">
        <v>75</v>
      </c>
      <c r="L1021" t="s">
        <v>73</v>
      </c>
      <c r="M1021" t="s">
        <v>83</v>
      </c>
      <c r="N1021">
        <v>0</v>
      </c>
      <c r="O1021">
        <v>9030</v>
      </c>
      <c r="P1021">
        <v>16</v>
      </c>
      <c r="Q1021" t="s">
        <v>48</v>
      </c>
      <c r="R1021">
        <v>450</v>
      </c>
      <c r="S1021">
        <v>8</v>
      </c>
      <c r="T1021">
        <v>1128.75</v>
      </c>
      <c r="X1021" t="s">
        <v>1780</v>
      </c>
    </row>
    <row r="1022" spans="2:24" x14ac:dyDescent="0.25">
      <c r="B1022" t="s">
        <v>1777</v>
      </c>
      <c r="C1022" t="s">
        <v>1778</v>
      </c>
      <c r="D1022" t="s">
        <v>1779</v>
      </c>
      <c r="E1022" t="s">
        <v>74</v>
      </c>
      <c r="F1022">
        <v>5</v>
      </c>
      <c r="G1022">
        <v>87</v>
      </c>
      <c r="H1022">
        <v>50</v>
      </c>
      <c r="I1022" t="s">
        <v>77</v>
      </c>
      <c r="J1022" t="s">
        <v>201</v>
      </c>
      <c r="K1022">
        <v>150</v>
      </c>
      <c r="L1022" t="s">
        <v>83</v>
      </c>
      <c r="M1022" t="s">
        <v>73</v>
      </c>
      <c r="N1022">
        <v>0</v>
      </c>
      <c r="O1022">
        <v>9030</v>
      </c>
      <c r="P1022">
        <v>16</v>
      </c>
      <c r="Q1022" t="s">
        <v>48</v>
      </c>
      <c r="R1022" t="s">
        <v>74</v>
      </c>
      <c r="S1022">
        <v>8</v>
      </c>
      <c r="T1022">
        <v>1128.75</v>
      </c>
      <c r="X1022" t="s">
        <v>1780</v>
      </c>
    </row>
    <row r="1023" spans="2:24" x14ac:dyDescent="0.25">
      <c r="B1023" t="s">
        <v>1781</v>
      </c>
      <c r="C1023" t="s">
        <v>562</v>
      </c>
      <c r="D1023" t="s">
        <v>1782</v>
      </c>
      <c r="E1023">
        <v>145</v>
      </c>
      <c r="F1023">
        <v>5</v>
      </c>
      <c r="G1023">
        <v>92</v>
      </c>
      <c r="H1023">
        <v>65.599999999999994</v>
      </c>
      <c r="I1023" t="s">
        <v>71</v>
      </c>
      <c r="J1023" t="s">
        <v>199</v>
      </c>
      <c r="K1023">
        <v>75</v>
      </c>
      <c r="L1023" t="s">
        <v>73</v>
      </c>
      <c r="M1023" t="s">
        <v>83</v>
      </c>
      <c r="N1023">
        <v>0</v>
      </c>
      <c r="O1023">
        <v>13836</v>
      </c>
      <c r="P1023">
        <v>16</v>
      </c>
      <c r="Q1023" t="s">
        <v>48</v>
      </c>
      <c r="R1023">
        <v>450</v>
      </c>
      <c r="S1023">
        <v>12</v>
      </c>
      <c r="T1023">
        <v>1153</v>
      </c>
      <c r="X1023" t="s">
        <v>1783</v>
      </c>
    </row>
    <row r="1024" spans="2:24" x14ac:dyDescent="0.25">
      <c r="B1024" t="s">
        <v>1781</v>
      </c>
      <c r="C1024" t="s">
        <v>562</v>
      </c>
      <c r="D1024" t="s">
        <v>1782</v>
      </c>
      <c r="E1024">
        <v>145</v>
      </c>
      <c r="F1024">
        <v>5</v>
      </c>
      <c r="G1024">
        <v>92</v>
      </c>
      <c r="H1024">
        <v>65.599999999999994</v>
      </c>
      <c r="I1024" t="s">
        <v>77</v>
      </c>
      <c r="J1024" t="s">
        <v>186</v>
      </c>
      <c r="K1024">
        <v>75</v>
      </c>
      <c r="L1024" t="s">
        <v>83</v>
      </c>
      <c r="M1024" t="s">
        <v>73</v>
      </c>
      <c r="N1024">
        <v>1804</v>
      </c>
      <c r="O1024">
        <v>13836</v>
      </c>
      <c r="P1024">
        <v>16</v>
      </c>
      <c r="Q1024" t="s">
        <v>3990</v>
      </c>
      <c r="R1024" t="s">
        <v>74</v>
      </c>
      <c r="S1024">
        <v>14</v>
      </c>
      <c r="T1024">
        <v>988.28571428571399</v>
      </c>
      <c r="X1024" t="s">
        <v>1783</v>
      </c>
    </row>
    <row r="1025" spans="2:24" x14ac:dyDescent="0.25">
      <c r="B1025" t="s">
        <v>1784</v>
      </c>
      <c r="D1025" t="s">
        <v>1785</v>
      </c>
      <c r="E1025">
        <v>0</v>
      </c>
      <c r="F1025">
        <v>0</v>
      </c>
      <c r="G1025">
        <v>0</v>
      </c>
      <c r="H1025">
        <v>0</v>
      </c>
      <c r="I1025" t="s">
        <v>74</v>
      </c>
      <c r="J1025" t="s">
        <v>74</v>
      </c>
      <c r="K1025" t="s">
        <v>74</v>
      </c>
      <c r="L1025" t="s">
        <v>74</v>
      </c>
      <c r="M1025" t="s">
        <v>74</v>
      </c>
      <c r="N1025" t="s">
        <v>74</v>
      </c>
      <c r="O1025">
        <v>0</v>
      </c>
      <c r="P1025">
        <v>16</v>
      </c>
      <c r="Q1025" t="s">
        <v>3989</v>
      </c>
      <c r="R1025" t="s">
        <v>74</v>
      </c>
      <c r="S1025" t="s">
        <v>74</v>
      </c>
      <c r="T1025" t="s">
        <v>74</v>
      </c>
      <c r="X1025" t="s">
        <v>1786</v>
      </c>
    </row>
    <row r="1026" spans="2:24" x14ac:dyDescent="0.25">
      <c r="B1026" t="s">
        <v>1787</v>
      </c>
      <c r="D1026" t="s">
        <v>116</v>
      </c>
      <c r="E1026">
        <v>0</v>
      </c>
      <c r="F1026">
        <v>5</v>
      </c>
      <c r="G1026">
        <v>85</v>
      </c>
      <c r="H1026">
        <v>66</v>
      </c>
      <c r="I1026" t="s">
        <v>71</v>
      </c>
      <c r="J1026" t="s">
        <v>1788</v>
      </c>
      <c r="K1026">
        <v>50</v>
      </c>
      <c r="L1026" t="s">
        <v>271</v>
      </c>
      <c r="M1026" t="s">
        <v>74</v>
      </c>
      <c r="N1026">
        <v>0</v>
      </c>
      <c r="O1026">
        <v>13230</v>
      </c>
      <c r="P1026">
        <v>16</v>
      </c>
      <c r="Q1026" t="s">
        <v>48</v>
      </c>
      <c r="R1026" t="s">
        <v>74</v>
      </c>
      <c r="S1026">
        <v>11</v>
      </c>
      <c r="T1026">
        <v>1202.72727272727</v>
      </c>
      <c r="X1026" t="s">
        <v>1789</v>
      </c>
    </row>
    <row r="1027" spans="2:24" x14ac:dyDescent="0.25">
      <c r="B1027" t="s">
        <v>1787</v>
      </c>
      <c r="D1027" t="s">
        <v>116</v>
      </c>
      <c r="E1027">
        <v>0</v>
      </c>
      <c r="F1027">
        <v>5</v>
      </c>
      <c r="G1027">
        <v>85</v>
      </c>
      <c r="H1027">
        <v>66</v>
      </c>
      <c r="I1027" t="s">
        <v>77</v>
      </c>
      <c r="J1027" t="s">
        <v>509</v>
      </c>
      <c r="K1027">
        <v>75</v>
      </c>
      <c r="L1027" t="s">
        <v>627</v>
      </c>
      <c r="M1027" t="s">
        <v>74</v>
      </c>
      <c r="N1027">
        <v>0</v>
      </c>
      <c r="O1027">
        <v>13230</v>
      </c>
      <c r="P1027">
        <v>16</v>
      </c>
      <c r="Q1027" t="s">
        <v>48</v>
      </c>
      <c r="R1027" t="s">
        <v>74</v>
      </c>
      <c r="S1027">
        <v>11</v>
      </c>
      <c r="T1027">
        <v>1202.72727272727</v>
      </c>
      <c r="X1027" t="s">
        <v>1789</v>
      </c>
    </row>
    <row r="1028" spans="2:24" x14ac:dyDescent="0.25">
      <c r="B1028" t="s">
        <v>1790</v>
      </c>
      <c r="D1028" t="s">
        <v>116</v>
      </c>
      <c r="E1028">
        <v>0</v>
      </c>
      <c r="F1028">
        <v>0</v>
      </c>
      <c r="G1028">
        <v>0</v>
      </c>
      <c r="H1028">
        <v>0</v>
      </c>
      <c r="I1028" t="s">
        <v>74</v>
      </c>
      <c r="J1028" t="s">
        <v>74</v>
      </c>
      <c r="K1028" t="s">
        <v>74</v>
      </c>
      <c r="L1028" t="s">
        <v>74</v>
      </c>
      <c r="M1028" t="s">
        <v>74</v>
      </c>
      <c r="N1028" t="s">
        <v>74</v>
      </c>
      <c r="O1028">
        <v>0</v>
      </c>
      <c r="P1028">
        <v>16</v>
      </c>
      <c r="Q1028" t="s">
        <v>3989</v>
      </c>
      <c r="R1028" t="s">
        <v>74</v>
      </c>
      <c r="S1028" t="s">
        <v>74</v>
      </c>
      <c r="T1028" t="s">
        <v>74</v>
      </c>
      <c r="X1028" t="s">
        <v>1791</v>
      </c>
    </row>
    <row r="1029" spans="2:24" x14ac:dyDescent="0.25">
      <c r="B1029" t="s">
        <v>1792</v>
      </c>
      <c r="D1029" t="s">
        <v>116</v>
      </c>
      <c r="E1029">
        <v>0</v>
      </c>
      <c r="F1029">
        <v>0</v>
      </c>
      <c r="G1029">
        <v>0</v>
      </c>
      <c r="H1029">
        <v>0</v>
      </c>
      <c r="I1029" t="s">
        <v>74</v>
      </c>
      <c r="J1029" t="s">
        <v>74</v>
      </c>
      <c r="K1029" t="s">
        <v>74</v>
      </c>
      <c r="L1029" t="s">
        <v>74</v>
      </c>
      <c r="M1029" t="s">
        <v>74</v>
      </c>
      <c r="N1029" t="s">
        <v>74</v>
      </c>
      <c r="O1029">
        <v>0</v>
      </c>
      <c r="P1029">
        <v>16</v>
      </c>
      <c r="Q1029" t="s">
        <v>3989</v>
      </c>
      <c r="R1029" t="s">
        <v>74</v>
      </c>
      <c r="S1029" t="s">
        <v>74</v>
      </c>
      <c r="T1029" t="s">
        <v>74</v>
      </c>
      <c r="X1029" t="s">
        <v>1793</v>
      </c>
    </row>
    <row r="1030" spans="2:24" x14ac:dyDescent="0.25">
      <c r="B1030" t="s">
        <v>1794</v>
      </c>
      <c r="D1030" t="s">
        <v>116</v>
      </c>
      <c r="E1030">
        <v>0</v>
      </c>
      <c r="F1030">
        <v>0</v>
      </c>
      <c r="G1030">
        <v>0</v>
      </c>
      <c r="H1030">
        <v>0</v>
      </c>
      <c r="I1030" t="s">
        <v>74</v>
      </c>
      <c r="J1030" t="s">
        <v>74</v>
      </c>
      <c r="K1030" t="s">
        <v>74</v>
      </c>
      <c r="L1030" t="s">
        <v>74</v>
      </c>
      <c r="M1030" t="s">
        <v>74</v>
      </c>
      <c r="N1030" t="s">
        <v>74</v>
      </c>
      <c r="O1030">
        <v>0</v>
      </c>
      <c r="P1030">
        <v>16</v>
      </c>
      <c r="Q1030" t="s">
        <v>3989</v>
      </c>
      <c r="R1030" t="s">
        <v>74</v>
      </c>
      <c r="S1030" t="s">
        <v>74</v>
      </c>
      <c r="T1030" t="s">
        <v>74</v>
      </c>
      <c r="X1030" t="s">
        <v>1795</v>
      </c>
    </row>
    <row r="1031" spans="2:24" x14ac:dyDescent="0.25">
      <c r="B1031" t="s">
        <v>1796</v>
      </c>
      <c r="D1031" t="s">
        <v>116</v>
      </c>
      <c r="E1031">
        <v>0</v>
      </c>
      <c r="F1031">
        <v>0</v>
      </c>
      <c r="G1031">
        <v>0</v>
      </c>
      <c r="H1031">
        <v>0</v>
      </c>
      <c r="I1031" t="s">
        <v>74</v>
      </c>
      <c r="J1031" t="s">
        <v>74</v>
      </c>
      <c r="K1031" t="s">
        <v>74</v>
      </c>
      <c r="L1031" t="s">
        <v>74</v>
      </c>
      <c r="M1031" t="s">
        <v>74</v>
      </c>
      <c r="N1031" t="s">
        <v>74</v>
      </c>
      <c r="O1031">
        <v>0</v>
      </c>
      <c r="P1031">
        <v>16</v>
      </c>
      <c r="Q1031" t="s">
        <v>3989</v>
      </c>
      <c r="R1031" t="s">
        <v>74</v>
      </c>
      <c r="S1031" t="s">
        <v>74</v>
      </c>
      <c r="T1031" t="s">
        <v>74</v>
      </c>
      <c r="X1031" t="s">
        <v>1797</v>
      </c>
    </row>
    <row r="1032" spans="2:24" x14ac:dyDescent="0.25">
      <c r="B1032" t="s">
        <v>1798</v>
      </c>
      <c r="D1032" t="s">
        <v>116</v>
      </c>
      <c r="E1032">
        <v>0</v>
      </c>
      <c r="F1032">
        <v>0</v>
      </c>
      <c r="G1032">
        <v>0</v>
      </c>
      <c r="H1032">
        <v>0</v>
      </c>
      <c r="I1032" t="s">
        <v>74</v>
      </c>
      <c r="J1032" t="s">
        <v>74</v>
      </c>
      <c r="K1032" t="s">
        <v>74</v>
      </c>
      <c r="L1032" t="s">
        <v>74</v>
      </c>
      <c r="M1032" t="s">
        <v>74</v>
      </c>
      <c r="N1032" t="s">
        <v>74</v>
      </c>
      <c r="O1032">
        <v>0</v>
      </c>
      <c r="P1032">
        <v>16</v>
      </c>
      <c r="Q1032" t="s">
        <v>3989</v>
      </c>
      <c r="R1032" t="s">
        <v>74</v>
      </c>
      <c r="S1032" t="s">
        <v>74</v>
      </c>
      <c r="T1032" t="s">
        <v>74</v>
      </c>
      <c r="X1032" t="s">
        <v>1799</v>
      </c>
    </row>
    <row r="1033" spans="2:24" x14ac:dyDescent="0.25">
      <c r="B1033" t="s">
        <v>1800</v>
      </c>
      <c r="D1033" t="s">
        <v>116</v>
      </c>
      <c r="E1033">
        <v>0</v>
      </c>
      <c r="F1033">
        <v>0</v>
      </c>
      <c r="G1033">
        <v>0</v>
      </c>
      <c r="H1033">
        <v>0</v>
      </c>
      <c r="I1033" t="s">
        <v>74</v>
      </c>
      <c r="J1033" t="s">
        <v>74</v>
      </c>
      <c r="K1033" t="s">
        <v>74</v>
      </c>
      <c r="L1033" t="s">
        <v>74</v>
      </c>
      <c r="M1033" t="s">
        <v>74</v>
      </c>
      <c r="N1033" t="s">
        <v>74</v>
      </c>
      <c r="O1033">
        <v>0</v>
      </c>
      <c r="P1033">
        <v>16</v>
      </c>
      <c r="Q1033" t="s">
        <v>3989</v>
      </c>
      <c r="R1033" t="s">
        <v>74</v>
      </c>
      <c r="S1033" t="s">
        <v>74</v>
      </c>
      <c r="T1033" t="s">
        <v>74</v>
      </c>
      <c r="X1033" t="s">
        <v>1801</v>
      </c>
    </row>
    <row r="1034" spans="2:24" x14ac:dyDescent="0.25">
      <c r="B1034" t="s">
        <v>1802</v>
      </c>
      <c r="D1034" t="s">
        <v>116</v>
      </c>
      <c r="E1034">
        <v>0</v>
      </c>
      <c r="F1034">
        <v>0</v>
      </c>
      <c r="G1034">
        <v>0</v>
      </c>
      <c r="H1034">
        <v>0</v>
      </c>
      <c r="I1034" t="s">
        <v>74</v>
      </c>
      <c r="J1034" t="s">
        <v>74</v>
      </c>
      <c r="K1034" t="s">
        <v>74</v>
      </c>
      <c r="L1034" t="s">
        <v>74</v>
      </c>
      <c r="M1034" t="s">
        <v>74</v>
      </c>
      <c r="N1034" t="s">
        <v>74</v>
      </c>
      <c r="O1034">
        <v>0</v>
      </c>
      <c r="P1034">
        <v>16</v>
      </c>
      <c r="Q1034" t="s">
        <v>3989</v>
      </c>
      <c r="R1034" t="s">
        <v>74</v>
      </c>
      <c r="S1034" t="s">
        <v>74</v>
      </c>
      <c r="T1034" t="s">
        <v>74</v>
      </c>
      <c r="X1034" t="s">
        <v>1803</v>
      </c>
    </row>
    <row r="1035" spans="2:24" x14ac:dyDescent="0.25">
      <c r="B1035" t="s">
        <v>1804</v>
      </c>
      <c r="D1035" t="s">
        <v>116</v>
      </c>
      <c r="E1035">
        <v>0</v>
      </c>
      <c r="F1035">
        <v>0</v>
      </c>
      <c r="G1035">
        <v>0</v>
      </c>
      <c r="H1035">
        <v>0</v>
      </c>
      <c r="I1035" t="s">
        <v>74</v>
      </c>
      <c r="J1035" t="s">
        <v>74</v>
      </c>
      <c r="K1035" t="s">
        <v>74</v>
      </c>
      <c r="L1035" t="s">
        <v>74</v>
      </c>
      <c r="M1035" t="s">
        <v>74</v>
      </c>
      <c r="N1035" t="s">
        <v>74</v>
      </c>
      <c r="O1035">
        <v>0</v>
      </c>
      <c r="P1035">
        <v>16</v>
      </c>
      <c r="Q1035" t="s">
        <v>3989</v>
      </c>
      <c r="R1035" t="s">
        <v>74</v>
      </c>
      <c r="S1035" t="s">
        <v>74</v>
      </c>
      <c r="T1035" t="s">
        <v>74</v>
      </c>
      <c r="X1035" t="s">
        <v>1805</v>
      </c>
    </row>
    <row r="1036" spans="2:24" x14ac:dyDescent="0.25">
      <c r="B1036" t="s">
        <v>1806</v>
      </c>
      <c r="D1036" t="s">
        <v>1544</v>
      </c>
      <c r="E1036">
        <v>0</v>
      </c>
      <c r="F1036">
        <v>0</v>
      </c>
      <c r="G1036">
        <v>0</v>
      </c>
      <c r="H1036">
        <v>0</v>
      </c>
      <c r="I1036" t="s">
        <v>74</v>
      </c>
      <c r="J1036" t="s">
        <v>74</v>
      </c>
      <c r="K1036" t="s">
        <v>74</v>
      </c>
      <c r="L1036" t="s">
        <v>74</v>
      </c>
      <c r="M1036" t="s">
        <v>74</v>
      </c>
      <c r="N1036" t="s">
        <v>74</v>
      </c>
      <c r="O1036">
        <v>0</v>
      </c>
      <c r="P1036">
        <v>16</v>
      </c>
      <c r="Q1036" t="s">
        <v>3989</v>
      </c>
      <c r="R1036" t="s">
        <v>74</v>
      </c>
      <c r="S1036" t="s">
        <v>74</v>
      </c>
      <c r="T1036" t="s">
        <v>74</v>
      </c>
      <c r="X1036" t="s">
        <v>1807</v>
      </c>
    </row>
    <row r="1037" spans="2:24" x14ac:dyDescent="0.25">
      <c r="B1037" t="s">
        <v>1808</v>
      </c>
      <c r="C1037" t="s">
        <v>1809</v>
      </c>
      <c r="D1037" t="s">
        <v>1810</v>
      </c>
      <c r="E1037">
        <v>40</v>
      </c>
      <c r="F1037">
        <v>5</v>
      </c>
      <c r="G1037">
        <v>72</v>
      </c>
      <c r="H1037">
        <v>65.599999999999994</v>
      </c>
      <c r="I1037" t="s">
        <v>71</v>
      </c>
      <c r="J1037" t="s">
        <v>316</v>
      </c>
      <c r="K1037">
        <v>75</v>
      </c>
      <c r="L1037" t="s">
        <v>73</v>
      </c>
      <c r="M1037" t="s">
        <v>83</v>
      </c>
      <c r="N1037">
        <v>0</v>
      </c>
      <c r="O1037">
        <v>13836</v>
      </c>
      <c r="P1037">
        <v>16</v>
      </c>
      <c r="Q1037" t="s">
        <v>48</v>
      </c>
      <c r="R1037">
        <v>450</v>
      </c>
      <c r="S1037">
        <v>12</v>
      </c>
      <c r="T1037">
        <v>1153</v>
      </c>
      <c r="X1037" t="s">
        <v>1811</v>
      </c>
    </row>
    <row r="1038" spans="2:24" x14ac:dyDescent="0.25">
      <c r="B1038" t="s">
        <v>1808</v>
      </c>
      <c r="C1038" t="s">
        <v>1809</v>
      </c>
      <c r="D1038" t="s">
        <v>1810</v>
      </c>
      <c r="E1038">
        <v>40</v>
      </c>
      <c r="F1038">
        <v>5</v>
      </c>
      <c r="G1038">
        <v>72</v>
      </c>
      <c r="H1038">
        <v>65.599999999999994</v>
      </c>
      <c r="I1038" t="s">
        <v>77</v>
      </c>
      <c r="J1038" t="s">
        <v>1499</v>
      </c>
      <c r="K1038">
        <v>300</v>
      </c>
      <c r="L1038" t="s">
        <v>83</v>
      </c>
      <c r="M1038" t="s">
        <v>73</v>
      </c>
      <c r="N1038">
        <v>1200</v>
      </c>
      <c r="O1038">
        <v>13836</v>
      </c>
      <c r="P1038">
        <v>16</v>
      </c>
      <c r="Q1038" t="s">
        <v>3990</v>
      </c>
      <c r="R1038" t="s">
        <v>74</v>
      </c>
      <c r="S1038">
        <v>14</v>
      </c>
      <c r="T1038">
        <v>988.28571428571399</v>
      </c>
      <c r="X1038" t="s">
        <v>1811</v>
      </c>
    </row>
    <row r="1039" spans="2:24" x14ac:dyDescent="0.25">
      <c r="B1039" t="s">
        <v>1812</v>
      </c>
      <c r="D1039" t="s">
        <v>116</v>
      </c>
      <c r="E1039">
        <v>0</v>
      </c>
      <c r="F1039">
        <v>0</v>
      </c>
      <c r="G1039">
        <v>0</v>
      </c>
      <c r="H1039">
        <v>1</v>
      </c>
      <c r="I1039" t="s">
        <v>74</v>
      </c>
      <c r="J1039" t="s">
        <v>74</v>
      </c>
      <c r="K1039" t="s">
        <v>74</v>
      </c>
      <c r="L1039" t="s">
        <v>74</v>
      </c>
      <c r="M1039" t="s">
        <v>74</v>
      </c>
      <c r="N1039" t="s">
        <v>74</v>
      </c>
      <c r="O1039">
        <v>0</v>
      </c>
      <c r="P1039">
        <v>16</v>
      </c>
      <c r="Q1039" t="s">
        <v>3989</v>
      </c>
      <c r="R1039" t="s">
        <v>74</v>
      </c>
      <c r="S1039" t="s">
        <v>74</v>
      </c>
      <c r="T1039" t="s">
        <v>74</v>
      </c>
      <c r="X1039" t="s">
        <v>1813</v>
      </c>
    </row>
    <row r="1040" spans="2:24" x14ac:dyDescent="0.25">
      <c r="B1040" t="s">
        <v>1814</v>
      </c>
      <c r="C1040" t="s">
        <v>1815</v>
      </c>
      <c r="D1040" t="s">
        <v>86</v>
      </c>
      <c r="E1040">
        <v>0</v>
      </c>
      <c r="F1040">
        <v>5</v>
      </c>
      <c r="G1040">
        <v>92</v>
      </c>
      <c r="H1040">
        <v>65.5</v>
      </c>
      <c r="I1040" t="s">
        <v>71</v>
      </c>
      <c r="J1040" t="s">
        <v>509</v>
      </c>
      <c r="K1040">
        <v>75</v>
      </c>
      <c r="L1040" t="s">
        <v>73</v>
      </c>
      <c r="M1040" t="s">
        <v>74</v>
      </c>
      <c r="N1040">
        <v>0</v>
      </c>
      <c r="O1040">
        <v>13836</v>
      </c>
      <c r="P1040">
        <v>16</v>
      </c>
      <c r="Q1040" t="s">
        <v>48</v>
      </c>
      <c r="R1040" t="s">
        <v>74</v>
      </c>
      <c r="S1040">
        <v>12</v>
      </c>
      <c r="T1040">
        <v>1153</v>
      </c>
      <c r="X1040" t="s">
        <v>1816</v>
      </c>
    </row>
    <row r="1041" spans="2:24" x14ac:dyDescent="0.25">
      <c r="B1041" t="s">
        <v>1814</v>
      </c>
      <c r="C1041" t="s">
        <v>1815</v>
      </c>
      <c r="D1041" t="s">
        <v>86</v>
      </c>
      <c r="E1041">
        <v>0</v>
      </c>
      <c r="F1041">
        <v>5</v>
      </c>
      <c r="G1041">
        <v>92</v>
      </c>
      <c r="H1041">
        <v>65.5</v>
      </c>
      <c r="I1041" t="s">
        <v>77</v>
      </c>
      <c r="J1041" t="s">
        <v>492</v>
      </c>
      <c r="K1041">
        <v>75</v>
      </c>
      <c r="L1041" t="s">
        <v>73</v>
      </c>
      <c r="M1041" t="s">
        <v>74</v>
      </c>
      <c r="N1041">
        <v>2600</v>
      </c>
      <c r="O1041">
        <v>13836</v>
      </c>
      <c r="P1041">
        <v>16</v>
      </c>
      <c r="Q1041" t="s">
        <v>3990</v>
      </c>
      <c r="R1041" t="s">
        <v>74</v>
      </c>
      <c r="S1041">
        <v>14</v>
      </c>
      <c r="T1041">
        <v>988.28571428571399</v>
      </c>
      <c r="X1041" t="s">
        <v>1816</v>
      </c>
    </row>
    <row r="1042" spans="2:24" x14ac:dyDescent="0.25">
      <c r="B1042" t="s">
        <v>1817</v>
      </c>
      <c r="C1042" t="s">
        <v>1818</v>
      </c>
      <c r="D1042" t="s">
        <v>1819</v>
      </c>
      <c r="E1042">
        <v>77</v>
      </c>
      <c r="F1042">
        <v>2</v>
      </c>
      <c r="G1042">
        <v>42</v>
      </c>
      <c r="H1042">
        <v>70</v>
      </c>
      <c r="I1042" t="s">
        <v>71</v>
      </c>
      <c r="J1042" t="s">
        <v>1045</v>
      </c>
      <c r="K1042">
        <v>300</v>
      </c>
      <c r="L1042" t="s">
        <v>83</v>
      </c>
      <c r="M1042" t="s">
        <v>83</v>
      </c>
      <c r="N1042">
        <v>0</v>
      </c>
      <c r="O1042">
        <v>3530</v>
      </c>
      <c r="P1042">
        <v>16</v>
      </c>
      <c r="Q1042" t="s">
        <v>48</v>
      </c>
      <c r="R1042">
        <v>450</v>
      </c>
      <c r="S1042">
        <v>3</v>
      </c>
      <c r="T1042">
        <v>1176.6666666666599</v>
      </c>
      <c r="X1042" t="s">
        <v>1820</v>
      </c>
    </row>
    <row r="1043" spans="2:24" x14ac:dyDescent="0.25">
      <c r="B1043" t="s">
        <v>1817</v>
      </c>
      <c r="C1043" t="s">
        <v>1818</v>
      </c>
      <c r="D1043" t="s">
        <v>1819</v>
      </c>
      <c r="E1043">
        <v>77</v>
      </c>
      <c r="F1043">
        <v>2</v>
      </c>
      <c r="G1043">
        <v>42</v>
      </c>
      <c r="H1043">
        <v>70</v>
      </c>
      <c r="I1043" t="s">
        <v>77</v>
      </c>
      <c r="J1043" t="s">
        <v>1045</v>
      </c>
      <c r="K1043">
        <v>300</v>
      </c>
      <c r="L1043" t="s">
        <v>83</v>
      </c>
      <c r="M1043" t="s">
        <v>83</v>
      </c>
      <c r="N1043">
        <v>0</v>
      </c>
      <c r="O1043">
        <v>3530</v>
      </c>
      <c r="P1043">
        <v>16</v>
      </c>
      <c r="Q1043" t="s">
        <v>48</v>
      </c>
      <c r="R1043" t="s">
        <v>74</v>
      </c>
      <c r="S1043">
        <v>3</v>
      </c>
      <c r="T1043">
        <v>1176.6666666666599</v>
      </c>
      <c r="X1043" t="s">
        <v>1820</v>
      </c>
    </row>
    <row r="1044" spans="2:24" x14ac:dyDescent="0.25">
      <c r="B1044" t="s">
        <v>1821</v>
      </c>
      <c r="C1044" t="s">
        <v>1652</v>
      </c>
      <c r="D1044" t="s">
        <v>1822</v>
      </c>
      <c r="E1044" t="s">
        <v>74</v>
      </c>
      <c r="F1044">
        <v>3</v>
      </c>
      <c r="G1044">
        <v>54</v>
      </c>
      <c r="H1044">
        <v>63.5</v>
      </c>
      <c r="I1044" t="s">
        <v>71</v>
      </c>
      <c r="J1044" t="s">
        <v>158</v>
      </c>
      <c r="K1044">
        <v>135</v>
      </c>
      <c r="L1044" t="s">
        <v>73</v>
      </c>
      <c r="M1044" t="s">
        <v>83</v>
      </c>
      <c r="N1044">
        <v>0</v>
      </c>
      <c r="O1044">
        <v>6108</v>
      </c>
      <c r="P1044">
        <v>16</v>
      </c>
      <c r="Q1044" t="s">
        <v>48</v>
      </c>
      <c r="R1044">
        <v>450</v>
      </c>
      <c r="S1044">
        <v>5</v>
      </c>
      <c r="T1044">
        <v>1221.5999999999999</v>
      </c>
      <c r="X1044" t="s">
        <v>1823</v>
      </c>
    </row>
    <row r="1045" spans="2:24" x14ac:dyDescent="0.25">
      <c r="B1045" t="s">
        <v>1821</v>
      </c>
      <c r="C1045" t="s">
        <v>1652</v>
      </c>
      <c r="D1045" t="s">
        <v>1822</v>
      </c>
      <c r="E1045" t="s">
        <v>74</v>
      </c>
      <c r="F1045">
        <v>3</v>
      </c>
      <c r="G1045">
        <v>54</v>
      </c>
      <c r="H1045">
        <v>63.5</v>
      </c>
      <c r="I1045" t="s">
        <v>77</v>
      </c>
      <c r="J1045" t="s">
        <v>1653</v>
      </c>
      <c r="K1045">
        <v>250</v>
      </c>
      <c r="L1045" t="s">
        <v>83</v>
      </c>
      <c r="M1045" t="s">
        <v>83</v>
      </c>
      <c r="N1045">
        <v>0</v>
      </c>
      <c r="O1045">
        <v>6108</v>
      </c>
      <c r="P1045">
        <v>16</v>
      </c>
      <c r="Q1045" t="s">
        <v>48</v>
      </c>
      <c r="R1045" t="s">
        <v>74</v>
      </c>
      <c r="S1045">
        <v>5</v>
      </c>
      <c r="T1045">
        <v>1221.5999999999999</v>
      </c>
      <c r="X1045" t="s">
        <v>1823</v>
      </c>
    </row>
    <row r="1046" spans="2:24" x14ac:dyDescent="0.25">
      <c r="B1046" t="s">
        <v>1824</v>
      </c>
      <c r="C1046" t="s">
        <v>1652</v>
      </c>
      <c r="D1046" t="s">
        <v>1825</v>
      </c>
      <c r="E1046" t="s">
        <v>74</v>
      </c>
      <c r="F1046">
        <v>3</v>
      </c>
      <c r="G1046">
        <v>54</v>
      </c>
      <c r="H1046">
        <v>63.5</v>
      </c>
      <c r="I1046" t="s">
        <v>71</v>
      </c>
      <c r="J1046" t="s">
        <v>158</v>
      </c>
      <c r="K1046">
        <v>135</v>
      </c>
      <c r="L1046" t="s">
        <v>73</v>
      </c>
      <c r="M1046" t="s">
        <v>83</v>
      </c>
      <c r="N1046">
        <v>0</v>
      </c>
      <c r="O1046">
        <v>6108</v>
      </c>
      <c r="P1046">
        <v>16</v>
      </c>
      <c r="Q1046" t="s">
        <v>48</v>
      </c>
      <c r="R1046">
        <v>450</v>
      </c>
      <c r="S1046">
        <v>5</v>
      </c>
      <c r="T1046">
        <v>1221.5999999999999</v>
      </c>
      <c r="X1046" t="s">
        <v>1826</v>
      </c>
    </row>
    <row r="1047" spans="2:24" x14ac:dyDescent="0.25">
      <c r="B1047" t="s">
        <v>1824</v>
      </c>
      <c r="C1047" t="s">
        <v>1652</v>
      </c>
      <c r="D1047" t="s">
        <v>1825</v>
      </c>
      <c r="E1047" t="s">
        <v>74</v>
      </c>
      <c r="F1047">
        <v>3</v>
      </c>
      <c r="G1047">
        <v>54</v>
      </c>
      <c r="H1047">
        <v>63.5</v>
      </c>
      <c r="I1047" t="s">
        <v>77</v>
      </c>
      <c r="J1047" t="s">
        <v>1653</v>
      </c>
      <c r="K1047">
        <v>250</v>
      </c>
      <c r="L1047" t="s">
        <v>83</v>
      </c>
      <c r="M1047" t="s">
        <v>83</v>
      </c>
      <c r="N1047">
        <v>0</v>
      </c>
      <c r="O1047">
        <v>6108</v>
      </c>
      <c r="P1047">
        <v>16</v>
      </c>
      <c r="Q1047" t="s">
        <v>48</v>
      </c>
      <c r="R1047" t="s">
        <v>74</v>
      </c>
      <c r="S1047">
        <v>5</v>
      </c>
      <c r="T1047">
        <v>1221.5999999999999</v>
      </c>
      <c r="X1047" t="s">
        <v>1826</v>
      </c>
    </row>
    <row r="1048" spans="2:24" x14ac:dyDescent="0.25">
      <c r="B1048" t="s">
        <v>1827</v>
      </c>
      <c r="C1048" t="s">
        <v>555</v>
      </c>
      <c r="D1048" t="s">
        <v>298</v>
      </c>
      <c r="E1048">
        <v>0</v>
      </c>
      <c r="F1048">
        <v>4</v>
      </c>
      <c r="G1048">
        <v>48</v>
      </c>
      <c r="H1048">
        <v>70</v>
      </c>
      <c r="I1048" t="s">
        <v>71</v>
      </c>
      <c r="J1048" t="s">
        <v>238</v>
      </c>
      <c r="K1048">
        <v>150</v>
      </c>
      <c r="L1048" t="s">
        <v>73</v>
      </c>
      <c r="M1048" t="s">
        <v>74</v>
      </c>
      <c r="N1048">
        <v>0</v>
      </c>
      <c r="O1048">
        <v>7060</v>
      </c>
      <c r="P1048">
        <v>16</v>
      </c>
      <c r="Q1048" t="s">
        <v>48</v>
      </c>
      <c r="R1048" t="s">
        <v>74</v>
      </c>
      <c r="S1048">
        <v>6</v>
      </c>
      <c r="T1048">
        <v>1176.6666666666599</v>
      </c>
      <c r="X1048" t="s">
        <v>1828</v>
      </c>
    </row>
    <row r="1049" spans="2:24" x14ac:dyDescent="0.25">
      <c r="B1049" t="s">
        <v>1827</v>
      </c>
      <c r="C1049" t="s">
        <v>555</v>
      </c>
      <c r="D1049" t="s">
        <v>298</v>
      </c>
      <c r="E1049">
        <v>0</v>
      </c>
      <c r="F1049">
        <v>4</v>
      </c>
      <c r="G1049">
        <v>48</v>
      </c>
      <c r="H1049">
        <v>70</v>
      </c>
      <c r="I1049" t="s">
        <v>77</v>
      </c>
      <c r="J1049" t="s">
        <v>451</v>
      </c>
      <c r="K1049">
        <v>300</v>
      </c>
      <c r="L1049" t="s">
        <v>73</v>
      </c>
      <c r="M1049" t="s">
        <v>74</v>
      </c>
      <c r="N1049">
        <v>0</v>
      </c>
      <c r="O1049">
        <v>7060</v>
      </c>
      <c r="P1049">
        <v>16</v>
      </c>
      <c r="Q1049" t="s">
        <v>48</v>
      </c>
      <c r="R1049" t="s">
        <v>74</v>
      </c>
      <c r="S1049">
        <v>6</v>
      </c>
      <c r="T1049">
        <v>1176.6666666666599</v>
      </c>
      <c r="X1049" t="s">
        <v>1828</v>
      </c>
    </row>
    <row r="1050" spans="2:24" x14ac:dyDescent="0.25">
      <c r="B1050" t="s">
        <v>1829</v>
      </c>
      <c r="D1050" t="s">
        <v>278</v>
      </c>
      <c r="E1050">
        <v>0</v>
      </c>
      <c r="F1050">
        <v>0</v>
      </c>
      <c r="G1050">
        <v>0</v>
      </c>
      <c r="H1050">
        <v>0</v>
      </c>
      <c r="I1050" t="s">
        <v>74</v>
      </c>
      <c r="J1050" t="s">
        <v>74</v>
      </c>
      <c r="K1050" t="s">
        <v>74</v>
      </c>
      <c r="L1050" t="s">
        <v>74</v>
      </c>
      <c r="M1050" t="s">
        <v>74</v>
      </c>
      <c r="N1050" t="s">
        <v>74</v>
      </c>
      <c r="O1050">
        <v>0</v>
      </c>
      <c r="P1050">
        <v>16</v>
      </c>
      <c r="Q1050" t="s">
        <v>3989</v>
      </c>
      <c r="R1050" t="s">
        <v>74</v>
      </c>
      <c r="S1050" t="s">
        <v>74</v>
      </c>
      <c r="T1050" t="s">
        <v>74</v>
      </c>
      <c r="X1050" t="s">
        <v>1830</v>
      </c>
    </row>
    <row r="1051" spans="2:24" x14ac:dyDescent="0.25">
      <c r="B1051" t="s">
        <v>1831</v>
      </c>
      <c r="C1051" t="s">
        <v>1832</v>
      </c>
      <c r="D1051" t="s">
        <v>1833</v>
      </c>
      <c r="E1051">
        <v>0</v>
      </c>
      <c r="F1051">
        <v>4</v>
      </c>
      <c r="G1051">
        <v>97</v>
      </c>
      <c r="H1051">
        <v>72.819999999999993</v>
      </c>
      <c r="I1051" t="s">
        <v>71</v>
      </c>
      <c r="J1051" t="s">
        <v>1043</v>
      </c>
      <c r="K1051">
        <v>150</v>
      </c>
      <c r="L1051" t="s">
        <v>73</v>
      </c>
      <c r="M1051" t="s">
        <v>74</v>
      </c>
      <c r="N1051">
        <v>0</v>
      </c>
      <c r="O1051">
        <v>8840</v>
      </c>
      <c r="P1051">
        <v>16</v>
      </c>
      <c r="Q1051" t="s">
        <v>48</v>
      </c>
      <c r="R1051" t="s">
        <v>74</v>
      </c>
      <c r="S1051">
        <v>8</v>
      </c>
      <c r="T1051">
        <v>1105</v>
      </c>
      <c r="X1051" t="s">
        <v>1834</v>
      </c>
    </row>
    <row r="1052" spans="2:24" x14ac:dyDescent="0.25">
      <c r="B1052" t="s">
        <v>1831</v>
      </c>
      <c r="C1052" t="s">
        <v>1832</v>
      </c>
      <c r="D1052" t="s">
        <v>1833</v>
      </c>
      <c r="E1052">
        <v>0</v>
      </c>
      <c r="F1052">
        <v>4</v>
      </c>
      <c r="G1052">
        <v>97</v>
      </c>
      <c r="H1052">
        <v>72.819999999999993</v>
      </c>
      <c r="I1052" t="s">
        <v>71</v>
      </c>
      <c r="J1052" t="s">
        <v>195</v>
      </c>
      <c r="K1052">
        <v>300</v>
      </c>
      <c r="L1052" t="s">
        <v>73</v>
      </c>
      <c r="M1052" t="s">
        <v>74</v>
      </c>
      <c r="N1052">
        <v>0</v>
      </c>
      <c r="O1052">
        <v>8840</v>
      </c>
      <c r="P1052">
        <v>16</v>
      </c>
      <c r="Q1052" t="s">
        <v>48</v>
      </c>
      <c r="R1052" t="s">
        <v>74</v>
      </c>
      <c r="S1052">
        <v>8</v>
      </c>
      <c r="T1052">
        <v>1105</v>
      </c>
      <c r="X1052" t="s">
        <v>1834</v>
      </c>
    </row>
    <row r="1053" spans="2:24" x14ac:dyDescent="0.25">
      <c r="B1053" t="s">
        <v>1831</v>
      </c>
      <c r="C1053" t="s">
        <v>1832</v>
      </c>
      <c r="D1053" t="s">
        <v>1833</v>
      </c>
      <c r="E1053">
        <v>0</v>
      </c>
      <c r="F1053">
        <v>4</v>
      </c>
      <c r="G1053">
        <v>97</v>
      </c>
      <c r="H1053">
        <v>72.819999999999993</v>
      </c>
      <c r="I1053" t="s">
        <v>77</v>
      </c>
      <c r="J1053" t="s">
        <v>195</v>
      </c>
      <c r="K1053">
        <v>300</v>
      </c>
      <c r="L1053" t="s">
        <v>73</v>
      </c>
      <c r="M1053" t="s">
        <v>74</v>
      </c>
      <c r="N1053">
        <v>0</v>
      </c>
      <c r="O1053">
        <v>8840</v>
      </c>
      <c r="P1053">
        <v>16</v>
      </c>
      <c r="Q1053" t="s">
        <v>48</v>
      </c>
      <c r="R1053" t="s">
        <v>74</v>
      </c>
      <c r="S1053">
        <v>8</v>
      </c>
      <c r="T1053">
        <v>1105</v>
      </c>
      <c r="X1053" t="s">
        <v>1834</v>
      </c>
    </row>
    <row r="1054" spans="2:24" x14ac:dyDescent="0.25">
      <c r="B1054" t="s">
        <v>1831</v>
      </c>
      <c r="C1054" t="s">
        <v>1832</v>
      </c>
      <c r="D1054" t="s">
        <v>1833</v>
      </c>
      <c r="E1054">
        <v>0</v>
      </c>
      <c r="F1054">
        <v>4</v>
      </c>
      <c r="G1054">
        <v>97</v>
      </c>
      <c r="H1054">
        <v>72.819999999999993</v>
      </c>
      <c r="I1054" t="s">
        <v>77</v>
      </c>
      <c r="J1054" t="s">
        <v>912</v>
      </c>
      <c r="K1054">
        <v>150</v>
      </c>
      <c r="L1054" t="s">
        <v>73</v>
      </c>
      <c r="M1054" t="s">
        <v>74</v>
      </c>
      <c r="N1054">
        <v>0</v>
      </c>
      <c r="O1054">
        <v>8840</v>
      </c>
      <c r="P1054">
        <v>16</v>
      </c>
      <c r="Q1054" t="s">
        <v>48</v>
      </c>
      <c r="R1054" t="s">
        <v>74</v>
      </c>
      <c r="S1054">
        <v>8</v>
      </c>
      <c r="T1054">
        <v>1105</v>
      </c>
      <c r="X1054" t="s">
        <v>1834</v>
      </c>
    </row>
    <row r="1055" spans="2:24" x14ac:dyDescent="0.25">
      <c r="B1055" t="s">
        <v>1835</v>
      </c>
      <c r="C1055" t="s">
        <v>1836</v>
      </c>
      <c r="D1055" t="s">
        <v>1837</v>
      </c>
      <c r="E1055">
        <v>0</v>
      </c>
      <c r="F1055">
        <v>4</v>
      </c>
      <c r="G1055">
        <v>75</v>
      </c>
      <c r="H1055">
        <v>66</v>
      </c>
      <c r="I1055" t="s">
        <v>71</v>
      </c>
      <c r="J1055" t="s">
        <v>132</v>
      </c>
      <c r="K1055">
        <v>135</v>
      </c>
      <c r="L1055" t="s">
        <v>73</v>
      </c>
      <c r="M1055" t="s">
        <v>74</v>
      </c>
      <c r="N1055">
        <v>0</v>
      </c>
      <c r="O1055">
        <v>9168</v>
      </c>
      <c r="P1055">
        <v>16</v>
      </c>
      <c r="Q1055" t="s">
        <v>48</v>
      </c>
      <c r="R1055" t="s">
        <v>74</v>
      </c>
      <c r="S1055">
        <v>8</v>
      </c>
      <c r="T1055">
        <v>1146</v>
      </c>
      <c r="X1055" t="s">
        <v>3787</v>
      </c>
    </row>
    <row r="1056" spans="2:24" x14ac:dyDescent="0.25">
      <c r="B1056" t="s">
        <v>1835</v>
      </c>
      <c r="C1056" t="s">
        <v>1836</v>
      </c>
      <c r="D1056" t="s">
        <v>1837</v>
      </c>
      <c r="E1056">
        <v>0</v>
      </c>
      <c r="F1056">
        <v>4</v>
      </c>
      <c r="G1056">
        <v>75</v>
      </c>
      <c r="H1056">
        <v>66</v>
      </c>
      <c r="I1056" t="s">
        <v>71</v>
      </c>
      <c r="J1056" t="s">
        <v>81</v>
      </c>
      <c r="K1056">
        <v>180</v>
      </c>
      <c r="L1056" t="s">
        <v>73</v>
      </c>
      <c r="M1056" t="s">
        <v>74</v>
      </c>
      <c r="N1056">
        <v>0</v>
      </c>
      <c r="O1056">
        <v>9168</v>
      </c>
      <c r="P1056">
        <v>16</v>
      </c>
      <c r="Q1056" t="s">
        <v>48</v>
      </c>
      <c r="R1056" t="s">
        <v>74</v>
      </c>
      <c r="S1056">
        <v>8</v>
      </c>
      <c r="T1056">
        <v>1146</v>
      </c>
      <c r="X1056" t="s">
        <v>3787</v>
      </c>
    </row>
    <row r="1057" spans="2:24" x14ac:dyDescent="0.25">
      <c r="B1057" t="s">
        <v>1835</v>
      </c>
      <c r="C1057" t="s">
        <v>1836</v>
      </c>
      <c r="D1057" t="s">
        <v>1837</v>
      </c>
      <c r="E1057">
        <v>0</v>
      </c>
      <c r="F1057">
        <v>4</v>
      </c>
      <c r="G1057">
        <v>75</v>
      </c>
      <c r="H1057">
        <v>66</v>
      </c>
      <c r="I1057" t="s">
        <v>77</v>
      </c>
      <c r="J1057" t="s">
        <v>132</v>
      </c>
      <c r="K1057">
        <v>135</v>
      </c>
      <c r="L1057" t="s">
        <v>73</v>
      </c>
      <c r="M1057" t="s">
        <v>74</v>
      </c>
      <c r="N1057">
        <v>0</v>
      </c>
      <c r="O1057">
        <v>9168</v>
      </c>
      <c r="P1057">
        <v>16</v>
      </c>
      <c r="Q1057" t="s">
        <v>48</v>
      </c>
      <c r="R1057" t="s">
        <v>74</v>
      </c>
      <c r="S1057">
        <v>8</v>
      </c>
      <c r="T1057">
        <v>1146</v>
      </c>
      <c r="X1057" t="s">
        <v>3787</v>
      </c>
    </row>
    <row r="1058" spans="2:24" x14ac:dyDescent="0.25">
      <c r="B1058" t="s">
        <v>1835</v>
      </c>
      <c r="C1058" t="s">
        <v>1836</v>
      </c>
      <c r="D1058" t="s">
        <v>1837</v>
      </c>
      <c r="E1058">
        <v>0</v>
      </c>
      <c r="F1058">
        <v>4</v>
      </c>
      <c r="G1058">
        <v>75</v>
      </c>
      <c r="H1058">
        <v>66</v>
      </c>
      <c r="I1058" t="s">
        <v>77</v>
      </c>
      <c r="J1058" t="s">
        <v>81</v>
      </c>
      <c r="K1058">
        <v>180</v>
      </c>
      <c r="L1058" t="s">
        <v>73</v>
      </c>
      <c r="M1058" t="s">
        <v>74</v>
      </c>
      <c r="N1058">
        <v>0</v>
      </c>
      <c r="O1058">
        <v>9168</v>
      </c>
      <c r="P1058">
        <v>16</v>
      </c>
      <c r="Q1058" t="s">
        <v>48</v>
      </c>
      <c r="R1058" t="s">
        <v>74</v>
      </c>
      <c r="S1058">
        <v>8</v>
      </c>
      <c r="T1058">
        <v>1146</v>
      </c>
      <c r="X1058" t="s">
        <v>3787</v>
      </c>
    </row>
    <row r="1059" spans="2:24" x14ac:dyDescent="0.25">
      <c r="B1059" t="s">
        <v>1840</v>
      </c>
      <c r="C1059" t="s">
        <v>1841</v>
      </c>
      <c r="D1059" t="s">
        <v>1838</v>
      </c>
      <c r="E1059">
        <v>0</v>
      </c>
      <c r="F1059">
        <v>4</v>
      </c>
      <c r="G1059">
        <v>50</v>
      </c>
      <c r="H1059">
        <v>70</v>
      </c>
      <c r="I1059" t="s">
        <v>71</v>
      </c>
      <c r="J1059" t="s">
        <v>144</v>
      </c>
      <c r="K1059">
        <v>150</v>
      </c>
      <c r="L1059" t="s">
        <v>239</v>
      </c>
      <c r="M1059" t="s">
        <v>74</v>
      </c>
      <c r="N1059">
        <v>500</v>
      </c>
      <c r="O1059">
        <v>7960</v>
      </c>
      <c r="P1059">
        <v>16</v>
      </c>
      <c r="Q1059" t="s">
        <v>3990</v>
      </c>
      <c r="R1059" t="s">
        <v>74</v>
      </c>
      <c r="S1059">
        <v>8</v>
      </c>
      <c r="T1059">
        <v>995</v>
      </c>
      <c r="X1059" t="s">
        <v>1839</v>
      </c>
    </row>
    <row r="1060" spans="2:24" x14ac:dyDescent="0.25">
      <c r="B1060" t="s">
        <v>1840</v>
      </c>
      <c r="C1060" t="s">
        <v>1841</v>
      </c>
      <c r="D1060" t="s">
        <v>1838</v>
      </c>
      <c r="E1060">
        <v>0</v>
      </c>
      <c r="F1060">
        <v>4</v>
      </c>
      <c r="G1060">
        <v>50</v>
      </c>
      <c r="H1060">
        <v>70</v>
      </c>
      <c r="I1060" t="s">
        <v>71</v>
      </c>
      <c r="J1060" t="s">
        <v>140</v>
      </c>
      <c r="K1060">
        <v>190</v>
      </c>
      <c r="L1060" t="s">
        <v>271</v>
      </c>
      <c r="M1060" t="s">
        <v>74</v>
      </c>
      <c r="N1060">
        <v>1200</v>
      </c>
      <c r="O1060">
        <v>7960</v>
      </c>
      <c r="P1060">
        <v>16</v>
      </c>
      <c r="Q1060" t="s">
        <v>3990</v>
      </c>
      <c r="R1060" t="s">
        <v>74</v>
      </c>
      <c r="S1060">
        <v>8</v>
      </c>
      <c r="T1060">
        <v>995</v>
      </c>
      <c r="X1060" t="s">
        <v>1839</v>
      </c>
    </row>
    <row r="1061" spans="2:24" x14ac:dyDescent="0.25">
      <c r="B1061" t="s">
        <v>1840</v>
      </c>
      <c r="C1061" t="s">
        <v>1841</v>
      </c>
      <c r="D1061" t="s">
        <v>1838</v>
      </c>
      <c r="E1061">
        <v>0</v>
      </c>
      <c r="F1061">
        <v>4</v>
      </c>
      <c r="G1061">
        <v>50</v>
      </c>
      <c r="H1061">
        <v>70</v>
      </c>
      <c r="I1061" t="s">
        <v>77</v>
      </c>
      <c r="J1061" t="s">
        <v>1045</v>
      </c>
      <c r="K1061">
        <v>300</v>
      </c>
      <c r="L1061" t="s">
        <v>73</v>
      </c>
      <c r="M1061" t="s">
        <v>74</v>
      </c>
      <c r="N1061">
        <v>500</v>
      </c>
      <c r="O1061">
        <v>7960</v>
      </c>
      <c r="P1061">
        <v>16</v>
      </c>
      <c r="Q1061" t="s">
        <v>3990</v>
      </c>
      <c r="R1061" t="s">
        <v>74</v>
      </c>
      <c r="S1061">
        <v>8</v>
      </c>
      <c r="T1061">
        <v>995</v>
      </c>
      <c r="X1061" t="s">
        <v>1839</v>
      </c>
    </row>
    <row r="1062" spans="2:24" x14ac:dyDescent="0.25">
      <c r="B1062" t="s">
        <v>1842</v>
      </c>
      <c r="C1062" t="s">
        <v>1843</v>
      </c>
      <c r="D1062" t="s">
        <v>508</v>
      </c>
      <c r="E1062">
        <v>0</v>
      </c>
      <c r="F1062">
        <v>2</v>
      </c>
      <c r="G1062">
        <v>65</v>
      </c>
      <c r="H1062">
        <v>51</v>
      </c>
      <c r="I1062" t="s">
        <v>71</v>
      </c>
      <c r="J1062" t="s">
        <v>1844</v>
      </c>
      <c r="K1062" t="s">
        <v>3994</v>
      </c>
      <c r="L1062" t="s">
        <v>239</v>
      </c>
      <c r="M1062" t="s">
        <v>74</v>
      </c>
      <c r="N1062">
        <v>1200</v>
      </c>
      <c r="O1062">
        <v>3804</v>
      </c>
      <c r="P1062">
        <v>16</v>
      </c>
      <c r="Q1062" t="s">
        <v>3990</v>
      </c>
      <c r="R1062" t="s">
        <v>74</v>
      </c>
      <c r="S1062">
        <v>4</v>
      </c>
      <c r="T1062">
        <v>951</v>
      </c>
      <c r="X1062" t="s">
        <v>1846</v>
      </c>
    </row>
    <row r="1063" spans="2:24" x14ac:dyDescent="0.25">
      <c r="B1063" t="s">
        <v>1842</v>
      </c>
      <c r="C1063" t="s">
        <v>1843</v>
      </c>
      <c r="D1063" t="s">
        <v>508</v>
      </c>
      <c r="E1063">
        <v>0</v>
      </c>
      <c r="F1063">
        <v>2</v>
      </c>
      <c r="G1063">
        <v>65</v>
      </c>
      <c r="H1063">
        <v>51</v>
      </c>
      <c r="I1063" t="s">
        <v>77</v>
      </c>
      <c r="J1063" t="s">
        <v>1844</v>
      </c>
      <c r="K1063" t="s">
        <v>3994</v>
      </c>
      <c r="L1063" t="s">
        <v>239</v>
      </c>
      <c r="M1063" t="s">
        <v>74</v>
      </c>
      <c r="N1063">
        <v>1200</v>
      </c>
      <c r="O1063">
        <v>3804</v>
      </c>
      <c r="P1063">
        <v>16</v>
      </c>
      <c r="Q1063" t="s">
        <v>3990</v>
      </c>
      <c r="R1063" t="s">
        <v>74</v>
      </c>
      <c r="S1063">
        <v>4</v>
      </c>
      <c r="T1063">
        <v>951</v>
      </c>
      <c r="X1063" t="s">
        <v>1846</v>
      </c>
    </row>
    <row r="1064" spans="2:24" x14ac:dyDescent="0.25">
      <c r="B1064" t="s">
        <v>1847</v>
      </c>
      <c r="D1064" t="s">
        <v>89</v>
      </c>
      <c r="E1064">
        <v>0</v>
      </c>
      <c r="F1064">
        <v>0</v>
      </c>
      <c r="G1064">
        <v>0</v>
      </c>
      <c r="H1064">
        <v>0</v>
      </c>
      <c r="I1064" t="s">
        <v>74</v>
      </c>
      <c r="J1064" t="s">
        <v>74</v>
      </c>
      <c r="K1064" t="s">
        <v>74</v>
      </c>
      <c r="L1064" t="s">
        <v>74</v>
      </c>
      <c r="M1064" t="s">
        <v>74</v>
      </c>
      <c r="N1064" t="s">
        <v>74</v>
      </c>
      <c r="O1064">
        <v>0</v>
      </c>
      <c r="P1064">
        <v>16</v>
      </c>
      <c r="Q1064" t="s">
        <v>3989</v>
      </c>
      <c r="R1064" t="s">
        <v>74</v>
      </c>
      <c r="S1064" t="s">
        <v>74</v>
      </c>
      <c r="T1064" t="s">
        <v>74</v>
      </c>
      <c r="X1064" t="s">
        <v>1848</v>
      </c>
    </row>
    <row r="1065" spans="2:24" x14ac:dyDescent="0.25">
      <c r="B1065" t="s">
        <v>1849</v>
      </c>
      <c r="D1065" t="s">
        <v>105</v>
      </c>
      <c r="E1065">
        <v>0</v>
      </c>
      <c r="F1065">
        <v>0</v>
      </c>
      <c r="G1065">
        <v>0</v>
      </c>
      <c r="H1065">
        <v>0</v>
      </c>
      <c r="I1065" t="s">
        <v>74</v>
      </c>
      <c r="J1065" t="s">
        <v>74</v>
      </c>
      <c r="K1065" t="s">
        <v>74</v>
      </c>
      <c r="L1065" t="s">
        <v>74</v>
      </c>
      <c r="M1065" t="s">
        <v>74</v>
      </c>
      <c r="N1065" t="s">
        <v>74</v>
      </c>
      <c r="O1065">
        <v>0</v>
      </c>
      <c r="P1065">
        <v>16</v>
      </c>
      <c r="Q1065" t="s">
        <v>3989</v>
      </c>
      <c r="R1065" t="s">
        <v>74</v>
      </c>
      <c r="S1065" t="s">
        <v>74</v>
      </c>
      <c r="T1065" t="s">
        <v>74</v>
      </c>
      <c r="X1065" t="s">
        <v>1850</v>
      </c>
    </row>
    <row r="1066" spans="2:24" x14ac:dyDescent="0.25">
      <c r="B1066" t="s">
        <v>1851</v>
      </c>
      <c r="D1066" t="s">
        <v>105</v>
      </c>
      <c r="E1066">
        <v>0</v>
      </c>
      <c r="F1066">
        <v>0</v>
      </c>
      <c r="G1066">
        <v>0</v>
      </c>
      <c r="H1066">
        <v>0</v>
      </c>
      <c r="I1066" t="s">
        <v>74</v>
      </c>
      <c r="J1066" t="s">
        <v>74</v>
      </c>
      <c r="K1066" t="s">
        <v>74</v>
      </c>
      <c r="L1066" t="s">
        <v>74</v>
      </c>
      <c r="M1066" t="s">
        <v>74</v>
      </c>
      <c r="N1066" t="s">
        <v>74</v>
      </c>
      <c r="O1066">
        <v>0</v>
      </c>
      <c r="P1066">
        <v>16</v>
      </c>
      <c r="Q1066" t="s">
        <v>3989</v>
      </c>
      <c r="R1066" t="s">
        <v>74</v>
      </c>
      <c r="S1066" t="s">
        <v>74</v>
      </c>
      <c r="T1066" t="s">
        <v>74</v>
      </c>
      <c r="X1066" t="s">
        <v>1852</v>
      </c>
    </row>
    <row r="1067" spans="2:24" x14ac:dyDescent="0.25">
      <c r="B1067" t="s">
        <v>1853</v>
      </c>
      <c r="D1067" t="s">
        <v>105</v>
      </c>
      <c r="E1067">
        <v>0</v>
      </c>
      <c r="F1067">
        <v>0</v>
      </c>
      <c r="G1067">
        <v>0</v>
      </c>
      <c r="H1067">
        <v>0</v>
      </c>
      <c r="I1067" t="s">
        <v>74</v>
      </c>
      <c r="J1067" t="s">
        <v>74</v>
      </c>
      <c r="K1067" t="s">
        <v>74</v>
      </c>
      <c r="L1067" t="s">
        <v>74</v>
      </c>
      <c r="M1067" t="s">
        <v>74</v>
      </c>
      <c r="N1067" t="s">
        <v>74</v>
      </c>
      <c r="O1067">
        <v>0</v>
      </c>
      <c r="P1067">
        <v>16</v>
      </c>
      <c r="Q1067" t="s">
        <v>3989</v>
      </c>
      <c r="R1067" t="s">
        <v>74</v>
      </c>
      <c r="S1067" t="s">
        <v>74</v>
      </c>
      <c r="T1067" t="s">
        <v>74</v>
      </c>
      <c r="X1067" t="s">
        <v>1854</v>
      </c>
    </row>
    <row r="1068" spans="2:24" x14ac:dyDescent="0.25">
      <c r="B1068" t="s">
        <v>1855</v>
      </c>
      <c r="D1068" t="s">
        <v>105</v>
      </c>
      <c r="E1068">
        <v>0</v>
      </c>
      <c r="F1068">
        <v>0</v>
      </c>
      <c r="G1068">
        <v>0</v>
      </c>
      <c r="H1068">
        <v>0</v>
      </c>
      <c r="I1068" t="s">
        <v>74</v>
      </c>
      <c r="J1068" t="s">
        <v>74</v>
      </c>
      <c r="K1068" t="s">
        <v>74</v>
      </c>
      <c r="L1068" t="s">
        <v>74</v>
      </c>
      <c r="M1068" t="s">
        <v>74</v>
      </c>
      <c r="N1068" t="s">
        <v>74</v>
      </c>
      <c r="O1068">
        <v>0</v>
      </c>
      <c r="P1068">
        <v>16</v>
      </c>
      <c r="Q1068" t="s">
        <v>3989</v>
      </c>
      <c r="R1068" t="s">
        <v>74</v>
      </c>
      <c r="S1068" t="s">
        <v>74</v>
      </c>
      <c r="T1068" t="s">
        <v>74</v>
      </c>
      <c r="X1068" t="s">
        <v>1856</v>
      </c>
    </row>
    <row r="1069" spans="2:24" x14ac:dyDescent="0.25">
      <c r="B1069" t="s">
        <v>1857</v>
      </c>
      <c r="D1069" t="s">
        <v>1167</v>
      </c>
      <c r="E1069">
        <v>0</v>
      </c>
      <c r="F1069">
        <v>0</v>
      </c>
      <c r="G1069">
        <v>0</v>
      </c>
      <c r="H1069">
        <v>0</v>
      </c>
      <c r="I1069" t="s">
        <v>74</v>
      </c>
      <c r="J1069" t="s">
        <v>74</v>
      </c>
      <c r="K1069" t="s">
        <v>74</v>
      </c>
      <c r="L1069" t="s">
        <v>74</v>
      </c>
      <c r="M1069" t="s">
        <v>74</v>
      </c>
      <c r="N1069" t="s">
        <v>74</v>
      </c>
      <c r="O1069">
        <v>0</v>
      </c>
      <c r="P1069">
        <v>16</v>
      </c>
      <c r="Q1069" t="s">
        <v>3989</v>
      </c>
      <c r="R1069" t="s">
        <v>74</v>
      </c>
      <c r="S1069" t="s">
        <v>74</v>
      </c>
      <c r="T1069" t="s">
        <v>74</v>
      </c>
      <c r="X1069" t="s">
        <v>1858</v>
      </c>
    </row>
    <row r="1070" spans="2:24" x14ac:dyDescent="0.25">
      <c r="B1070" t="s">
        <v>1859</v>
      </c>
      <c r="C1070" t="s">
        <v>236</v>
      </c>
      <c r="D1070" t="s">
        <v>298</v>
      </c>
      <c r="E1070">
        <v>0</v>
      </c>
      <c r="F1070">
        <v>3</v>
      </c>
      <c r="G1070">
        <v>60</v>
      </c>
      <c r="H1070">
        <v>70</v>
      </c>
      <c r="I1070" t="s">
        <v>71</v>
      </c>
      <c r="J1070" t="s">
        <v>238</v>
      </c>
      <c r="K1070">
        <v>150</v>
      </c>
      <c r="L1070" t="s">
        <v>239</v>
      </c>
      <c r="M1070" t="s">
        <v>74</v>
      </c>
      <c r="N1070">
        <v>500</v>
      </c>
      <c r="O1070">
        <v>5910</v>
      </c>
      <c r="P1070">
        <v>16</v>
      </c>
      <c r="Q1070" t="s">
        <v>3990</v>
      </c>
      <c r="R1070" t="s">
        <v>74</v>
      </c>
      <c r="S1070">
        <v>6</v>
      </c>
      <c r="T1070">
        <v>985</v>
      </c>
      <c r="X1070" t="s">
        <v>1860</v>
      </c>
    </row>
    <row r="1071" spans="2:24" x14ac:dyDescent="0.25">
      <c r="B1071" t="s">
        <v>1859</v>
      </c>
      <c r="C1071" t="s">
        <v>236</v>
      </c>
      <c r="D1071" t="s">
        <v>298</v>
      </c>
      <c r="E1071">
        <v>0</v>
      </c>
      <c r="F1071">
        <v>3</v>
      </c>
      <c r="G1071">
        <v>60</v>
      </c>
      <c r="H1071">
        <v>70</v>
      </c>
      <c r="I1071" t="s">
        <v>77</v>
      </c>
      <c r="J1071" t="s">
        <v>238</v>
      </c>
      <c r="K1071">
        <v>150</v>
      </c>
      <c r="L1071" t="s">
        <v>239</v>
      </c>
      <c r="M1071" t="s">
        <v>74</v>
      </c>
      <c r="N1071">
        <v>500</v>
      </c>
      <c r="O1071">
        <v>5910</v>
      </c>
      <c r="P1071">
        <v>16</v>
      </c>
      <c r="Q1071" t="s">
        <v>3990</v>
      </c>
      <c r="R1071" t="s">
        <v>74</v>
      </c>
      <c r="S1071">
        <v>6</v>
      </c>
      <c r="T1071">
        <v>985</v>
      </c>
      <c r="X1071" t="s">
        <v>1860</v>
      </c>
    </row>
    <row r="1072" spans="2:24" x14ac:dyDescent="0.25">
      <c r="B1072" t="s">
        <v>1861</v>
      </c>
      <c r="D1072" t="s">
        <v>116</v>
      </c>
      <c r="E1072">
        <v>0</v>
      </c>
      <c r="F1072">
        <v>0</v>
      </c>
      <c r="G1072">
        <v>0</v>
      </c>
      <c r="H1072">
        <v>0</v>
      </c>
      <c r="I1072" t="s">
        <v>74</v>
      </c>
      <c r="J1072" t="s">
        <v>74</v>
      </c>
      <c r="K1072" t="s">
        <v>74</v>
      </c>
      <c r="L1072" t="s">
        <v>74</v>
      </c>
      <c r="M1072" t="s">
        <v>74</v>
      </c>
      <c r="N1072" t="s">
        <v>74</v>
      </c>
      <c r="O1072">
        <v>0</v>
      </c>
      <c r="P1072">
        <v>16</v>
      </c>
      <c r="Q1072" t="s">
        <v>3989</v>
      </c>
      <c r="R1072" t="s">
        <v>74</v>
      </c>
      <c r="S1072" t="s">
        <v>74</v>
      </c>
      <c r="T1072" t="s">
        <v>74</v>
      </c>
      <c r="X1072" t="s">
        <v>1862</v>
      </c>
    </row>
    <row r="1073" spans="2:24" x14ac:dyDescent="0.25">
      <c r="B1073" t="s">
        <v>1863</v>
      </c>
      <c r="D1073" t="s">
        <v>116</v>
      </c>
      <c r="E1073">
        <v>0</v>
      </c>
      <c r="F1073">
        <v>0</v>
      </c>
      <c r="G1073">
        <v>0</v>
      </c>
      <c r="H1073">
        <v>0</v>
      </c>
      <c r="I1073" t="s">
        <v>74</v>
      </c>
      <c r="J1073" t="s">
        <v>74</v>
      </c>
      <c r="K1073" t="s">
        <v>74</v>
      </c>
      <c r="L1073" t="s">
        <v>74</v>
      </c>
      <c r="M1073" t="s">
        <v>74</v>
      </c>
      <c r="N1073" t="s">
        <v>74</v>
      </c>
      <c r="O1073">
        <v>0</v>
      </c>
      <c r="P1073">
        <v>16</v>
      </c>
      <c r="Q1073" t="s">
        <v>3989</v>
      </c>
      <c r="R1073" t="s">
        <v>74</v>
      </c>
      <c r="S1073" t="s">
        <v>74</v>
      </c>
      <c r="T1073" t="s">
        <v>74</v>
      </c>
      <c r="X1073" t="s">
        <v>1864</v>
      </c>
    </row>
    <row r="1074" spans="2:24" x14ac:dyDescent="0.25">
      <c r="B1074" t="s">
        <v>1865</v>
      </c>
      <c r="D1074" t="s">
        <v>89</v>
      </c>
      <c r="E1074">
        <v>0</v>
      </c>
      <c r="F1074">
        <v>0</v>
      </c>
      <c r="G1074">
        <v>0</v>
      </c>
      <c r="H1074">
        <v>0</v>
      </c>
      <c r="I1074" t="s">
        <v>74</v>
      </c>
      <c r="J1074" t="s">
        <v>74</v>
      </c>
      <c r="K1074" t="s">
        <v>74</v>
      </c>
      <c r="L1074" t="s">
        <v>74</v>
      </c>
      <c r="M1074" t="s">
        <v>74</v>
      </c>
      <c r="N1074" t="s">
        <v>74</v>
      </c>
      <c r="O1074">
        <v>0</v>
      </c>
      <c r="P1074">
        <v>16</v>
      </c>
      <c r="Q1074" t="s">
        <v>3989</v>
      </c>
      <c r="R1074" t="s">
        <v>74</v>
      </c>
      <c r="S1074" t="s">
        <v>74</v>
      </c>
      <c r="T1074" t="s">
        <v>74</v>
      </c>
      <c r="X1074" t="s">
        <v>1866</v>
      </c>
    </row>
    <row r="1075" spans="2:24" x14ac:dyDescent="0.25">
      <c r="B1075" t="s">
        <v>1867</v>
      </c>
      <c r="D1075" t="s">
        <v>89</v>
      </c>
      <c r="E1075">
        <v>0</v>
      </c>
      <c r="F1075">
        <v>0</v>
      </c>
      <c r="G1075">
        <v>0</v>
      </c>
      <c r="H1075">
        <v>0</v>
      </c>
      <c r="I1075" t="s">
        <v>74</v>
      </c>
      <c r="J1075" t="s">
        <v>74</v>
      </c>
      <c r="K1075" t="s">
        <v>74</v>
      </c>
      <c r="L1075" t="s">
        <v>74</v>
      </c>
      <c r="M1075" t="s">
        <v>74</v>
      </c>
      <c r="N1075" t="s">
        <v>74</v>
      </c>
      <c r="O1075">
        <v>0</v>
      </c>
      <c r="P1075">
        <v>16</v>
      </c>
      <c r="Q1075" t="s">
        <v>3989</v>
      </c>
      <c r="R1075" t="s">
        <v>74</v>
      </c>
      <c r="S1075" t="s">
        <v>74</v>
      </c>
      <c r="T1075" t="s">
        <v>74</v>
      </c>
      <c r="X1075" t="s">
        <v>1868</v>
      </c>
    </row>
    <row r="1076" spans="2:24" x14ac:dyDescent="0.25">
      <c r="B1076" t="s">
        <v>1869</v>
      </c>
      <c r="D1076" t="s">
        <v>518</v>
      </c>
      <c r="E1076">
        <v>0</v>
      </c>
      <c r="F1076">
        <v>0</v>
      </c>
      <c r="G1076">
        <v>0</v>
      </c>
      <c r="H1076">
        <v>0</v>
      </c>
      <c r="I1076" t="s">
        <v>74</v>
      </c>
      <c r="J1076" t="s">
        <v>74</v>
      </c>
      <c r="K1076" t="s">
        <v>74</v>
      </c>
      <c r="L1076" t="s">
        <v>74</v>
      </c>
      <c r="M1076" t="s">
        <v>74</v>
      </c>
      <c r="N1076" t="s">
        <v>74</v>
      </c>
      <c r="O1076">
        <v>0</v>
      </c>
      <c r="P1076">
        <v>16</v>
      </c>
      <c r="Q1076" t="s">
        <v>3989</v>
      </c>
      <c r="R1076" t="s">
        <v>74</v>
      </c>
      <c r="S1076" t="s">
        <v>74</v>
      </c>
      <c r="T1076" t="s">
        <v>74</v>
      </c>
      <c r="X1076" t="s">
        <v>1870</v>
      </c>
    </row>
    <row r="1077" spans="2:24" x14ac:dyDescent="0.25">
      <c r="B1077" t="s">
        <v>1871</v>
      </c>
      <c r="D1077" t="s">
        <v>105</v>
      </c>
      <c r="E1077">
        <v>0</v>
      </c>
      <c r="F1077">
        <v>0</v>
      </c>
      <c r="G1077">
        <v>0</v>
      </c>
      <c r="H1077">
        <v>0</v>
      </c>
      <c r="I1077" t="s">
        <v>74</v>
      </c>
      <c r="J1077" t="s">
        <v>74</v>
      </c>
      <c r="K1077" t="s">
        <v>74</v>
      </c>
      <c r="L1077" t="s">
        <v>74</v>
      </c>
      <c r="M1077" t="s">
        <v>74</v>
      </c>
      <c r="N1077" t="s">
        <v>74</v>
      </c>
      <c r="O1077">
        <v>0</v>
      </c>
      <c r="P1077">
        <v>16</v>
      </c>
      <c r="Q1077" t="s">
        <v>3989</v>
      </c>
      <c r="R1077" t="s">
        <v>74</v>
      </c>
      <c r="S1077" t="s">
        <v>74</v>
      </c>
      <c r="T1077" t="s">
        <v>74</v>
      </c>
      <c r="X1077" t="s">
        <v>1872</v>
      </c>
    </row>
    <row r="1078" spans="2:24" x14ac:dyDescent="0.25">
      <c r="B1078" t="s">
        <v>1873</v>
      </c>
      <c r="D1078" t="s">
        <v>89</v>
      </c>
      <c r="E1078">
        <v>0</v>
      </c>
      <c r="F1078">
        <v>0</v>
      </c>
      <c r="G1078">
        <v>0</v>
      </c>
      <c r="H1078">
        <v>0</v>
      </c>
      <c r="I1078" t="s">
        <v>74</v>
      </c>
      <c r="J1078" t="s">
        <v>74</v>
      </c>
      <c r="K1078" t="s">
        <v>74</v>
      </c>
      <c r="L1078" t="s">
        <v>74</v>
      </c>
      <c r="M1078" t="s">
        <v>74</v>
      </c>
      <c r="N1078" t="s">
        <v>74</v>
      </c>
      <c r="O1078">
        <v>0</v>
      </c>
      <c r="P1078">
        <v>16</v>
      </c>
      <c r="Q1078" t="s">
        <v>3989</v>
      </c>
      <c r="R1078" t="s">
        <v>74</v>
      </c>
      <c r="S1078" t="s">
        <v>74</v>
      </c>
      <c r="T1078" t="s">
        <v>74</v>
      </c>
      <c r="X1078" t="s">
        <v>1874</v>
      </c>
    </row>
    <row r="1079" spans="2:24" x14ac:dyDescent="0.25">
      <c r="B1079" t="s">
        <v>1875</v>
      </c>
      <c r="D1079" t="s">
        <v>89</v>
      </c>
      <c r="E1079">
        <v>0</v>
      </c>
      <c r="F1079">
        <v>0</v>
      </c>
      <c r="G1079">
        <v>0</v>
      </c>
      <c r="H1079">
        <v>0</v>
      </c>
      <c r="I1079" t="s">
        <v>74</v>
      </c>
      <c r="J1079" t="s">
        <v>74</v>
      </c>
      <c r="K1079" t="s">
        <v>74</v>
      </c>
      <c r="L1079" t="s">
        <v>74</v>
      </c>
      <c r="M1079" t="s">
        <v>74</v>
      </c>
      <c r="N1079" t="s">
        <v>74</v>
      </c>
      <c r="O1079">
        <v>0</v>
      </c>
      <c r="P1079">
        <v>16</v>
      </c>
      <c r="Q1079" t="s">
        <v>3989</v>
      </c>
      <c r="R1079" t="s">
        <v>74</v>
      </c>
      <c r="S1079" t="s">
        <v>74</v>
      </c>
      <c r="T1079" t="s">
        <v>74</v>
      </c>
      <c r="X1079" t="s">
        <v>1876</v>
      </c>
    </row>
    <row r="1080" spans="2:24" x14ac:dyDescent="0.25">
      <c r="B1080" t="s">
        <v>1877</v>
      </c>
      <c r="D1080" t="s">
        <v>89</v>
      </c>
      <c r="E1080">
        <v>0</v>
      </c>
      <c r="F1080">
        <v>0</v>
      </c>
      <c r="G1080">
        <v>0</v>
      </c>
      <c r="H1080">
        <v>0</v>
      </c>
      <c r="I1080" t="s">
        <v>74</v>
      </c>
      <c r="J1080" t="s">
        <v>74</v>
      </c>
      <c r="K1080" t="s">
        <v>74</v>
      </c>
      <c r="L1080" t="s">
        <v>74</v>
      </c>
      <c r="M1080" t="s">
        <v>74</v>
      </c>
      <c r="N1080" t="s">
        <v>74</v>
      </c>
      <c r="O1080">
        <v>0</v>
      </c>
      <c r="P1080">
        <v>16</v>
      </c>
      <c r="Q1080" t="s">
        <v>3989</v>
      </c>
      <c r="R1080" t="s">
        <v>74</v>
      </c>
      <c r="S1080" t="s">
        <v>74</v>
      </c>
      <c r="T1080" t="s">
        <v>74</v>
      </c>
      <c r="X1080" t="s">
        <v>1878</v>
      </c>
    </row>
    <row r="1081" spans="2:24" x14ac:dyDescent="0.25">
      <c r="B1081" t="s">
        <v>1879</v>
      </c>
      <c r="D1081" t="s">
        <v>89</v>
      </c>
      <c r="E1081">
        <v>0</v>
      </c>
      <c r="F1081">
        <v>0</v>
      </c>
      <c r="G1081">
        <v>0</v>
      </c>
      <c r="H1081">
        <v>0</v>
      </c>
      <c r="I1081" t="s">
        <v>74</v>
      </c>
      <c r="J1081" t="s">
        <v>74</v>
      </c>
      <c r="K1081" t="s">
        <v>74</v>
      </c>
      <c r="L1081" t="s">
        <v>74</v>
      </c>
      <c r="M1081" t="s">
        <v>74</v>
      </c>
      <c r="N1081" t="s">
        <v>74</v>
      </c>
      <c r="O1081">
        <v>0</v>
      </c>
      <c r="P1081">
        <v>16</v>
      </c>
      <c r="Q1081" t="s">
        <v>3989</v>
      </c>
      <c r="R1081" t="s">
        <v>74</v>
      </c>
      <c r="S1081" t="s">
        <v>74</v>
      </c>
      <c r="T1081" t="s">
        <v>74</v>
      </c>
      <c r="X1081" t="s">
        <v>1880</v>
      </c>
    </row>
    <row r="1082" spans="2:24" x14ac:dyDescent="0.25">
      <c r="B1082" t="s">
        <v>1881</v>
      </c>
      <c r="D1082" t="s">
        <v>89</v>
      </c>
      <c r="E1082">
        <v>0</v>
      </c>
      <c r="F1082">
        <v>0</v>
      </c>
      <c r="G1082">
        <v>0</v>
      </c>
      <c r="H1082">
        <v>0</v>
      </c>
      <c r="I1082" t="s">
        <v>74</v>
      </c>
      <c r="J1082" t="s">
        <v>74</v>
      </c>
      <c r="K1082" t="s">
        <v>74</v>
      </c>
      <c r="L1082" t="s">
        <v>74</v>
      </c>
      <c r="M1082" t="s">
        <v>74</v>
      </c>
      <c r="N1082" t="s">
        <v>74</v>
      </c>
      <c r="O1082">
        <v>0</v>
      </c>
      <c r="P1082">
        <v>16</v>
      </c>
      <c r="Q1082" t="s">
        <v>3989</v>
      </c>
      <c r="R1082" t="s">
        <v>74</v>
      </c>
      <c r="S1082" t="s">
        <v>74</v>
      </c>
      <c r="T1082" t="s">
        <v>74</v>
      </c>
      <c r="X1082" t="s">
        <v>1882</v>
      </c>
    </row>
    <row r="1083" spans="2:24" x14ac:dyDescent="0.25">
      <c r="B1083" t="s">
        <v>1883</v>
      </c>
      <c r="D1083" t="s">
        <v>89</v>
      </c>
      <c r="E1083">
        <v>0</v>
      </c>
      <c r="F1083">
        <v>0</v>
      </c>
      <c r="G1083">
        <v>0</v>
      </c>
      <c r="H1083">
        <v>0</v>
      </c>
      <c r="I1083" t="s">
        <v>74</v>
      </c>
      <c r="J1083" t="s">
        <v>74</v>
      </c>
      <c r="K1083" t="s">
        <v>74</v>
      </c>
      <c r="L1083" t="s">
        <v>74</v>
      </c>
      <c r="M1083" t="s">
        <v>74</v>
      </c>
      <c r="N1083" t="s">
        <v>74</v>
      </c>
      <c r="O1083">
        <v>0</v>
      </c>
      <c r="P1083">
        <v>16</v>
      </c>
      <c r="Q1083" t="s">
        <v>3989</v>
      </c>
      <c r="R1083" t="s">
        <v>74</v>
      </c>
      <c r="S1083" t="s">
        <v>74</v>
      </c>
      <c r="T1083" t="s">
        <v>74</v>
      </c>
      <c r="X1083" t="s">
        <v>1884</v>
      </c>
    </row>
    <row r="1084" spans="2:24" x14ac:dyDescent="0.25">
      <c r="B1084" t="s">
        <v>1885</v>
      </c>
      <c r="D1084" t="s">
        <v>89</v>
      </c>
      <c r="E1084">
        <v>0</v>
      </c>
      <c r="F1084">
        <v>0</v>
      </c>
      <c r="G1084">
        <v>0</v>
      </c>
      <c r="H1084">
        <v>1</v>
      </c>
      <c r="I1084" t="s">
        <v>74</v>
      </c>
      <c r="J1084" t="s">
        <v>74</v>
      </c>
      <c r="K1084" t="s">
        <v>74</v>
      </c>
      <c r="L1084" t="s">
        <v>74</v>
      </c>
      <c r="M1084" t="s">
        <v>74</v>
      </c>
      <c r="N1084" t="s">
        <v>74</v>
      </c>
      <c r="O1084">
        <v>0</v>
      </c>
      <c r="P1084">
        <v>16</v>
      </c>
      <c r="Q1084" t="s">
        <v>3989</v>
      </c>
      <c r="R1084" t="s">
        <v>74</v>
      </c>
      <c r="S1084" t="s">
        <v>74</v>
      </c>
      <c r="T1084" t="s">
        <v>74</v>
      </c>
      <c r="X1084" t="s">
        <v>1886</v>
      </c>
    </row>
    <row r="1085" spans="2:24" x14ac:dyDescent="0.25">
      <c r="B1085" t="s">
        <v>1887</v>
      </c>
      <c r="D1085" t="s">
        <v>89</v>
      </c>
      <c r="E1085">
        <v>0</v>
      </c>
      <c r="F1085">
        <v>0</v>
      </c>
      <c r="G1085">
        <v>0</v>
      </c>
      <c r="H1085">
        <v>0</v>
      </c>
      <c r="I1085" t="s">
        <v>74</v>
      </c>
      <c r="J1085" t="s">
        <v>74</v>
      </c>
      <c r="K1085" t="s">
        <v>74</v>
      </c>
      <c r="L1085" t="s">
        <v>74</v>
      </c>
      <c r="M1085" t="s">
        <v>74</v>
      </c>
      <c r="N1085" t="s">
        <v>74</v>
      </c>
      <c r="O1085">
        <v>0</v>
      </c>
      <c r="P1085">
        <v>16</v>
      </c>
      <c r="Q1085" t="s">
        <v>3989</v>
      </c>
      <c r="R1085" t="s">
        <v>74</v>
      </c>
      <c r="S1085" t="s">
        <v>74</v>
      </c>
      <c r="T1085" t="s">
        <v>74</v>
      </c>
      <c r="X1085" t="s">
        <v>1888</v>
      </c>
    </row>
    <row r="1086" spans="2:24" x14ac:dyDescent="0.25">
      <c r="B1086" t="s">
        <v>1889</v>
      </c>
      <c r="D1086" t="s">
        <v>1178</v>
      </c>
      <c r="E1086">
        <v>0</v>
      </c>
      <c r="F1086">
        <v>0</v>
      </c>
      <c r="G1086">
        <v>1</v>
      </c>
      <c r="H1086">
        <v>0</v>
      </c>
      <c r="I1086" t="s">
        <v>74</v>
      </c>
      <c r="J1086" t="s">
        <v>74</v>
      </c>
      <c r="K1086" t="s">
        <v>74</v>
      </c>
      <c r="L1086" t="s">
        <v>74</v>
      </c>
      <c r="M1086" t="s">
        <v>74</v>
      </c>
      <c r="N1086" t="s">
        <v>74</v>
      </c>
      <c r="O1086">
        <v>0</v>
      </c>
      <c r="P1086">
        <v>16</v>
      </c>
      <c r="Q1086" t="s">
        <v>3989</v>
      </c>
      <c r="R1086" t="s">
        <v>74</v>
      </c>
      <c r="S1086" t="s">
        <v>74</v>
      </c>
      <c r="T1086" t="s">
        <v>74</v>
      </c>
      <c r="X1086" t="s">
        <v>1890</v>
      </c>
    </row>
    <row r="1087" spans="2:24" x14ac:dyDescent="0.25">
      <c r="B1087" t="s">
        <v>1891</v>
      </c>
      <c r="D1087" t="s">
        <v>89</v>
      </c>
      <c r="E1087">
        <v>0</v>
      </c>
      <c r="F1087">
        <v>0</v>
      </c>
      <c r="G1087">
        <v>0</v>
      </c>
      <c r="H1087">
        <v>0</v>
      </c>
      <c r="I1087" t="s">
        <v>74</v>
      </c>
      <c r="J1087" t="s">
        <v>74</v>
      </c>
      <c r="K1087" t="s">
        <v>74</v>
      </c>
      <c r="L1087" t="s">
        <v>74</v>
      </c>
      <c r="M1087" t="s">
        <v>74</v>
      </c>
      <c r="N1087" t="s">
        <v>74</v>
      </c>
      <c r="O1087">
        <v>0</v>
      </c>
      <c r="P1087">
        <v>16</v>
      </c>
      <c r="Q1087" t="s">
        <v>3989</v>
      </c>
      <c r="R1087" t="s">
        <v>74</v>
      </c>
      <c r="S1087" t="s">
        <v>74</v>
      </c>
      <c r="T1087" t="s">
        <v>74</v>
      </c>
      <c r="X1087" t="s">
        <v>1892</v>
      </c>
    </row>
    <row r="1088" spans="2:24" x14ac:dyDescent="0.25">
      <c r="B1088" t="s">
        <v>1893</v>
      </c>
      <c r="D1088" t="s">
        <v>89</v>
      </c>
      <c r="E1088">
        <v>0</v>
      </c>
      <c r="F1088">
        <v>0</v>
      </c>
      <c r="G1088">
        <v>0</v>
      </c>
      <c r="H1088">
        <v>0</v>
      </c>
      <c r="I1088" t="s">
        <v>74</v>
      </c>
      <c r="J1088" t="s">
        <v>74</v>
      </c>
      <c r="K1088" t="s">
        <v>74</v>
      </c>
      <c r="L1088" t="s">
        <v>74</v>
      </c>
      <c r="M1088" t="s">
        <v>74</v>
      </c>
      <c r="N1088" t="s">
        <v>74</v>
      </c>
      <c r="O1088">
        <v>0</v>
      </c>
      <c r="P1088">
        <v>16</v>
      </c>
      <c r="Q1088" t="s">
        <v>3989</v>
      </c>
      <c r="R1088" t="s">
        <v>74</v>
      </c>
      <c r="S1088" t="s">
        <v>74</v>
      </c>
      <c r="T1088" t="s">
        <v>74</v>
      </c>
      <c r="X1088" t="s">
        <v>1894</v>
      </c>
    </row>
    <row r="1089" spans="2:24" x14ac:dyDescent="0.25">
      <c r="B1089" t="s">
        <v>1895</v>
      </c>
      <c r="D1089" t="s">
        <v>89</v>
      </c>
      <c r="E1089">
        <v>0</v>
      </c>
      <c r="F1089">
        <v>0</v>
      </c>
      <c r="G1089">
        <v>0</v>
      </c>
      <c r="H1089">
        <v>0</v>
      </c>
      <c r="I1089" t="s">
        <v>74</v>
      </c>
      <c r="J1089" t="s">
        <v>74</v>
      </c>
      <c r="K1089" t="s">
        <v>74</v>
      </c>
      <c r="L1089" t="s">
        <v>74</v>
      </c>
      <c r="M1089" t="s">
        <v>74</v>
      </c>
      <c r="N1089" t="s">
        <v>74</v>
      </c>
      <c r="O1089">
        <v>0</v>
      </c>
      <c r="P1089">
        <v>16</v>
      </c>
      <c r="Q1089" t="s">
        <v>3989</v>
      </c>
      <c r="R1089" t="s">
        <v>74</v>
      </c>
      <c r="S1089" t="s">
        <v>74</v>
      </c>
      <c r="T1089" t="s">
        <v>74</v>
      </c>
      <c r="X1089" t="s">
        <v>1896</v>
      </c>
    </row>
    <row r="1090" spans="2:24" x14ac:dyDescent="0.25">
      <c r="B1090" t="s">
        <v>1897</v>
      </c>
      <c r="D1090" t="s">
        <v>89</v>
      </c>
      <c r="E1090">
        <v>0</v>
      </c>
      <c r="F1090">
        <v>0</v>
      </c>
      <c r="G1090">
        <v>0</v>
      </c>
      <c r="H1090">
        <v>0</v>
      </c>
      <c r="I1090" t="s">
        <v>74</v>
      </c>
      <c r="J1090" t="s">
        <v>74</v>
      </c>
      <c r="K1090" t="s">
        <v>74</v>
      </c>
      <c r="L1090" t="s">
        <v>74</v>
      </c>
      <c r="M1090" t="s">
        <v>74</v>
      </c>
      <c r="N1090" t="s">
        <v>74</v>
      </c>
      <c r="O1090">
        <v>0</v>
      </c>
      <c r="P1090">
        <v>16</v>
      </c>
      <c r="Q1090" t="s">
        <v>3989</v>
      </c>
      <c r="R1090" t="s">
        <v>74</v>
      </c>
      <c r="S1090" t="s">
        <v>74</v>
      </c>
      <c r="T1090" t="s">
        <v>74</v>
      </c>
      <c r="X1090" t="s">
        <v>1898</v>
      </c>
    </row>
    <row r="1091" spans="2:24" x14ac:dyDescent="0.25">
      <c r="B1091" t="s">
        <v>1899</v>
      </c>
      <c r="D1091" t="s">
        <v>89</v>
      </c>
      <c r="E1091">
        <v>0</v>
      </c>
      <c r="F1091">
        <v>0</v>
      </c>
      <c r="G1091">
        <v>0</v>
      </c>
      <c r="H1091">
        <v>0</v>
      </c>
      <c r="I1091" t="s">
        <v>74</v>
      </c>
      <c r="J1091" t="s">
        <v>74</v>
      </c>
      <c r="K1091" t="s">
        <v>74</v>
      </c>
      <c r="L1091" t="s">
        <v>74</v>
      </c>
      <c r="M1091" t="s">
        <v>74</v>
      </c>
      <c r="N1091" t="s">
        <v>74</v>
      </c>
      <c r="O1091">
        <v>0</v>
      </c>
      <c r="P1091">
        <v>16</v>
      </c>
      <c r="Q1091" t="s">
        <v>3989</v>
      </c>
      <c r="R1091" t="s">
        <v>74</v>
      </c>
      <c r="S1091" t="s">
        <v>74</v>
      </c>
      <c r="T1091" t="s">
        <v>74</v>
      </c>
      <c r="X1091" t="s">
        <v>1900</v>
      </c>
    </row>
    <row r="1092" spans="2:24" x14ac:dyDescent="0.25">
      <c r="B1092" t="s">
        <v>1901</v>
      </c>
      <c r="D1092" t="s">
        <v>1253</v>
      </c>
      <c r="E1092">
        <v>0</v>
      </c>
      <c r="F1092">
        <v>0</v>
      </c>
      <c r="G1092">
        <v>2</v>
      </c>
      <c r="H1092">
        <v>0</v>
      </c>
      <c r="I1092" t="s">
        <v>74</v>
      </c>
      <c r="J1092" t="s">
        <v>74</v>
      </c>
      <c r="K1092" t="s">
        <v>74</v>
      </c>
      <c r="L1092" t="s">
        <v>74</v>
      </c>
      <c r="M1092" t="s">
        <v>74</v>
      </c>
      <c r="N1092" t="s">
        <v>74</v>
      </c>
      <c r="O1092">
        <v>0</v>
      </c>
      <c r="P1092">
        <v>16</v>
      </c>
      <c r="Q1092" t="s">
        <v>3989</v>
      </c>
      <c r="R1092" t="s">
        <v>74</v>
      </c>
      <c r="S1092" t="s">
        <v>74</v>
      </c>
      <c r="T1092" t="s">
        <v>74</v>
      </c>
      <c r="X1092" t="s">
        <v>1902</v>
      </c>
    </row>
    <row r="1093" spans="2:24" x14ac:dyDescent="0.25">
      <c r="B1093" t="s">
        <v>1903</v>
      </c>
      <c r="D1093" t="s">
        <v>1178</v>
      </c>
      <c r="E1093">
        <v>0</v>
      </c>
      <c r="F1093">
        <v>0</v>
      </c>
      <c r="G1093">
        <v>0</v>
      </c>
      <c r="H1093">
        <v>0</v>
      </c>
      <c r="I1093" t="s">
        <v>74</v>
      </c>
      <c r="J1093" t="s">
        <v>74</v>
      </c>
      <c r="K1093" t="s">
        <v>74</v>
      </c>
      <c r="L1093" t="s">
        <v>74</v>
      </c>
      <c r="M1093" t="s">
        <v>74</v>
      </c>
      <c r="N1093" t="s">
        <v>74</v>
      </c>
      <c r="O1093">
        <v>0</v>
      </c>
      <c r="P1093">
        <v>16</v>
      </c>
      <c r="Q1093" t="s">
        <v>3989</v>
      </c>
      <c r="R1093" t="s">
        <v>74</v>
      </c>
      <c r="S1093" t="s">
        <v>74</v>
      </c>
      <c r="T1093" t="s">
        <v>74</v>
      </c>
      <c r="X1093" t="s">
        <v>1904</v>
      </c>
    </row>
    <row r="1094" spans="2:24" x14ac:dyDescent="0.25">
      <c r="B1094" t="s">
        <v>1905</v>
      </c>
      <c r="D1094" t="s">
        <v>688</v>
      </c>
      <c r="E1094">
        <v>0</v>
      </c>
      <c r="F1094">
        <v>0</v>
      </c>
      <c r="G1094">
        <v>0</v>
      </c>
      <c r="H1094">
        <v>0</v>
      </c>
      <c r="I1094" t="s">
        <v>74</v>
      </c>
      <c r="J1094" t="s">
        <v>74</v>
      </c>
      <c r="K1094" t="s">
        <v>74</v>
      </c>
      <c r="L1094" t="s">
        <v>74</v>
      </c>
      <c r="M1094" t="s">
        <v>74</v>
      </c>
      <c r="N1094" t="s">
        <v>74</v>
      </c>
      <c r="O1094">
        <v>0</v>
      </c>
      <c r="P1094">
        <v>16</v>
      </c>
      <c r="Q1094" t="s">
        <v>3989</v>
      </c>
      <c r="R1094" t="s">
        <v>74</v>
      </c>
      <c r="S1094" t="s">
        <v>74</v>
      </c>
      <c r="T1094" t="s">
        <v>74</v>
      </c>
      <c r="X1094" t="s">
        <v>1906</v>
      </c>
    </row>
    <row r="1095" spans="2:24" x14ac:dyDescent="0.25">
      <c r="B1095" t="s">
        <v>1907</v>
      </c>
      <c r="D1095" t="s">
        <v>1055</v>
      </c>
      <c r="E1095">
        <v>0</v>
      </c>
      <c r="F1095">
        <v>0</v>
      </c>
      <c r="G1095">
        <v>0</v>
      </c>
      <c r="H1095">
        <v>0</v>
      </c>
      <c r="I1095" t="s">
        <v>74</v>
      </c>
      <c r="J1095" t="s">
        <v>74</v>
      </c>
      <c r="K1095" t="s">
        <v>74</v>
      </c>
      <c r="L1095" t="s">
        <v>74</v>
      </c>
      <c r="M1095" t="s">
        <v>74</v>
      </c>
      <c r="N1095" t="s">
        <v>74</v>
      </c>
      <c r="O1095">
        <v>0</v>
      </c>
      <c r="P1095">
        <v>16</v>
      </c>
      <c r="Q1095" t="s">
        <v>3989</v>
      </c>
      <c r="R1095" t="s">
        <v>74</v>
      </c>
      <c r="S1095" t="s">
        <v>74</v>
      </c>
      <c r="T1095" t="s">
        <v>74</v>
      </c>
      <c r="X1095" t="s">
        <v>1908</v>
      </c>
    </row>
    <row r="1096" spans="2:24" x14ac:dyDescent="0.25">
      <c r="B1096" t="s">
        <v>1909</v>
      </c>
      <c r="D1096" t="s">
        <v>89</v>
      </c>
      <c r="E1096">
        <v>0</v>
      </c>
      <c r="F1096">
        <v>0</v>
      </c>
      <c r="G1096">
        <v>0</v>
      </c>
      <c r="H1096">
        <v>0</v>
      </c>
      <c r="I1096" t="s">
        <v>74</v>
      </c>
      <c r="J1096" t="s">
        <v>74</v>
      </c>
      <c r="K1096" t="s">
        <v>74</v>
      </c>
      <c r="L1096" t="s">
        <v>74</v>
      </c>
      <c r="M1096" t="s">
        <v>74</v>
      </c>
      <c r="N1096" t="s">
        <v>74</v>
      </c>
      <c r="O1096">
        <v>0</v>
      </c>
      <c r="P1096">
        <v>16</v>
      </c>
      <c r="Q1096" t="s">
        <v>3989</v>
      </c>
      <c r="R1096" t="s">
        <v>74</v>
      </c>
      <c r="S1096" t="s">
        <v>74</v>
      </c>
      <c r="T1096" t="s">
        <v>74</v>
      </c>
      <c r="X1096" t="s">
        <v>1910</v>
      </c>
    </row>
    <row r="1097" spans="2:24" x14ac:dyDescent="0.25">
      <c r="B1097" t="s">
        <v>1911</v>
      </c>
      <c r="C1097" t="s">
        <v>1655</v>
      </c>
      <c r="D1097" t="s">
        <v>1912</v>
      </c>
      <c r="E1097" t="s">
        <v>74</v>
      </c>
      <c r="F1097">
        <v>2</v>
      </c>
      <c r="G1097">
        <v>56</v>
      </c>
      <c r="H1097">
        <v>49</v>
      </c>
      <c r="I1097" t="s">
        <v>71</v>
      </c>
      <c r="J1097" t="s">
        <v>1657</v>
      </c>
      <c r="K1097">
        <v>150</v>
      </c>
      <c r="L1097" t="s">
        <v>73</v>
      </c>
      <c r="M1097" t="s">
        <v>83</v>
      </c>
      <c r="N1097" t="s">
        <v>74</v>
      </c>
      <c r="O1097">
        <v>4508</v>
      </c>
      <c r="P1097">
        <v>16</v>
      </c>
      <c r="Q1097" t="s">
        <v>3989</v>
      </c>
      <c r="R1097">
        <v>450</v>
      </c>
      <c r="S1097" t="s">
        <v>74</v>
      </c>
      <c r="T1097" t="s">
        <v>74</v>
      </c>
      <c r="X1097" t="s">
        <v>1913</v>
      </c>
    </row>
    <row r="1098" spans="2:24" x14ac:dyDescent="0.25">
      <c r="B1098" t="s">
        <v>1911</v>
      </c>
      <c r="C1098" t="s">
        <v>1655</v>
      </c>
      <c r="D1098" t="s">
        <v>1912</v>
      </c>
      <c r="E1098" t="s">
        <v>74</v>
      </c>
      <c r="F1098">
        <v>2</v>
      </c>
      <c r="G1098">
        <v>56</v>
      </c>
      <c r="H1098">
        <v>49</v>
      </c>
      <c r="I1098" t="s">
        <v>77</v>
      </c>
      <c r="J1098" t="s">
        <v>1657</v>
      </c>
      <c r="K1098">
        <v>150</v>
      </c>
      <c r="L1098" t="s">
        <v>83</v>
      </c>
      <c r="M1098" t="s">
        <v>73</v>
      </c>
      <c r="N1098" t="s">
        <v>74</v>
      </c>
      <c r="O1098">
        <v>4508</v>
      </c>
      <c r="P1098">
        <v>16</v>
      </c>
      <c r="Q1098" t="s">
        <v>3989</v>
      </c>
      <c r="R1098" t="s">
        <v>74</v>
      </c>
      <c r="S1098" t="s">
        <v>74</v>
      </c>
      <c r="T1098" t="s">
        <v>74</v>
      </c>
      <c r="X1098" t="s">
        <v>1913</v>
      </c>
    </row>
    <row r="1099" spans="2:24" x14ac:dyDescent="0.25">
      <c r="B1099" t="s">
        <v>1914</v>
      </c>
      <c r="D1099" t="s">
        <v>89</v>
      </c>
      <c r="E1099">
        <v>0</v>
      </c>
      <c r="F1099">
        <v>0</v>
      </c>
      <c r="G1099">
        <v>0</v>
      </c>
      <c r="H1099">
        <v>0</v>
      </c>
      <c r="I1099" t="s">
        <v>74</v>
      </c>
      <c r="J1099" t="s">
        <v>74</v>
      </c>
      <c r="K1099" t="s">
        <v>74</v>
      </c>
      <c r="L1099" t="s">
        <v>74</v>
      </c>
      <c r="M1099" t="s">
        <v>74</v>
      </c>
      <c r="N1099" t="s">
        <v>74</v>
      </c>
      <c r="O1099">
        <v>0</v>
      </c>
      <c r="P1099">
        <v>16</v>
      </c>
      <c r="Q1099" t="s">
        <v>3989</v>
      </c>
      <c r="R1099" t="s">
        <v>74</v>
      </c>
      <c r="S1099" t="s">
        <v>74</v>
      </c>
      <c r="T1099" t="s">
        <v>74</v>
      </c>
      <c r="X1099" s="7" t="s">
        <v>1915</v>
      </c>
    </row>
    <row r="1100" spans="2:24" x14ac:dyDescent="0.25">
      <c r="B1100" t="s">
        <v>1916</v>
      </c>
      <c r="D1100" t="s">
        <v>89</v>
      </c>
      <c r="E1100">
        <v>0</v>
      </c>
      <c r="F1100">
        <v>0</v>
      </c>
      <c r="G1100">
        <v>0</v>
      </c>
      <c r="H1100">
        <v>0</v>
      </c>
      <c r="I1100" t="s">
        <v>74</v>
      </c>
      <c r="J1100" t="s">
        <v>74</v>
      </c>
      <c r="K1100" t="s">
        <v>74</v>
      </c>
      <c r="L1100" t="s">
        <v>74</v>
      </c>
      <c r="M1100" t="s">
        <v>74</v>
      </c>
      <c r="N1100" t="s">
        <v>74</v>
      </c>
      <c r="O1100">
        <v>0</v>
      </c>
      <c r="P1100">
        <v>16</v>
      </c>
      <c r="Q1100" t="s">
        <v>3989</v>
      </c>
      <c r="R1100" t="s">
        <v>74</v>
      </c>
      <c r="S1100" t="s">
        <v>74</v>
      </c>
      <c r="T1100" t="s">
        <v>74</v>
      </c>
      <c r="X1100" t="s">
        <v>1917</v>
      </c>
    </row>
    <row r="1101" spans="2:24" x14ac:dyDescent="0.25">
      <c r="B1101" t="s">
        <v>1918</v>
      </c>
      <c r="D1101" t="s">
        <v>89</v>
      </c>
      <c r="E1101">
        <v>0</v>
      </c>
      <c r="F1101">
        <v>0</v>
      </c>
      <c r="G1101">
        <v>0</v>
      </c>
      <c r="H1101">
        <v>0</v>
      </c>
      <c r="I1101" t="s">
        <v>74</v>
      </c>
      <c r="J1101" t="s">
        <v>74</v>
      </c>
      <c r="K1101" t="s">
        <v>74</v>
      </c>
      <c r="L1101" t="s">
        <v>74</v>
      </c>
      <c r="M1101" t="s">
        <v>74</v>
      </c>
      <c r="N1101" t="s">
        <v>74</v>
      </c>
      <c r="O1101">
        <v>0</v>
      </c>
      <c r="P1101">
        <v>16</v>
      </c>
      <c r="Q1101" t="s">
        <v>3989</v>
      </c>
      <c r="R1101" t="s">
        <v>74</v>
      </c>
      <c r="S1101" t="s">
        <v>74</v>
      </c>
      <c r="T1101" t="s">
        <v>74</v>
      </c>
      <c r="X1101" t="s">
        <v>1919</v>
      </c>
    </row>
    <row r="1102" spans="2:24" x14ac:dyDescent="0.25">
      <c r="B1102" t="s">
        <v>1920</v>
      </c>
      <c r="D1102" t="s">
        <v>89</v>
      </c>
      <c r="E1102">
        <v>0</v>
      </c>
      <c r="F1102">
        <v>0</v>
      </c>
      <c r="G1102">
        <v>0</v>
      </c>
      <c r="H1102">
        <v>0</v>
      </c>
      <c r="I1102" t="s">
        <v>74</v>
      </c>
      <c r="J1102" t="s">
        <v>74</v>
      </c>
      <c r="K1102" t="s">
        <v>74</v>
      </c>
      <c r="L1102" t="s">
        <v>74</v>
      </c>
      <c r="M1102" t="s">
        <v>74</v>
      </c>
      <c r="N1102" t="s">
        <v>74</v>
      </c>
      <c r="O1102">
        <v>0</v>
      </c>
      <c r="P1102">
        <v>16</v>
      </c>
      <c r="Q1102" t="s">
        <v>3989</v>
      </c>
      <c r="R1102" t="s">
        <v>74</v>
      </c>
      <c r="S1102" t="s">
        <v>74</v>
      </c>
      <c r="T1102" t="s">
        <v>74</v>
      </c>
      <c r="X1102" t="s">
        <v>1921</v>
      </c>
    </row>
    <row r="1103" spans="2:24" x14ac:dyDescent="0.25">
      <c r="B1103" t="s">
        <v>1922</v>
      </c>
      <c r="D1103" t="s">
        <v>89</v>
      </c>
      <c r="E1103">
        <v>0</v>
      </c>
      <c r="F1103">
        <v>0</v>
      </c>
      <c r="G1103">
        <v>0</v>
      </c>
      <c r="H1103">
        <v>0</v>
      </c>
      <c r="I1103" t="s">
        <v>74</v>
      </c>
      <c r="J1103" t="s">
        <v>74</v>
      </c>
      <c r="K1103" t="s">
        <v>74</v>
      </c>
      <c r="L1103" t="s">
        <v>74</v>
      </c>
      <c r="M1103" t="s">
        <v>74</v>
      </c>
      <c r="N1103" t="s">
        <v>74</v>
      </c>
      <c r="O1103">
        <v>0</v>
      </c>
      <c r="P1103">
        <v>16</v>
      </c>
      <c r="Q1103" t="s">
        <v>3989</v>
      </c>
      <c r="R1103" t="s">
        <v>74</v>
      </c>
      <c r="S1103" t="s">
        <v>74</v>
      </c>
      <c r="T1103" t="s">
        <v>74</v>
      </c>
      <c r="X1103" t="s">
        <v>1923</v>
      </c>
    </row>
    <row r="1104" spans="2:24" x14ac:dyDescent="0.25">
      <c r="B1104" t="s">
        <v>1924</v>
      </c>
      <c r="D1104" t="s">
        <v>89</v>
      </c>
      <c r="E1104">
        <v>0</v>
      </c>
      <c r="F1104">
        <v>0</v>
      </c>
      <c r="G1104">
        <v>0</v>
      </c>
      <c r="H1104">
        <v>0</v>
      </c>
      <c r="I1104" t="s">
        <v>74</v>
      </c>
      <c r="J1104" t="s">
        <v>74</v>
      </c>
      <c r="K1104" t="s">
        <v>74</v>
      </c>
      <c r="L1104" t="s">
        <v>74</v>
      </c>
      <c r="M1104" t="s">
        <v>74</v>
      </c>
      <c r="N1104" t="s">
        <v>74</v>
      </c>
      <c r="O1104">
        <v>0</v>
      </c>
      <c r="P1104">
        <v>16</v>
      </c>
      <c r="Q1104" t="s">
        <v>3989</v>
      </c>
      <c r="R1104" t="s">
        <v>74</v>
      </c>
      <c r="S1104" t="s">
        <v>74</v>
      </c>
      <c r="T1104" t="s">
        <v>74</v>
      </c>
      <c r="X1104" t="s">
        <v>1925</v>
      </c>
    </row>
    <row r="1105" spans="2:24" x14ac:dyDescent="0.25">
      <c r="B1105" t="s">
        <v>1926</v>
      </c>
      <c r="C1105" t="s">
        <v>1663</v>
      </c>
      <c r="D1105" t="s">
        <v>1927</v>
      </c>
      <c r="E1105" t="s">
        <v>74</v>
      </c>
      <c r="F1105">
        <v>4</v>
      </c>
      <c r="G1105">
        <v>62</v>
      </c>
      <c r="H1105">
        <v>63</v>
      </c>
      <c r="I1105" t="s">
        <v>71</v>
      </c>
      <c r="J1105" t="s">
        <v>158</v>
      </c>
      <c r="K1105">
        <v>135</v>
      </c>
      <c r="L1105" t="s">
        <v>73</v>
      </c>
      <c r="M1105" t="s">
        <v>83</v>
      </c>
      <c r="N1105" t="s">
        <v>74</v>
      </c>
      <c r="O1105">
        <v>8820</v>
      </c>
      <c r="P1105">
        <v>16</v>
      </c>
      <c r="Q1105" t="s">
        <v>3989</v>
      </c>
      <c r="R1105">
        <v>450</v>
      </c>
      <c r="S1105" t="s">
        <v>74</v>
      </c>
      <c r="T1105" t="s">
        <v>74</v>
      </c>
      <c r="X1105" t="s">
        <v>1928</v>
      </c>
    </row>
    <row r="1106" spans="2:24" x14ac:dyDescent="0.25">
      <c r="B1106" t="s">
        <v>1926</v>
      </c>
      <c r="C1106" t="s">
        <v>1663</v>
      </c>
      <c r="D1106" t="s">
        <v>1927</v>
      </c>
      <c r="E1106" t="s">
        <v>74</v>
      </c>
      <c r="F1106">
        <v>4</v>
      </c>
      <c r="G1106">
        <v>62</v>
      </c>
      <c r="H1106">
        <v>63</v>
      </c>
      <c r="I1106" t="s">
        <v>77</v>
      </c>
      <c r="J1106" t="s">
        <v>144</v>
      </c>
      <c r="K1106">
        <v>150</v>
      </c>
      <c r="L1106" t="s">
        <v>83</v>
      </c>
      <c r="M1106" t="s">
        <v>73</v>
      </c>
      <c r="N1106">
        <v>1200</v>
      </c>
      <c r="O1106">
        <v>8820</v>
      </c>
      <c r="P1106">
        <v>16</v>
      </c>
      <c r="Q1106" t="s">
        <v>3990</v>
      </c>
      <c r="R1106" t="s">
        <v>74</v>
      </c>
      <c r="S1106">
        <v>9</v>
      </c>
      <c r="T1106">
        <v>980</v>
      </c>
      <c r="X1106" t="s">
        <v>1928</v>
      </c>
    </row>
    <row r="1107" spans="2:24" x14ac:dyDescent="0.25">
      <c r="B1107" t="s">
        <v>1929</v>
      </c>
      <c r="D1107" t="s">
        <v>89</v>
      </c>
      <c r="E1107">
        <v>0</v>
      </c>
      <c r="F1107">
        <v>0</v>
      </c>
      <c r="G1107">
        <v>0</v>
      </c>
      <c r="H1107">
        <v>0</v>
      </c>
      <c r="I1107" t="s">
        <v>74</v>
      </c>
      <c r="J1107" t="s">
        <v>74</v>
      </c>
      <c r="K1107" t="s">
        <v>74</v>
      </c>
      <c r="L1107" t="s">
        <v>74</v>
      </c>
      <c r="M1107" t="s">
        <v>74</v>
      </c>
      <c r="N1107" t="s">
        <v>74</v>
      </c>
      <c r="O1107">
        <v>0</v>
      </c>
      <c r="P1107">
        <v>16</v>
      </c>
      <c r="Q1107" t="s">
        <v>3989</v>
      </c>
      <c r="R1107" t="s">
        <v>74</v>
      </c>
      <c r="S1107" t="s">
        <v>74</v>
      </c>
      <c r="T1107" t="s">
        <v>74</v>
      </c>
      <c r="X1107" t="s">
        <v>1930</v>
      </c>
    </row>
    <row r="1108" spans="2:24" x14ac:dyDescent="0.25">
      <c r="B1108" t="s">
        <v>1931</v>
      </c>
      <c r="D1108" t="s">
        <v>89</v>
      </c>
      <c r="E1108">
        <v>0</v>
      </c>
      <c r="F1108">
        <v>0</v>
      </c>
      <c r="G1108">
        <v>0</v>
      </c>
      <c r="H1108">
        <v>0</v>
      </c>
      <c r="I1108" t="s">
        <v>74</v>
      </c>
      <c r="J1108" t="s">
        <v>74</v>
      </c>
      <c r="K1108" t="s">
        <v>74</v>
      </c>
      <c r="L1108" t="s">
        <v>74</v>
      </c>
      <c r="M1108" t="s">
        <v>74</v>
      </c>
      <c r="N1108" t="s">
        <v>74</v>
      </c>
      <c r="O1108">
        <v>0</v>
      </c>
      <c r="P1108">
        <v>16</v>
      </c>
      <c r="Q1108" t="s">
        <v>3989</v>
      </c>
      <c r="R1108" t="s">
        <v>74</v>
      </c>
      <c r="S1108" t="s">
        <v>74</v>
      </c>
      <c r="T1108" t="s">
        <v>74</v>
      </c>
      <c r="X1108" t="s">
        <v>1932</v>
      </c>
    </row>
    <row r="1109" spans="2:24" x14ac:dyDescent="0.25">
      <c r="B1109" t="s">
        <v>1933</v>
      </c>
      <c r="D1109" t="s">
        <v>105</v>
      </c>
      <c r="E1109">
        <v>0</v>
      </c>
      <c r="F1109">
        <v>0</v>
      </c>
      <c r="G1109">
        <v>0</v>
      </c>
      <c r="H1109">
        <v>0</v>
      </c>
      <c r="I1109" t="s">
        <v>74</v>
      </c>
      <c r="J1109" t="s">
        <v>74</v>
      </c>
      <c r="K1109" t="s">
        <v>74</v>
      </c>
      <c r="L1109" t="s">
        <v>74</v>
      </c>
      <c r="M1109" t="s">
        <v>74</v>
      </c>
      <c r="N1109" t="s">
        <v>74</v>
      </c>
      <c r="O1109">
        <v>0</v>
      </c>
      <c r="P1109">
        <v>16</v>
      </c>
      <c r="Q1109" t="s">
        <v>3989</v>
      </c>
      <c r="R1109" t="s">
        <v>74</v>
      </c>
      <c r="S1109" t="s">
        <v>74</v>
      </c>
      <c r="T1109" t="s">
        <v>74</v>
      </c>
      <c r="X1109" t="s">
        <v>1934</v>
      </c>
    </row>
    <row r="1110" spans="2:24" x14ac:dyDescent="0.25">
      <c r="B1110" t="s">
        <v>1935</v>
      </c>
      <c r="D1110" t="s">
        <v>89</v>
      </c>
      <c r="E1110">
        <v>0</v>
      </c>
      <c r="F1110">
        <v>0</v>
      </c>
      <c r="G1110">
        <v>0</v>
      </c>
      <c r="H1110">
        <v>0</v>
      </c>
      <c r="I1110" t="s">
        <v>74</v>
      </c>
      <c r="J1110" t="s">
        <v>74</v>
      </c>
      <c r="K1110" t="s">
        <v>74</v>
      </c>
      <c r="L1110" t="s">
        <v>74</v>
      </c>
      <c r="M1110" t="s">
        <v>74</v>
      </c>
      <c r="N1110" t="s">
        <v>74</v>
      </c>
      <c r="O1110">
        <v>0</v>
      </c>
      <c r="P1110">
        <v>16</v>
      </c>
      <c r="Q1110" t="s">
        <v>3989</v>
      </c>
      <c r="R1110" t="s">
        <v>74</v>
      </c>
      <c r="S1110" t="s">
        <v>74</v>
      </c>
      <c r="T1110" t="s">
        <v>74</v>
      </c>
      <c r="X1110" t="s">
        <v>1936</v>
      </c>
    </row>
    <row r="1111" spans="2:24" x14ac:dyDescent="0.25">
      <c r="B1111" t="s">
        <v>1937</v>
      </c>
      <c r="D1111" t="s">
        <v>105</v>
      </c>
      <c r="E1111">
        <v>0</v>
      </c>
      <c r="F1111">
        <v>0</v>
      </c>
      <c r="G1111">
        <v>0</v>
      </c>
      <c r="H1111">
        <v>0</v>
      </c>
      <c r="I1111" t="s">
        <v>74</v>
      </c>
      <c r="J1111" t="s">
        <v>74</v>
      </c>
      <c r="K1111" t="s">
        <v>74</v>
      </c>
      <c r="L1111" t="s">
        <v>74</v>
      </c>
      <c r="M1111" t="s">
        <v>74</v>
      </c>
      <c r="N1111" t="s">
        <v>74</v>
      </c>
      <c r="O1111">
        <v>0</v>
      </c>
      <c r="P1111">
        <v>16</v>
      </c>
      <c r="Q1111" t="s">
        <v>3989</v>
      </c>
      <c r="R1111" t="s">
        <v>74</v>
      </c>
      <c r="S1111" t="s">
        <v>74</v>
      </c>
      <c r="T1111" t="s">
        <v>74</v>
      </c>
      <c r="X1111" t="s">
        <v>1938</v>
      </c>
    </row>
    <row r="1112" spans="2:24" x14ac:dyDescent="0.25">
      <c r="B1112" t="s">
        <v>1939</v>
      </c>
      <c r="D1112" t="s">
        <v>89</v>
      </c>
      <c r="E1112">
        <v>0</v>
      </c>
      <c r="F1112">
        <v>0</v>
      </c>
      <c r="G1112">
        <v>0</v>
      </c>
      <c r="H1112">
        <v>0</v>
      </c>
      <c r="I1112" t="s">
        <v>74</v>
      </c>
      <c r="J1112" t="s">
        <v>74</v>
      </c>
      <c r="K1112" t="s">
        <v>74</v>
      </c>
      <c r="L1112" t="s">
        <v>74</v>
      </c>
      <c r="M1112" t="s">
        <v>74</v>
      </c>
      <c r="N1112" t="s">
        <v>74</v>
      </c>
      <c r="O1112">
        <v>0</v>
      </c>
      <c r="P1112">
        <v>16</v>
      </c>
      <c r="Q1112" t="s">
        <v>3989</v>
      </c>
      <c r="R1112" t="s">
        <v>74</v>
      </c>
      <c r="S1112" t="s">
        <v>74</v>
      </c>
      <c r="T1112" t="s">
        <v>74</v>
      </c>
      <c r="X1112" t="s">
        <v>1940</v>
      </c>
    </row>
    <row r="1113" spans="2:24" x14ac:dyDescent="0.25">
      <c r="B1113" t="s">
        <v>1941</v>
      </c>
      <c r="D1113" t="s">
        <v>89</v>
      </c>
      <c r="E1113">
        <v>0</v>
      </c>
      <c r="F1113">
        <v>0</v>
      </c>
      <c r="G1113">
        <v>0</v>
      </c>
      <c r="H1113">
        <v>0</v>
      </c>
      <c r="I1113" t="s">
        <v>74</v>
      </c>
      <c r="J1113" t="s">
        <v>74</v>
      </c>
      <c r="K1113" t="s">
        <v>74</v>
      </c>
      <c r="L1113" t="s">
        <v>74</v>
      </c>
      <c r="M1113" t="s">
        <v>74</v>
      </c>
      <c r="N1113" t="s">
        <v>74</v>
      </c>
      <c r="O1113">
        <v>0</v>
      </c>
      <c r="P1113">
        <v>16</v>
      </c>
      <c r="Q1113" t="s">
        <v>3989</v>
      </c>
      <c r="R1113" t="s">
        <v>74</v>
      </c>
      <c r="S1113" t="s">
        <v>74</v>
      </c>
      <c r="T1113" t="s">
        <v>74</v>
      </c>
      <c r="X1113" t="s">
        <v>1942</v>
      </c>
    </row>
    <row r="1114" spans="2:24" x14ac:dyDescent="0.25">
      <c r="B1114" t="s">
        <v>1943</v>
      </c>
      <c r="D1114" t="s">
        <v>89</v>
      </c>
      <c r="E1114">
        <v>0</v>
      </c>
      <c r="F1114">
        <v>0</v>
      </c>
      <c r="G1114">
        <v>0</v>
      </c>
      <c r="H1114">
        <v>0</v>
      </c>
      <c r="I1114" t="s">
        <v>74</v>
      </c>
      <c r="J1114" t="s">
        <v>74</v>
      </c>
      <c r="K1114" t="s">
        <v>74</v>
      </c>
      <c r="L1114" t="s">
        <v>74</v>
      </c>
      <c r="M1114" t="s">
        <v>74</v>
      </c>
      <c r="N1114" t="s">
        <v>74</v>
      </c>
      <c r="O1114">
        <v>0</v>
      </c>
      <c r="P1114">
        <v>16</v>
      </c>
      <c r="Q1114" t="s">
        <v>3989</v>
      </c>
      <c r="R1114" t="s">
        <v>74</v>
      </c>
      <c r="S1114" t="s">
        <v>74</v>
      </c>
      <c r="T1114" t="s">
        <v>74</v>
      </c>
      <c r="X1114" t="s">
        <v>1944</v>
      </c>
    </row>
    <row r="1115" spans="2:24" x14ac:dyDescent="0.25">
      <c r="B1115" t="s">
        <v>1945</v>
      </c>
      <c r="C1115" t="s">
        <v>1946</v>
      </c>
      <c r="D1115" t="s">
        <v>1947</v>
      </c>
      <c r="E1115">
        <v>163</v>
      </c>
      <c r="F1115">
        <v>4</v>
      </c>
      <c r="G1115">
        <v>74</v>
      </c>
      <c r="H1115">
        <v>70</v>
      </c>
      <c r="I1115" t="s">
        <v>71</v>
      </c>
      <c r="J1115" t="s">
        <v>1538</v>
      </c>
      <c r="K1115">
        <v>150</v>
      </c>
      <c r="L1115" t="s">
        <v>83</v>
      </c>
      <c r="M1115" t="s">
        <v>83</v>
      </c>
      <c r="N1115">
        <v>0</v>
      </c>
      <c r="O1115">
        <v>7870</v>
      </c>
      <c r="P1115">
        <v>16</v>
      </c>
      <c r="Q1115" t="s">
        <v>48</v>
      </c>
      <c r="R1115">
        <v>450</v>
      </c>
      <c r="S1115">
        <v>7</v>
      </c>
      <c r="T1115">
        <v>1124.2857142857099</v>
      </c>
      <c r="X1115" t="s">
        <v>1948</v>
      </c>
    </row>
    <row r="1116" spans="2:24" x14ac:dyDescent="0.25">
      <c r="B1116" t="s">
        <v>1945</v>
      </c>
      <c r="C1116" t="s">
        <v>1946</v>
      </c>
      <c r="D1116" t="s">
        <v>1947</v>
      </c>
      <c r="E1116">
        <v>163</v>
      </c>
      <c r="F1116">
        <v>4</v>
      </c>
      <c r="G1116">
        <v>74</v>
      </c>
      <c r="H1116">
        <v>70</v>
      </c>
      <c r="I1116" t="s">
        <v>77</v>
      </c>
      <c r="J1116" t="s">
        <v>1538</v>
      </c>
      <c r="K1116">
        <v>150</v>
      </c>
      <c r="L1116" t="s">
        <v>83</v>
      </c>
      <c r="M1116" t="s">
        <v>83</v>
      </c>
      <c r="N1116">
        <v>0</v>
      </c>
      <c r="O1116">
        <v>7870</v>
      </c>
      <c r="P1116">
        <v>16</v>
      </c>
      <c r="Q1116" t="s">
        <v>48</v>
      </c>
      <c r="R1116" t="s">
        <v>74</v>
      </c>
      <c r="S1116">
        <v>7</v>
      </c>
      <c r="T1116">
        <v>1124.2857142857099</v>
      </c>
      <c r="X1116" t="s">
        <v>1948</v>
      </c>
    </row>
    <row r="1117" spans="2:24" x14ac:dyDescent="0.25">
      <c r="B1117" t="s">
        <v>1949</v>
      </c>
      <c r="C1117" t="s">
        <v>1950</v>
      </c>
      <c r="D1117" t="s">
        <v>1951</v>
      </c>
      <c r="E1117">
        <v>0</v>
      </c>
      <c r="F1117">
        <v>4</v>
      </c>
      <c r="G1117">
        <v>77</v>
      </c>
      <c r="H1117">
        <v>70</v>
      </c>
      <c r="I1117" t="s">
        <v>71</v>
      </c>
      <c r="J1117" t="s">
        <v>1952</v>
      </c>
      <c r="K1117">
        <v>170</v>
      </c>
      <c r="L1117" t="s">
        <v>624</v>
      </c>
      <c r="M1117" t="s">
        <v>74</v>
      </c>
      <c r="N1117">
        <v>0</v>
      </c>
      <c r="O1117">
        <v>7744</v>
      </c>
      <c r="P1117">
        <v>16</v>
      </c>
      <c r="Q1117" t="s">
        <v>48</v>
      </c>
      <c r="R1117" t="s">
        <v>74</v>
      </c>
      <c r="S1117">
        <v>7</v>
      </c>
      <c r="T1117">
        <v>1106.2857142857099</v>
      </c>
      <c r="X1117" t="s">
        <v>1953</v>
      </c>
    </row>
    <row r="1118" spans="2:24" x14ac:dyDescent="0.25">
      <c r="B1118" t="s">
        <v>1949</v>
      </c>
      <c r="C1118" t="s">
        <v>1950</v>
      </c>
      <c r="D1118" t="s">
        <v>1951</v>
      </c>
      <c r="E1118">
        <v>0</v>
      </c>
      <c r="F1118">
        <v>4</v>
      </c>
      <c r="G1118">
        <v>77</v>
      </c>
      <c r="H1118">
        <v>70</v>
      </c>
      <c r="I1118" t="s">
        <v>77</v>
      </c>
      <c r="J1118" t="s">
        <v>1952</v>
      </c>
      <c r="K1118">
        <v>170</v>
      </c>
      <c r="L1118" t="s">
        <v>627</v>
      </c>
      <c r="M1118" t="s">
        <v>74</v>
      </c>
      <c r="N1118">
        <v>0</v>
      </c>
      <c r="O1118">
        <v>7744</v>
      </c>
      <c r="P1118">
        <v>16</v>
      </c>
      <c r="Q1118" t="s">
        <v>48</v>
      </c>
      <c r="R1118" t="s">
        <v>74</v>
      </c>
      <c r="S1118">
        <v>7</v>
      </c>
      <c r="T1118">
        <v>1106.2857142857099</v>
      </c>
      <c r="X1118" t="s">
        <v>1953</v>
      </c>
    </row>
    <row r="1119" spans="2:24" x14ac:dyDescent="0.25">
      <c r="B1119" t="s">
        <v>1954</v>
      </c>
      <c r="C1119" t="s">
        <v>1955</v>
      </c>
      <c r="D1119" t="s">
        <v>1956</v>
      </c>
      <c r="E1119">
        <v>1</v>
      </c>
      <c r="F1119">
        <v>3</v>
      </c>
      <c r="G1119">
        <v>70</v>
      </c>
      <c r="H1119">
        <v>70</v>
      </c>
      <c r="I1119" t="s">
        <v>71</v>
      </c>
      <c r="J1119" t="s">
        <v>94</v>
      </c>
      <c r="K1119">
        <v>170</v>
      </c>
      <c r="L1119" t="s">
        <v>74</v>
      </c>
      <c r="M1119" t="s">
        <v>83</v>
      </c>
      <c r="N1119" t="s">
        <v>74</v>
      </c>
      <c r="O1119">
        <v>7380</v>
      </c>
      <c r="P1119">
        <v>16</v>
      </c>
      <c r="Q1119" t="s">
        <v>3989</v>
      </c>
      <c r="R1119">
        <v>450</v>
      </c>
      <c r="S1119" t="s">
        <v>74</v>
      </c>
      <c r="T1119" t="s">
        <v>74</v>
      </c>
      <c r="X1119" t="s">
        <v>1957</v>
      </c>
    </row>
    <row r="1120" spans="2:24" x14ac:dyDescent="0.25">
      <c r="B1120" t="s">
        <v>1954</v>
      </c>
      <c r="C1120" t="s">
        <v>1955</v>
      </c>
      <c r="D1120" t="s">
        <v>1956</v>
      </c>
      <c r="E1120">
        <v>1</v>
      </c>
      <c r="F1120">
        <v>3</v>
      </c>
      <c r="G1120">
        <v>70</v>
      </c>
      <c r="H1120">
        <v>70</v>
      </c>
      <c r="I1120" t="s">
        <v>77</v>
      </c>
      <c r="J1120" t="s">
        <v>94</v>
      </c>
      <c r="K1120">
        <v>170</v>
      </c>
      <c r="L1120" t="s">
        <v>73</v>
      </c>
      <c r="M1120" t="s">
        <v>83</v>
      </c>
      <c r="N1120" t="s">
        <v>74</v>
      </c>
      <c r="O1120">
        <v>7380</v>
      </c>
      <c r="P1120">
        <v>16</v>
      </c>
      <c r="Q1120" t="s">
        <v>3989</v>
      </c>
      <c r="R1120" t="s">
        <v>74</v>
      </c>
      <c r="S1120" t="s">
        <v>74</v>
      </c>
      <c r="T1120" t="s">
        <v>74</v>
      </c>
      <c r="X1120" t="s">
        <v>1957</v>
      </c>
    </row>
    <row r="1121" spans="2:24" x14ac:dyDescent="0.25">
      <c r="B1121" t="s">
        <v>1958</v>
      </c>
      <c r="C1121" t="s">
        <v>1959</v>
      </c>
      <c r="D1121" t="s">
        <v>1960</v>
      </c>
      <c r="E1121">
        <v>1</v>
      </c>
      <c r="F1121">
        <v>5</v>
      </c>
      <c r="G1121">
        <v>75</v>
      </c>
      <c r="H1121">
        <v>66</v>
      </c>
      <c r="I1121" t="s">
        <v>71</v>
      </c>
      <c r="J1121" t="s">
        <v>509</v>
      </c>
      <c r="K1121">
        <v>75</v>
      </c>
      <c r="L1121" t="s">
        <v>271</v>
      </c>
      <c r="M1121" t="s">
        <v>74</v>
      </c>
      <c r="N1121">
        <v>0</v>
      </c>
      <c r="O1121">
        <v>12900</v>
      </c>
      <c r="P1121">
        <v>16</v>
      </c>
      <c r="Q1121" t="s">
        <v>48</v>
      </c>
      <c r="R1121" t="s">
        <v>74</v>
      </c>
      <c r="S1121">
        <v>11</v>
      </c>
      <c r="T1121">
        <v>1172.72727272727</v>
      </c>
      <c r="X1121" t="s">
        <v>1961</v>
      </c>
    </row>
    <row r="1122" spans="2:24" x14ac:dyDescent="0.25">
      <c r="B1122" t="s">
        <v>1958</v>
      </c>
      <c r="C1122" t="s">
        <v>1959</v>
      </c>
      <c r="D1122" t="s">
        <v>1960</v>
      </c>
      <c r="E1122">
        <v>1</v>
      </c>
      <c r="F1122">
        <v>5</v>
      </c>
      <c r="G1122">
        <v>75</v>
      </c>
      <c r="H1122">
        <v>66</v>
      </c>
      <c r="I1122" t="s">
        <v>77</v>
      </c>
      <c r="J1122" t="s">
        <v>144</v>
      </c>
      <c r="K1122">
        <v>150</v>
      </c>
      <c r="L1122" t="s">
        <v>239</v>
      </c>
      <c r="M1122" t="s">
        <v>74</v>
      </c>
      <c r="N1122">
        <v>0</v>
      </c>
      <c r="O1122">
        <v>12900</v>
      </c>
      <c r="P1122">
        <v>16</v>
      </c>
      <c r="Q1122" t="s">
        <v>48</v>
      </c>
      <c r="R1122" t="s">
        <v>74</v>
      </c>
      <c r="S1122">
        <v>11</v>
      </c>
      <c r="T1122">
        <v>1172.72727272727</v>
      </c>
      <c r="X1122" t="s">
        <v>1961</v>
      </c>
    </row>
    <row r="1123" spans="2:24" x14ac:dyDescent="0.25">
      <c r="B1123" t="s">
        <v>1962</v>
      </c>
      <c r="C1123" t="s">
        <v>1963</v>
      </c>
      <c r="D1123" t="s">
        <v>1964</v>
      </c>
      <c r="E1123">
        <v>0</v>
      </c>
      <c r="F1123">
        <v>3</v>
      </c>
      <c r="G1123">
        <v>72</v>
      </c>
      <c r="H1123">
        <v>70</v>
      </c>
      <c r="I1123" t="s">
        <v>71</v>
      </c>
      <c r="J1123" t="s">
        <v>94</v>
      </c>
      <c r="K1123">
        <v>170</v>
      </c>
      <c r="L1123" t="s">
        <v>624</v>
      </c>
      <c r="M1123" t="s">
        <v>74</v>
      </c>
      <c r="N1123">
        <v>0</v>
      </c>
      <c r="O1123">
        <v>7350</v>
      </c>
      <c r="P1123">
        <v>16</v>
      </c>
      <c r="Q1123" t="s">
        <v>48</v>
      </c>
      <c r="R1123" t="s">
        <v>74</v>
      </c>
      <c r="S1123">
        <v>6</v>
      </c>
      <c r="T1123">
        <v>1225</v>
      </c>
      <c r="X1123" t="s">
        <v>3788</v>
      </c>
    </row>
    <row r="1124" spans="2:24" x14ac:dyDescent="0.25">
      <c r="B1124" t="s">
        <v>1962</v>
      </c>
      <c r="C1124" t="s">
        <v>1963</v>
      </c>
      <c r="D1124" t="s">
        <v>1964</v>
      </c>
      <c r="E1124">
        <v>0</v>
      </c>
      <c r="F1124">
        <v>3</v>
      </c>
      <c r="G1124">
        <v>72</v>
      </c>
      <c r="H1124">
        <v>70</v>
      </c>
      <c r="I1124" t="s">
        <v>77</v>
      </c>
      <c r="J1124" t="s">
        <v>94</v>
      </c>
      <c r="K1124">
        <v>170</v>
      </c>
      <c r="L1124" t="s">
        <v>627</v>
      </c>
      <c r="M1124" t="s">
        <v>74</v>
      </c>
      <c r="N1124">
        <v>0</v>
      </c>
      <c r="O1124">
        <v>7350</v>
      </c>
      <c r="P1124">
        <v>16</v>
      </c>
      <c r="Q1124" t="s">
        <v>48</v>
      </c>
      <c r="R1124" t="s">
        <v>74</v>
      </c>
      <c r="S1124">
        <v>6</v>
      </c>
      <c r="T1124">
        <v>1225</v>
      </c>
      <c r="X1124" t="s">
        <v>3788</v>
      </c>
    </row>
    <row r="1125" spans="2:24" x14ac:dyDescent="0.25">
      <c r="B1125" t="s">
        <v>1967</v>
      </c>
      <c r="C1125" t="s">
        <v>1955</v>
      </c>
      <c r="D1125" t="s">
        <v>1965</v>
      </c>
      <c r="E1125">
        <v>2</v>
      </c>
      <c r="F1125">
        <v>3</v>
      </c>
      <c r="G1125">
        <v>70</v>
      </c>
      <c r="H1125">
        <v>70</v>
      </c>
      <c r="I1125" t="s">
        <v>71</v>
      </c>
      <c r="J1125" t="s">
        <v>94</v>
      </c>
      <c r="K1125">
        <v>170</v>
      </c>
      <c r="L1125" t="s">
        <v>74</v>
      </c>
      <c r="M1125" t="s">
        <v>83</v>
      </c>
      <c r="N1125" t="s">
        <v>74</v>
      </c>
      <c r="O1125">
        <v>7380</v>
      </c>
      <c r="P1125">
        <v>16</v>
      </c>
      <c r="Q1125" t="s">
        <v>3989</v>
      </c>
      <c r="R1125">
        <v>450</v>
      </c>
      <c r="S1125" t="s">
        <v>74</v>
      </c>
      <c r="T1125" t="s">
        <v>74</v>
      </c>
      <c r="X1125" t="s">
        <v>1966</v>
      </c>
    </row>
    <row r="1126" spans="2:24" x14ac:dyDescent="0.25">
      <c r="B1126" t="s">
        <v>1967</v>
      </c>
      <c r="C1126" t="s">
        <v>1955</v>
      </c>
      <c r="D1126" t="s">
        <v>1965</v>
      </c>
      <c r="E1126">
        <v>2</v>
      </c>
      <c r="F1126">
        <v>3</v>
      </c>
      <c r="G1126">
        <v>70</v>
      </c>
      <c r="H1126">
        <v>70</v>
      </c>
      <c r="I1126" t="s">
        <v>77</v>
      </c>
      <c r="J1126" t="s">
        <v>94</v>
      </c>
      <c r="K1126">
        <v>170</v>
      </c>
      <c r="L1126" t="s">
        <v>73</v>
      </c>
      <c r="M1126" t="s">
        <v>83</v>
      </c>
      <c r="N1126" t="s">
        <v>74</v>
      </c>
      <c r="O1126">
        <v>7380</v>
      </c>
      <c r="P1126">
        <v>16</v>
      </c>
      <c r="Q1126" t="s">
        <v>3989</v>
      </c>
      <c r="R1126" t="s">
        <v>74</v>
      </c>
      <c r="S1126" t="s">
        <v>74</v>
      </c>
      <c r="T1126" t="s">
        <v>74</v>
      </c>
      <c r="X1126" t="s">
        <v>1966</v>
      </c>
    </row>
    <row r="1127" spans="2:24" x14ac:dyDescent="0.25">
      <c r="B1127" t="s">
        <v>1968</v>
      </c>
      <c r="C1127" t="s">
        <v>79</v>
      </c>
      <c r="D1127" t="s">
        <v>1969</v>
      </c>
      <c r="E1127">
        <v>114</v>
      </c>
      <c r="F1127">
        <v>3</v>
      </c>
      <c r="G1127">
        <v>74</v>
      </c>
      <c r="H1127">
        <v>70</v>
      </c>
      <c r="I1127" t="s">
        <v>71</v>
      </c>
      <c r="J1127" t="s">
        <v>81</v>
      </c>
      <c r="K1127">
        <v>180</v>
      </c>
      <c r="L1127" t="s">
        <v>83</v>
      </c>
      <c r="M1127" t="s">
        <v>83</v>
      </c>
      <c r="N1127">
        <v>0</v>
      </c>
      <c r="O1127">
        <v>7350</v>
      </c>
      <c r="P1127">
        <v>16</v>
      </c>
      <c r="Q1127" t="s">
        <v>48</v>
      </c>
      <c r="R1127">
        <v>450</v>
      </c>
      <c r="S1127">
        <v>6</v>
      </c>
      <c r="T1127">
        <v>1225</v>
      </c>
      <c r="X1127" t="s">
        <v>1970</v>
      </c>
    </row>
    <row r="1128" spans="2:24" x14ac:dyDescent="0.25">
      <c r="B1128" t="s">
        <v>1968</v>
      </c>
      <c r="C1128" t="s">
        <v>1971</v>
      </c>
      <c r="D1128" t="s">
        <v>1972</v>
      </c>
      <c r="E1128">
        <v>114</v>
      </c>
      <c r="F1128">
        <v>3</v>
      </c>
      <c r="G1128">
        <v>74</v>
      </c>
      <c r="H1128">
        <v>70</v>
      </c>
      <c r="I1128" t="s">
        <v>71</v>
      </c>
      <c r="J1128" t="s">
        <v>81</v>
      </c>
      <c r="K1128">
        <v>180</v>
      </c>
      <c r="L1128" t="s">
        <v>83</v>
      </c>
      <c r="M1128" t="s">
        <v>83</v>
      </c>
      <c r="N1128">
        <v>0</v>
      </c>
      <c r="O1128">
        <v>7306</v>
      </c>
      <c r="P1128">
        <v>16</v>
      </c>
      <c r="Q1128" t="s">
        <v>48</v>
      </c>
      <c r="R1128">
        <v>450</v>
      </c>
      <c r="S1128">
        <v>6</v>
      </c>
      <c r="T1128">
        <v>1217.6666666666599</v>
      </c>
      <c r="X1128" t="s">
        <v>1973</v>
      </c>
    </row>
    <row r="1129" spans="2:24" x14ac:dyDescent="0.25">
      <c r="B1129" t="s">
        <v>1968</v>
      </c>
      <c r="C1129" t="s">
        <v>1971</v>
      </c>
      <c r="D1129" t="s">
        <v>1972</v>
      </c>
      <c r="E1129">
        <v>114</v>
      </c>
      <c r="F1129">
        <v>3</v>
      </c>
      <c r="G1129">
        <v>74</v>
      </c>
      <c r="H1129">
        <v>70</v>
      </c>
      <c r="I1129" t="s">
        <v>77</v>
      </c>
      <c r="J1129" t="s">
        <v>81</v>
      </c>
      <c r="K1129">
        <v>180</v>
      </c>
      <c r="L1129" t="s">
        <v>83</v>
      </c>
      <c r="M1129" t="s">
        <v>83</v>
      </c>
      <c r="N1129">
        <v>0</v>
      </c>
      <c r="O1129">
        <v>7306</v>
      </c>
      <c r="P1129">
        <v>16</v>
      </c>
      <c r="Q1129" t="s">
        <v>48</v>
      </c>
      <c r="R1129" t="s">
        <v>74</v>
      </c>
      <c r="S1129">
        <v>6</v>
      </c>
      <c r="T1129">
        <v>1217.6666666666599</v>
      </c>
      <c r="X1129" t="s">
        <v>1973</v>
      </c>
    </row>
    <row r="1130" spans="2:24" x14ac:dyDescent="0.25">
      <c r="B1130" t="s">
        <v>1968</v>
      </c>
      <c r="C1130" t="s">
        <v>79</v>
      </c>
      <c r="D1130" t="s">
        <v>1969</v>
      </c>
      <c r="E1130">
        <v>114</v>
      </c>
      <c r="F1130">
        <v>3</v>
      </c>
      <c r="G1130">
        <v>74</v>
      </c>
      <c r="H1130">
        <v>70</v>
      </c>
      <c r="I1130" t="s">
        <v>77</v>
      </c>
      <c r="J1130" t="s">
        <v>81</v>
      </c>
      <c r="K1130">
        <v>180</v>
      </c>
      <c r="L1130" t="s">
        <v>83</v>
      </c>
      <c r="M1130" t="s">
        <v>83</v>
      </c>
      <c r="N1130">
        <v>0</v>
      </c>
      <c r="O1130">
        <v>7350</v>
      </c>
      <c r="P1130">
        <v>16</v>
      </c>
      <c r="Q1130" t="s">
        <v>48</v>
      </c>
      <c r="R1130" t="s">
        <v>74</v>
      </c>
      <c r="S1130">
        <v>6</v>
      </c>
      <c r="T1130">
        <v>1225</v>
      </c>
      <c r="X1130" t="s">
        <v>1970</v>
      </c>
    </row>
    <row r="1131" spans="2:24" x14ac:dyDescent="0.25">
      <c r="B1131" t="s">
        <v>1974</v>
      </c>
      <c r="C1131" t="s">
        <v>1975</v>
      </c>
      <c r="D1131" t="s">
        <v>1976</v>
      </c>
      <c r="E1131">
        <v>2</v>
      </c>
      <c r="F1131">
        <v>3</v>
      </c>
      <c r="G1131">
        <v>70</v>
      </c>
      <c r="H1131">
        <v>70</v>
      </c>
      <c r="I1131" t="s">
        <v>71</v>
      </c>
      <c r="J1131" t="s">
        <v>94</v>
      </c>
      <c r="K1131">
        <v>170</v>
      </c>
      <c r="L1131" t="s">
        <v>83</v>
      </c>
      <c r="M1131" t="s">
        <v>83</v>
      </c>
      <c r="N1131">
        <v>0</v>
      </c>
      <c r="O1131">
        <v>7306</v>
      </c>
      <c r="P1131">
        <v>16</v>
      </c>
      <c r="Q1131" t="s">
        <v>48</v>
      </c>
      <c r="R1131">
        <v>450</v>
      </c>
      <c r="S1131">
        <v>6</v>
      </c>
      <c r="T1131">
        <v>1217.6666666666599</v>
      </c>
      <c r="X1131" t="s">
        <v>1977</v>
      </c>
    </row>
    <row r="1132" spans="2:24" x14ac:dyDescent="0.25">
      <c r="B1132" t="s">
        <v>1974</v>
      </c>
      <c r="C1132" t="s">
        <v>1975</v>
      </c>
      <c r="D1132" t="s">
        <v>1976</v>
      </c>
      <c r="E1132">
        <v>2</v>
      </c>
      <c r="F1132">
        <v>3</v>
      </c>
      <c r="G1132">
        <v>70</v>
      </c>
      <c r="H1132">
        <v>70</v>
      </c>
      <c r="I1132" t="s">
        <v>77</v>
      </c>
      <c r="J1132" t="s">
        <v>94</v>
      </c>
      <c r="K1132">
        <v>170</v>
      </c>
      <c r="L1132" t="s">
        <v>83</v>
      </c>
      <c r="M1132" t="s">
        <v>83</v>
      </c>
      <c r="N1132">
        <v>0</v>
      </c>
      <c r="O1132">
        <v>7306</v>
      </c>
      <c r="P1132">
        <v>16</v>
      </c>
      <c r="Q1132" t="s">
        <v>48</v>
      </c>
      <c r="R1132" t="s">
        <v>74</v>
      </c>
      <c r="S1132">
        <v>6</v>
      </c>
      <c r="T1132">
        <v>1217.6666666666599</v>
      </c>
      <c r="X1132" t="s">
        <v>1977</v>
      </c>
    </row>
    <row r="1133" spans="2:24" x14ac:dyDescent="0.25">
      <c r="B1133" t="s">
        <v>1978</v>
      </c>
      <c r="C1133" t="s">
        <v>1979</v>
      </c>
      <c r="D1133" t="s">
        <v>1980</v>
      </c>
      <c r="E1133">
        <v>2</v>
      </c>
      <c r="F1133">
        <v>5</v>
      </c>
      <c r="G1133">
        <v>72</v>
      </c>
      <c r="H1133">
        <v>65.599999999999994</v>
      </c>
      <c r="I1133" t="s">
        <v>71</v>
      </c>
      <c r="J1133" t="s">
        <v>316</v>
      </c>
      <c r="K1133">
        <v>75</v>
      </c>
      <c r="L1133" t="s">
        <v>73</v>
      </c>
      <c r="M1133" t="s">
        <v>83</v>
      </c>
      <c r="N1133">
        <v>0</v>
      </c>
      <c r="O1133">
        <v>13836</v>
      </c>
      <c r="P1133">
        <v>16</v>
      </c>
      <c r="Q1133" t="s">
        <v>48</v>
      </c>
      <c r="R1133">
        <v>450</v>
      </c>
      <c r="S1133">
        <v>12</v>
      </c>
      <c r="T1133">
        <v>1153</v>
      </c>
      <c r="X1133" t="s">
        <v>1981</v>
      </c>
    </row>
    <row r="1134" spans="2:24" x14ac:dyDescent="0.25">
      <c r="B1134" t="s">
        <v>1978</v>
      </c>
      <c r="C1134" t="s">
        <v>1979</v>
      </c>
      <c r="D1134" t="s">
        <v>1980</v>
      </c>
      <c r="E1134">
        <v>2</v>
      </c>
      <c r="F1134">
        <v>5</v>
      </c>
      <c r="G1134">
        <v>72</v>
      </c>
      <c r="H1134">
        <v>65.599999999999994</v>
      </c>
      <c r="I1134" t="s">
        <v>77</v>
      </c>
      <c r="J1134" t="s">
        <v>1499</v>
      </c>
      <c r="K1134">
        <v>300</v>
      </c>
      <c r="L1134" t="s">
        <v>83</v>
      </c>
      <c r="M1134" t="s">
        <v>73</v>
      </c>
      <c r="N1134">
        <v>1200</v>
      </c>
      <c r="O1134">
        <v>13836</v>
      </c>
      <c r="P1134">
        <v>16</v>
      </c>
      <c r="Q1134" t="s">
        <v>3990</v>
      </c>
      <c r="R1134" t="s">
        <v>74</v>
      </c>
      <c r="S1134">
        <v>14</v>
      </c>
      <c r="T1134">
        <v>988.28571428571399</v>
      </c>
      <c r="X1134" t="s">
        <v>1981</v>
      </c>
    </row>
    <row r="1135" spans="2:24" x14ac:dyDescent="0.25">
      <c r="B1135" t="s">
        <v>1982</v>
      </c>
      <c r="C1135" t="s">
        <v>1959</v>
      </c>
      <c r="D1135" t="s">
        <v>1983</v>
      </c>
      <c r="E1135">
        <v>2</v>
      </c>
      <c r="F1135">
        <v>5</v>
      </c>
      <c r="G1135">
        <v>75</v>
      </c>
      <c r="H1135">
        <v>66</v>
      </c>
      <c r="I1135" t="s">
        <v>71</v>
      </c>
      <c r="J1135" t="s">
        <v>199</v>
      </c>
      <c r="K1135">
        <v>75</v>
      </c>
      <c r="L1135" t="s">
        <v>73</v>
      </c>
      <c r="M1135" t="s">
        <v>83</v>
      </c>
      <c r="N1135">
        <v>0</v>
      </c>
      <c r="O1135">
        <v>12900</v>
      </c>
      <c r="P1135">
        <v>16</v>
      </c>
      <c r="Q1135" t="s">
        <v>48</v>
      </c>
      <c r="R1135">
        <v>450</v>
      </c>
      <c r="S1135">
        <v>11</v>
      </c>
      <c r="T1135">
        <v>1172.72727272727</v>
      </c>
      <c r="X1135" t="s">
        <v>1984</v>
      </c>
    </row>
    <row r="1136" spans="2:24" x14ac:dyDescent="0.25">
      <c r="B1136" t="s">
        <v>1982</v>
      </c>
      <c r="C1136" t="s">
        <v>1959</v>
      </c>
      <c r="D1136" t="s">
        <v>1983</v>
      </c>
      <c r="E1136">
        <v>2</v>
      </c>
      <c r="F1136">
        <v>5</v>
      </c>
      <c r="G1136">
        <v>75</v>
      </c>
      <c r="H1136">
        <v>66</v>
      </c>
      <c r="I1136" t="s">
        <v>77</v>
      </c>
      <c r="J1136" t="s">
        <v>144</v>
      </c>
      <c r="K1136">
        <v>150</v>
      </c>
      <c r="L1136" t="s">
        <v>239</v>
      </c>
      <c r="M1136" t="s">
        <v>73</v>
      </c>
      <c r="N1136">
        <v>0</v>
      </c>
      <c r="O1136">
        <v>12900</v>
      </c>
      <c r="P1136">
        <v>16</v>
      </c>
      <c r="Q1136" t="s">
        <v>48</v>
      </c>
      <c r="R1136" t="s">
        <v>74</v>
      </c>
      <c r="S1136">
        <v>11</v>
      </c>
      <c r="T1136">
        <v>1172.72727272727</v>
      </c>
      <c r="X1136" t="s">
        <v>1984</v>
      </c>
    </row>
    <row r="1137" spans="2:24" x14ac:dyDescent="0.25">
      <c r="B1137" t="s">
        <v>1985</v>
      </c>
      <c r="C1137" t="s">
        <v>1986</v>
      </c>
      <c r="D1137" t="s">
        <v>1987</v>
      </c>
      <c r="E1137">
        <v>0</v>
      </c>
      <c r="F1137">
        <v>3</v>
      </c>
      <c r="G1137">
        <v>70</v>
      </c>
      <c r="H1137">
        <v>70</v>
      </c>
      <c r="I1137" t="s">
        <v>71</v>
      </c>
      <c r="J1137" t="s">
        <v>81</v>
      </c>
      <c r="K1137">
        <v>180</v>
      </c>
      <c r="L1137" t="s">
        <v>239</v>
      </c>
      <c r="M1137" t="s">
        <v>74</v>
      </c>
      <c r="N1137">
        <v>800</v>
      </c>
      <c r="O1137">
        <v>5910</v>
      </c>
      <c r="P1137">
        <v>16</v>
      </c>
      <c r="Q1137" t="s">
        <v>3990</v>
      </c>
      <c r="R1137" t="s">
        <v>74</v>
      </c>
      <c r="S1137">
        <v>6</v>
      </c>
      <c r="T1137">
        <v>985</v>
      </c>
      <c r="X1137" t="s">
        <v>1988</v>
      </c>
    </row>
    <row r="1138" spans="2:24" x14ac:dyDescent="0.25">
      <c r="B1138" t="s">
        <v>1985</v>
      </c>
      <c r="C1138" t="s">
        <v>1986</v>
      </c>
      <c r="D1138" t="s">
        <v>1987</v>
      </c>
      <c r="E1138">
        <v>0</v>
      </c>
      <c r="F1138">
        <v>3</v>
      </c>
      <c r="G1138">
        <v>70</v>
      </c>
      <c r="H1138">
        <v>70</v>
      </c>
      <c r="I1138" t="s">
        <v>77</v>
      </c>
      <c r="J1138" t="s">
        <v>81</v>
      </c>
      <c r="K1138">
        <v>180</v>
      </c>
      <c r="L1138" t="s">
        <v>239</v>
      </c>
      <c r="M1138" t="s">
        <v>74</v>
      </c>
      <c r="N1138">
        <v>800</v>
      </c>
      <c r="O1138">
        <v>5910</v>
      </c>
      <c r="P1138">
        <v>16</v>
      </c>
      <c r="Q1138" t="s">
        <v>3990</v>
      </c>
      <c r="R1138" t="s">
        <v>74</v>
      </c>
      <c r="S1138">
        <v>6</v>
      </c>
      <c r="T1138">
        <v>985</v>
      </c>
      <c r="X1138" t="s">
        <v>1988</v>
      </c>
    </row>
    <row r="1139" spans="2:24" x14ac:dyDescent="0.25">
      <c r="B1139" t="s">
        <v>1989</v>
      </c>
      <c r="C1139" t="s">
        <v>1990</v>
      </c>
      <c r="D1139" t="s">
        <v>1991</v>
      </c>
      <c r="E1139">
        <v>2</v>
      </c>
      <c r="F1139">
        <v>5</v>
      </c>
      <c r="G1139">
        <v>92</v>
      </c>
      <c r="H1139">
        <v>65.599999999999994</v>
      </c>
      <c r="I1139" t="s">
        <v>71</v>
      </c>
      <c r="J1139" t="s">
        <v>316</v>
      </c>
      <c r="K1139">
        <v>75</v>
      </c>
      <c r="L1139" t="s">
        <v>73</v>
      </c>
      <c r="M1139" t="s">
        <v>83</v>
      </c>
      <c r="N1139">
        <v>0</v>
      </c>
      <c r="O1139">
        <v>13836</v>
      </c>
      <c r="P1139">
        <v>16</v>
      </c>
      <c r="Q1139" t="s">
        <v>48</v>
      </c>
      <c r="R1139">
        <v>450</v>
      </c>
      <c r="S1139">
        <v>12</v>
      </c>
      <c r="T1139">
        <v>1153</v>
      </c>
      <c r="X1139" t="s">
        <v>1992</v>
      </c>
    </row>
    <row r="1140" spans="2:24" x14ac:dyDescent="0.25">
      <c r="B1140" t="s">
        <v>1989</v>
      </c>
      <c r="C1140" t="s">
        <v>1990</v>
      </c>
      <c r="D1140" t="s">
        <v>1991</v>
      </c>
      <c r="E1140">
        <v>2</v>
      </c>
      <c r="F1140">
        <v>5</v>
      </c>
      <c r="G1140">
        <v>92</v>
      </c>
      <c r="H1140">
        <v>65.599999999999994</v>
      </c>
      <c r="I1140" t="s">
        <v>77</v>
      </c>
      <c r="J1140" t="s">
        <v>144</v>
      </c>
      <c r="K1140">
        <v>150</v>
      </c>
      <c r="L1140" t="s">
        <v>83</v>
      </c>
      <c r="M1140" t="s">
        <v>73</v>
      </c>
      <c r="N1140">
        <v>1500</v>
      </c>
      <c r="O1140">
        <v>13836</v>
      </c>
      <c r="P1140">
        <v>16</v>
      </c>
      <c r="Q1140" t="s">
        <v>3990</v>
      </c>
      <c r="R1140" t="s">
        <v>74</v>
      </c>
      <c r="S1140">
        <v>14</v>
      </c>
      <c r="T1140">
        <v>988.28571428571399</v>
      </c>
      <c r="X1140" t="s">
        <v>1992</v>
      </c>
    </row>
    <row r="1141" spans="2:24" x14ac:dyDescent="0.25">
      <c r="B1141" t="s">
        <v>1993</v>
      </c>
      <c r="C1141" t="s">
        <v>1996</v>
      </c>
      <c r="D1141" t="s">
        <v>1997</v>
      </c>
      <c r="E1141">
        <v>3</v>
      </c>
      <c r="F1141">
        <v>3</v>
      </c>
      <c r="G1141">
        <v>72</v>
      </c>
      <c r="H1141">
        <v>70</v>
      </c>
      <c r="I1141" t="s">
        <v>71</v>
      </c>
      <c r="J1141" t="s">
        <v>94</v>
      </c>
      <c r="K1141">
        <v>170</v>
      </c>
      <c r="L1141" t="s">
        <v>83</v>
      </c>
      <c r="M1141" t="s">
        <v>83</v>
      </c>
      <c r="N1141">
        <v>0</v>
      </c>
      <c r="O1141">
        <v>7380</v>
      </c>
      <c r="P1141">
        <v>16</v>
      </c>
      <c r="Q1141" t="s">
        <v>48</v>
      </c>
      <c r="R1141">
        <v>450</v>
      </c>
      <c r="S1141">
        <v>6</v>
      </c>
      <c r="T1141">
        <v>1230</v>
      </c>
      <c r="X1141" t="s">
        <v>1998</v>
      </c>
    </row>
    <row r="1142" spans="2:24" x14ac:dyDescent="0.25">
      <c r="B1142" t="s">
        <v>1993</v>
      </c>
      <c r="C1142" t="s">
        <v>1955</v>
      </c>
      <c r="D1142" t="s">
        <v>1994</v>
      </c>
      <c r="E1142">
        <v>3</v>
      </c>
      <c r="F1142">
        <v>3</v>
      </c>
      <c r="G1142">
        <v>70</v>
      </c>
      <c r="H1142">
        <v>70</v>
      </c>
      <c r="I1142" t="s">
        <v>71</v>
      </c>
      <c r="J1142" t="s">
        <v>94</v>
      </c>
      <c r="K1142">
        <v>170</v>
      </c>
      <c r="L1142" t="s">
        <v>74</v>
      </c>
      <c r="M1142" t="s">
        <v>83</v>
      </c>
      <c r="N1142" t="s">
        <v>74</v>
      </c>
      <c r="O1142">
        <v>7380</v>
      </c>
      <c r="P1142">
        <v>16</v>
      </c>
      <c r="Q1142" t="s">
        <v>3989</v>
      </c>
      <c r="R1142">
        <v>450</v>
      </c>
      <c r="S1142" t="s">
        <v>74</v>
      </c>
      <c r="T1142" t="s">
        <v>74</v>
      </c>
      <c r="X1142" t="s">
        <v>1995</v>
      </c>
    </row>
    <row r="1143" spans="2:24" x14ac:dyDescent="0.25">
      <c r="B1143" t="s">
        <v>1993</v>
      </c>
      <c r="C1143" t="s">
        <v>1955</v>
      </c>
      <c r="D1143" t="s">
        <v>1994</v>
      </c>
      <c r="E1143">
        <v>3</v>
      </c>
      <c r="F1143">
        <v>3</v>
      </c>
      <c r="G1143">
        <v>70</v>
      </c>
      <c r="H1143">
        <v>70</v>
      </c>
      <c r="I1143" t="s">
        <v>77</v>
      </c>
      <c r="J1143" t="s">
        <v>94</v>
      </c>
      <c r="K1143">
        <v>170</v>
      </c>
      <c r="L1143" t="s">
        <v>73</v>
      </c>
      <c r="M1143" t="s">
        <v>83</v>
      </c>
      <c r="N1143" t="s">
        <v>74</v>
      </c>
      <c r="O1143">
        <v>7380</v>
      </c>
      <c r="P1143">
        <v>16</v>
      </c>
      <c r="Q1143" t="s">
        <v>3989</v>
      </c>
      <c r="R1143" t="s">
        <v>74</v>
      </c>
      <c r="S1143" t="s">
        <v>74</v>
      </c>
      <c r="T1143" t="s">
        <v>74</v>
      </c>
      <c r="X1143" t="s">
        <v>1995</v>
      </c>
    </row>
    <row r="1144" spans="2:24" x14ac:dyDescent="0.25">
      <c r="B1144" t="s">
        <v>1993</v>
      </c>
      <c r="C1144" t="s">
        <v>1996</v>
      </c>
      <c r="D1144" t="s">
        <v>1997</v>
      </c>
      <c r="E1144">
        <v>3</v>
      </c>
      <c r="F1144">
        <v>3</v>
      </c>
      <c r="G1144">
        <v>72</v>
      </c>
      <c r="H1144">
        <v>70</v>
      </c>
      <c r="I1144" t="s">
        <v>77</v>
      </c>
      <c r="J1144" t="s">
        <v>94</v>
      </c>
      <c r="K1144">
        <v>170</v>
      </c>
      <c r="L1144" t="s">
        <v>83</v>
      </c>
      <c r="M1144" t="s">
        <v>83</v>
      </c>
      <c r="N1144">
        <v>0</v>
      </c>
      <c r="O1144">
        <v>7380</v>
      </c>
      <c r="P1144">
        <v>16</v>
      </c>
      <c r="Q1144" t="s">
        <v>48</v>
      </c>
      <c r="R1144" t="s">
        <v>74</v>
      </c>
      <c r="S1144">
        <v>6</v>
      </c>
      <c r="T1144">
        <v>1230</v>
      </c>
      <c r="X1144" t="s">
        <v>1998</v>
      </c>
    </row>
    <row r="1145" spans="2:24" x14ac:dyDescent="0.25">
      <c r="B1145" t="s">
        <v>1999</v>
      </c>
      <c r="C1145" t="s">
        <v>92</v>
      </c>
      <c r="D1145" t="s">
        <v>2000</v>
      </c>
      <c r="E1145">
        <v>85</v>
      </c>
      <c r="F1145">
        <v>3</v>
      </c>
      <c r="G1145">
        <v>74</v>
      </c>
      <c r="H1145">
        <v>70</v>
      </c>
      <c r="I1145" t="s">
        <v>71</v>
      </c>
      <c r="J1145" t="s">
        <v>81</v>
      </c>
      <c r="K1145">
        <v>180</v>
      </c>
      <c r="L1145" t="s">
        <v>83</v>
      </c>
      <c r="M1145" t="s">
        <v>83</v>
      </c>
      <c r="N1145">
        <v>0</v>
      </c>
      <c r="O1145">
        <v>7306</v>
      </c>
      <c r="P1145">
        <v>16</v>
      </c>
      <c r="Q1145" t="s">
        <v>48</v>
      </c>
      <c r="R1145">
        <v>450</v>
      </c>
      <c r="S1145">
        <v>6</v>
      </c>
      <c r="T1145">
        <v>1217.6666666666599</v>
      </c>
      <c r="X1145" t="s">
        <v>2001</v>
      </c>
    </row>
    <row r="1146" spans="2:24" x14ac:dyDescent="0.25">
      <c r="B1146" t="s">
        <v>1999</v>
      </c>
      <c r="C1146" t="s">
        <v>92</v>
      </c>
      <c r="D1146" t="s">
        <v>2000</v>
      </c>
      <c r="E1146">
        <v>85</v>
      </c>
      <c r="F1146">
        <v>3</v>
      </c>
      <c r="G1146">
        <v>74</v>
      </c>
      <c r="H1146">
        <v>70</v>
      </c>
      <c r="I1146" t="s">
        <v>77</v>
      </c>
      <c r="J1146" t="s">
        <v>81</v>
      </c>
      <c r="K1146">
        <v>180</v>
      </c>
      <c r="L1146" t="s">
        <v>83</v>
      </c>
      <c r="M1146" t="s">
        <v>83</v>
      </c>
      <c r="N1146">
        <v>0</v>
      </c>
      <c r="O1146">
        <v>7306</v>
      </c>
      <c r="P1146">
        <v>16</v>
      </c>
      <c r="Q1146" t="s">
        <v>48</v>
      </c>
      <c r="R1146" t="s">
        <v>74</v>
      </c>
      <c r="S1146">
        <v>6</v>
      </c>
      <c r="T1146">
        <v>1217.6666666666599</v>
      </c>
      <c r="X1146" t="s">
        <v>2001</v>
      </c>
    </row>
    <row r="1147" spans="2:24" x14ac:dyDescent="0.25">
      <c r="B1147" t="s">
        <v>2002</v>
      </c>
      <c r="C1147" t="s">
        <v>2003</v>
      </c>
      <c r="D1147" t="s">
        <v>2004</v>
      </c>
      <c r="E1147">
        <v>3</v>
      </c>
      <c r="F1147">
        <v>2</v>
      </c>
      <c r="G1147">
        <v>54</v>
      </c>
      <c r="H1147">
        <v>66</v>
      </c>
      <c r="I1147" t="s">
        <v>71</v>
      </c>
      <c r="J1147" t="s">
        <v>929</v>
      </c>
      <c r="K1147">
        <v>300</v>
      </c>
      <c r="L1147" t="s">
        <v>73</v>
      </c>
      <c r="M1147" t="s">
        <v>74</v>
      </c>
      <c r="N1147">
        <v>0</v>
      </c>
      <c r="O1147">
        <v>4650</v>
      </c>
      <c r="P1147">
        <v>16</v>
      </c>
      <c r="Q1147" t="s">
        <v>48</v>
      </c>
      <c r="R1147" t="s">
        <v>74</v>
      </c>
      <c r="S1147">
        <v>4</v>
      </c>
      <c r="T1147">
        <v>1162.5</v>
      </c>
      <c r="X1147" t="s">
        <v>3789</v>
      </c>
    </row>
    <row r="1148" spans="2:24" x14ac:dyDescent="0.25">
      <c r="B1148" t="s">
        <v>2002</v>
      </c>
      <c r="C1148" t="s">
        <v>2003</v>
      </c>
      <c r="D1148" t="s">
        <v>2004</v>
      </c>
      <c r="E1148">
        <v>3</v>
      </c>
      <c r="F1148">
        <v>2</v>
      </c>
      <c r="G1148">
        <v>54</v>
      </c>
      <c r="H1148">
        <v>66</v>
      </c>
      <c r="I1148" t="s">
        <v>77</v>
      </c>
      <c r="J1148" t="s">
        <v>929</v>
      </c>
      <c r="K1148">
        <v>300</v>
      </c>
      <c r="L1148" t="s">
        <v>73</v>
      </c>
      <c r="M1148" t="s">
        <v>74</v>
      </c>
      <c r="N1148">
        <v>0</v>
      </c>
      <c r="O1148">
        <v>4650</v>
      </c>
      <c r="P1148">
        <v>16</v>
      </c>
      <c r="Q1148" t="s">
        <v>48</v>
      </c>
      <c r="R1148" t="s">
        <v>74</v>
      </c>
      <c r="S1148">
        <v>4</v>
      </c>
      <c r="T1148">
        <v>1162.5</v>
      </c>
      <c r="X1148" t="s">
        <v>3789</v>
      </c>
    </row>
    <row r="1149" spans="2:24" x14ac:dyDescent="0.25">
      <c r="B1149" t="s">
        <v>2008</v>
      </c>
      <c r="C1149" t="s">
        <v>2009</v>
      </c>
      <c r="D1149" t="s">
        <v>2005</v>
      </c>
      <c r="E1149">
        <v>4</v>
      </c>
      <c r="F1149">
        <v>3</v>
      </c>
      <c r="G1149">
        <v>53</v>
      </c>
      <c r="H1149">
        <v>70</v>
      </c>
      <c r="I1149" t="s">
        <v>71</v>
      </c>
      <c r="J1149" t="s">
        <v>2006</v>
      </c>
      <c r="K1149">
        <v>270</v>
      </c>
      <c r="L1149" t="s">
        <v>239</v>
      </c>
      <c r="M1149" t="s">
        <v>74</v>
      </c>
      <c r="N1149">
        <v>0</v>
      </c>
      <c r="O1149">
        <v>6750</v>
      </c>
      <c r="P1149">
        <v>16</v>
      </c>
      <c r="Q1149" t="s">
        <v>48</v>
      </c>
      <c r="R1149" t="s">
        <v>74</v>
      </c>
      <c r="S1149">
        <v>6</v>
      </c>
      <c r="T1149">
        <v>1125</v>
      </c>
      <c r="X1149" t="s">
        <v>2007</v>
      </c>
    </row>
    <row r="1150" spans="2:24" x14ac:dyDescent="0.25">
      <c r="B1150" t="s">
        <v>2008</v>
      </c>
      <c r="C1150" t="s">
        <v>2009</v>
      </c>
      <c r="D1150" t="s">
        <v>2005</v>
      </c>
      <c r="E1150">
        <v>4</v>
      </c>
      <c r="F1150">
        <v>3</v>
      </c>
      <c r="G1150">
        <v>53</v>
      </c>
      <c r="H1150">
        <v>70</v>
      </c>
      <c r="I1150" t="s">
        <v>77</v>
      </c>
      <c r="J1150" t="s">
        <v>2006</v>
      </c>
      <c r="K1150">
        <v>270</v>
      </c>
      <c r="L1150" t="s">
        <v>239</v>
      </c>
      <c r="M1150" t="s">
        <v>74</v>
      </c>
      <c r="N1150">
        <v>0</v>
      </c>
      <c r="O1150">
        <v>6750</v>
      </c>
      <c r="P1150">
        <v>16</v>
      </c>
      <c r="Q1150" t="s">
        <v>48</v>
      </c>
      <c r="R1150" t="s">
        <v>74</v>
      </c>
      <c r="S1150">
        <v>6</v>
      </c>
      <c r="T1150">
        <v>1125</v>
      </c>
      <c r="X1150" t="s">
        <v>2007</v>
      </c>
    </row>
    <row r="1151" spans="2:24" x14ac:dyDescent="0.25">
      <c r="B1151" t="s">
        <v>2010</v>
      </c>
      <c r="C1151" t="s">
        <v>2011</v>
      </c>
      <c r="D1151" t="s">
        <v>2012</v>
      </c>
      <c r="E1151">
        <v>4</v>
      </c>
      <c r="F1151">
        <v>4</v>
      </c>
      <c r="G1151">
        <v>60</v>
      </c>
      <c r="H1151">
        <v>65</v>
      </c>
      <c r="I1151" t="s">
        <v>71</v>
      </c>
      <c r="J1151" t="s">
        <v>193</v>
      </c>
      <c r="K1151">
        <v>150</v>
      </c>
      <c r="L1151" t="s">
        <v>73</v>
      </c>
      <c r="M1151" t="s">
        <v>74</v>
      </c>
      <c r="N1151">
        <v>0</v>
      </c>
      <c r="O1151">
        <v>9632</v>
      </c>
      <c r="P1151">
        <v>16</v>
      </c>
      <c r="Q1151" t="s">
        <v>48</v>
      </c>
      <c r="R1151" t="s">
        <v>74</v>
      </c>
      <c r="S1151">
        <v>8</v>
      </c>
      <c r="T1151">
        <v>1204</v>
      </c>
      <c r="X1151" t="s">
        <v>2013</v>
      </c>
    </row>
    <row r="1152" spans="2:24" x14ac:dyDescent="0.25">
      <c r="B1152" t="s">
        <v>2010</v>
      </c>
      <c r="C1152" t="s">
        <v>2011</v>
      </c>
      <c r="D1152" t="s">
        <v>2012</v>
      </c>
      <c r="E1152">
        <v>4</v>
      </c>
      <c r="F1152">
        <v>4</v>
      </c>
      <c r="G1152">
        <v>60</v>
      </c>
      <c r="H1152">
        <v>65</v>
      </c>
      <c r="I1152" t="s">
        <v>71</v>
      </c>
      <c r="J1152" t="s">
        <v>2014</v>
      </c>
      <c r="K1152">
        <v>150</v>
      </c>
      <c r="L1152" t="s">
        <v>73</v>
      </c>
      <c r="M1152" t="s">
        <v>74</v>
      </c>
      <c r="N1152">
        <v>0</v>
      </c>
      <c r="O1152">
        <v>9632</v>
      </c>
      <c r="P1152">
        <v>16</v>
      </c>
      <c r="Q1152" t="s">
        <v>48</v>
      </c>
      <c r="R1152" t="s">
        <v>74</v>
      </c>
      <c r="S1152">
        <v>8</v>
      </c>
      <c r="T1152">
        <v>1204</v>
      </c>
      <c r="X1152" t="s">
        <v>2013</v>
      </c>
    </row>
    <row r="1153" spans="2:24" x14ac:dyDescent="0.25">
      <c r="B1153" t="s">
        <v>2010</v>
      </c>
      <c r="C1153" t="s">
        <v>2011</v>
      </c>
      <c r="D1153" t="s">
        <v>2012</v>
      </c>
      <c r="E1153">
        <v>4</v>
      </c>
      <c r="F1153">
        <v>4</v>
      </c>
      <c r="G1153">
        <v>60</v>
      </c>
      <c r="H1153">
        <v>65</v>
      </c>
      <c r="I1153" t="s">
        <v>77</v>
      </c>
      <c r="J1153" t="s">
        <v>132</v>
      </c>
      <c r="K1153">
        <v>135</v>
      </c>
      <c r="L1153" t="s">
        <v>73</v>
      </c>
      <c r="M1153" t="s">
        <v>74</v>
      </c>
      <c r="N1153">
        <v>0</v>
      </c>
      <c r="O1153">
        <v>9632</v>
      </c>
      <c r="P1153">
        <v>16</v>
      </c>
      <c r="Q1153" t="s">
        <v>48</v>
      </c>
      <c r="R1153" t="s">
        <v>74</v>
      </c>
      <c r="S1153">
        <v>8</v>
      </c>
      <c r="T1153">
        <v>1204</v>
      </c>
      <c r="X1153" t="s">
        <v>2013</v>
      </c>
    </row>
    <row r="1154" spans="2:24" x14ac:dyDescent="0.25">
      <c r="B1154" t="s">
        <v>2015</v>
      </c>
      <c r="D1154" t="s">
        <v>2016</v>
      </c>
      <c r="E1154">
        <v>4</v>
      </c>
      <c r="F1154">
        <v>3</v>
      </c>
      <c r="G1154">
        <v>53</v>
      </c>
      <c r="H1154">
        <v>70</v>
      </c>
      <c r="I1154" t="s">
        <v>71</v>
      </c>
      <c r="J1154" t="s">
        <v>2006</v>
      </c>
      <c r="K1154">
        <v>270</v>
      </c>
      <c r="L1154" t="s">
        <v>239</v>
      </c>
      <c r="M1154" t="s">
        <v>74</v>
      </c>
      <c r="N1154">
        <v>0</v>
      </c>
      <c r="O1154">
        <v>6750</v>
      </c>
      <c r="P1154">
        <v>16</v>
      </c>
      <c r="Q1154" t="s">
        <v>48</v>
      </c>
      <c r="R1154" t="s">
        <v>74</v>
      </c>
      <c r="S1154">
        <v>6</v>
      </c>
      <c r="T1154">
        <v>1125</v>
      </c>
      <c r="X1154" t="s">
        <v>2017</v>
      </c>
    </row>
    <row r="1155" spans="2:24" x14ac:dyDescent="0.25">
      <c r="B1155" t="s">
        <v>2015</v>
      </c>
      <c r="D1155" t="s">
        <v>2016</v>
      </c>
      <c r="E1155">
        <v>4</v>
      </c>
      <c r="F1155">
        <v>3</v>
      </c>
      <c r="G1155">
        <v>53</v>
      </c>
      <c r="H1155">
        <v>70</v>
      </c>
      <c r="I1155" t="s">
        <v>77</v>
      </c>
      <c r="J1155" t="s">
        <v>2006</v>
      </c>
      <c r="K1155">
        <v>270</v>
      </c>
      <c r="L1155" t="s">
        <v>239</v>
      </c>
      <c r="M1155" t="s">
        <v>74</v>
      </c>
      <c r="N1155">
        <v>0</v>
      </c>
      <c r="O1155">
        <v>6750</v>
      </c>
      <c r="P1155">
        <v>16</v>
      </c>
      <c r="Q1155" t="s">
        <v>48</v>
      </c>
      <c r="R1155" t="s">
        <v>74</v>
      </c>
      <c r="S1155">
        <v>6</v>
      </c>
      <c r="T1155">
        <v>1125</v>
      </c>
      <c r="X1155" t="s">
        <v>2017</v>
      </c>
    </row>
    <row r="1156" spans="2:24" x14ac:dyDescent="0.25">
      <c r="B1156" t="s">
        <v>2018</v>
      </c>
      <c r="C1156" t="s">
        <v>2019</v>
      </c>
      <c r="D1156" t="s">
        <v>2020</v>
      </c>
      <c r="E1156">
        <v>6</v>
      </c>
      <c r="F1156">
        <v>30</v>
      </c>
      <c r="G1156">
        <v>60</v>
      </c>
      <c r="H1156">
        <v>70</v>
      </c>
      <c r="I1156" t="s">
        <v>71</v>
      </c>
      <c r="J1156" t="s">
        <v>144</v>
      </c>
      <c r="K1156">
        <v>150</v>
      </c>
      <c r="L1156" t="s">
        <v>73</v>
      </c>
      <c r="M1156" t="s">
        <v>74</v>
      </c>
      <c r="N1156">
        <v>250</v>
      </c>
      <c r="O1156">
        <v>6750</v>
      </c>
      <c r="P1156">
        <v>16</v>
      </c>
      <c r="Q1156" t="s">
        <v>3990</v>
      </c>
      <c r="R1156" t="s">
        <v>74</v>
      </c>
      <c r="S1156">
        <v>7</v>
      </c>
      <c r="T1156">
        <v>964.28571428571399</v>
      </c>
      <c r="X1156" t="s">
        <v>2021</v>
      </c>
    </row>
    <row r="1157" spans="2:24" x14ac:dyDescent="0.25">
      <c r="B1157" t="s">
        <v>2018</v>
      </c>
      <c r="C1157" t="s">
        <v>2019</v>
      </c>
      <c r="D1157" t="s">
        <v>2020</v>
      </c>
      <c r="E1157">
        <v>6</v>
      </c>
      <c r="F1157">
        <v>30</v>
      </c>
      <c r="G1157">
        <v>60</v>
      </c>
      <c r="H1157">
        <v>70</v>
      </c>
      <c r="I1157" t="s">
        <v>77</v>
      </c>
      <c r="J1157" t="s">
        <v>2022</v>
      </c>
      <c r="K1157">
        <v>300</v>
      </c>
      <c r="L1157" t="s">
        <v>73</v>
      </c>
      <c r="M1157" t="s">
        <v>74</v>
      </c>
      <c r="N1157">
        <v>350</v>
      </c>
      <c r="O1157">
        <v>6750</v>
      </c>
      <c r="P1157">
        <v>16</v>
      </c>
      <c r="Q1157" t="s">
        <v>3990</v>
      </c>
      <c r="R1157" t="s">
        <v>74</v>
      </c>
      <c r="S1157">
        <v>7</v>
      </c>
      <c r="T1157">
        <v>964.28571428571399</v>
      </c>
      <c r="X1157" t="s">
        <v>2021</v>
      </c>
    </row>
    <row r="1158" spans="2:24" x14ac:dyDescent="0.25">
      <c r="B1158" t="s">
        <v>2023</v>
      </c>
      <c r="C1158" t="s">
        <v>2024</v>
      </c>
      <c r="D1158" t="s">
        <v>2025</v>
      </c>
      <c r="E1158">
        <v>60</v>
      </c>
      <c r="F1158">
        <v>4</v>
      </c>
      <c r="G1158">
        <v>97</v>
      </c>
      <c r="H1158">
        <v>71.5</v>
      </c>
      <c r="I1158" t="s">
        <v>71</v>
      </c>
      <c r="J1158" t="s">
        <v>356</v>
      </c>
      <c r="K1158">
        <v>150</v>
      </c>
      <c r="L1158" t="s">
        <v>73</v>
      </c>
      <c r="M1158" t="s">
        <v>74</v>
      </c>
      <c r="N1158">
        <v>0</v>
      </c>
      <c r="O1158">
        <v>8680</v>
      </c>
      <c r="P1158">
        <v>16</v>
      </c>
      <c r="Q1158" t="s">
        <v>48</v>
      </c>
      <c r="R1158" t="s">
        <v>74</v>
      </c>
      <c r="S1158">
        <v>7</v>
      </c>
      <c r="T1158">
        <v>1240</v>
      </c>
      <c r="X1158" t="s">
        <v>2026</v>
      </c>
    </row>
    <row r="1159" spans="2:24" x14ac:dyDescent="0.25">
      <c r="B1159" t="s">
        <v>2023</v>
      </c>
      <c r="C1159" t="s">
        <v>2024</v>
      </c>
      <c r="D1159" t="s">
        <v>2025</v>
      </c>
      <c r="E1159">
        <v>60</v>
      </c>
      <c r="F1159">
        <v>4</v>
      </c>
      <c r="G1159">
        <v>97</v>
      </c>
      <c r="H1159">
        <v>71.5</v>
      </c>
      <c r="I1159" t="s">
        <v>71</v>
      </c>
      <c r="J1159" t="s">
        <v>318</v>
      </c>
      <c r="K1159">
        <v>300</v>
      </c>
      <c r="L1159" t="s">
        <v>73</v>
      </c>
      <c r="M1159" t="s">
        <v>74</v>
      </c>
      <c r="N1159">
        <v>0</v>
      </c>
      <c r="O1159">
        <v>8680</v>
      </c>
      <c r="P1159">
        <v>16</v>
      </c>
      <c r="Q1159" t="s">
        <v>48</v>
      </c>
      <c r="R1159" t="s">
        <v>74</v>
      </c>
      <c r="S1159">
        <v>7</v>
      </c>
      <c r="T1159">
        <v>1240</v>
      </c>
      <c r="X1159" t="s">
        <v>2026</v>
      </c>
    </row>
    <row r="1160" spans="2:24" x14ac:dyDescent="0.25">
      <c r="B1160" t="s">
        <v>2023</v>
      </c>
      <c r="C1160" t="s">
        <v>2024</v>
      </c>
      <c r="D1160" t="s">
        <v>2025</v>
      </c>
      <c r="E1160">
        <v>60</v>
      </c>
      <c r="F1160">
        <v>4</v>
      </c>
      <c r="G1160">
        <v>97</v>
      </c>
      <c r="H1160">
        <v>71.5</v>
      </c>
      <c r="I1160" t="s">
        <v>77</v>
      </c>
      <c r="J1160" t="s">
        <v>356</v>
      </c>
      <c r="K1160">
        <v>150</v>
      </c>
      <c r="L1160" t="s">
        <v>73</v>
      </c>
      <c r="M1160" t="s">
        <v>74</v>
      </c>
      <c r="N1160">
        <v>0</v>
      </c>
      <c r="O1160">
        <v>8680</v>
      </c>
      <c r="P1160">
        <v>16</v>
      </c>
      <c r="Q1160" t="s">
        <v>48</v>
      </c>
      <c r="R1160" t="s">
        <v>74</v>
      </c>
      <c r="S1160">
        <v>7</v>
      </c>
      <c r="T1160">
        <v>1240</v>
      </c>
      <c r="X1160" t="s">
        <v>2026</v>
      </c>
    </row>
    <row r="1161" spans="2:24" x14ac:dyDescent="0.25">
      <c r="B1161" t="s">
        <v>2023</v>
      </c>
      <c r="C1161" t="s">
        <v>2024</v>
      </c>
      <c r="D1161" t="s">
        <v>2025</v>
      </c>
      <c r="E1161">
        <v>60</v>
      </c>
      <c r="F1161">
        <v>4</v>
      </c>
      <c r="G1161">
        <v>97</v>
      </c>
      <c r="H1161">
        <v>71.5</v>
      </c>
      <c r="I1161" t="s">
        <v>77</v>
      </c>
      <c r="J1161" t="s">
        <v>318</v>
      </c>
      <c r="K1161">
        <v>300</v>
      </c>
      <c r="L1161" t="s">
        <v>73</v>
      </c>
      <c r="M1161" t="s">
        <v>74</v>
      </c>
      <c r="N1161">
        <v>0</v>
      </c>
      <c r="O1161">
        <v>8680</v>
      </c>
      <c r="P1161">
        <v>16</v>
      </c>
      <c r="Q1161" t="s">
        <v>48</v>
      </c>
      <c r="R1161" t="s">
        <v>74</v>
      </c>
      <c r="S1161">
        <v>7</v>
      </c>
      <c r="T1161">
        <v>1240</v>
      </c>
      <c r="X1161" t="s">
        <v>2026</v>
      </c>
    </row>
    <row r="1162" spans="2:24" x14ac:dyDescent="0.25">
      <c r="B1162" t="s">
        <v>2027</v>
      </c>
      <c r="C1162" t="s">
        <v>2028</v>
      </c>
      <c r="D1162" t="s">
        <v>2029</v>
      </c>
      <c r="E1162">
        <v>6</v>
      </c>
      <c r="F1162">
        <v>3</v>
      </c>
      <c r="G1162">
        <v>60</v>
      </c>
      <c r="H1162">
        <v>70</v>
      </c>
      <c r="I1162" t="s">
        <v>71</v>
      </c>
      <c r="J1162" t="s">
        <v>144</v>
      </c>
      <c r="K1162">
        <v>150</v>
      </c>
      <c r="L1162" t="s">
        <v>239</v>
      </c>
      <c r="M1162" t="s">
        <v>74</v>
      </c>
      <c r="N1162">
        <v>250</v>
      </c>
      <c r="O1162">
        <v>6750</v>
      </c>
      <c r="P1162">
        <v>16</v>
      </c>
      <c r="Q1162" t="s">
        <v>3990</v>
      </c>
      <c r="R1162" t="s">
        <v>74</v>
      </c>
      <c r="S1162">
        <v>7</v>
      </c>
      <c r="T1162">
        <v>964.28571428571399</v>
      </c>
      <c r="X1162" t="s">
        <v>2030</v>
      </c>
    </row>
    <row r="1163" spans="2:24" x14ac:dyDescent="0.25">
      <c r="B1163" t="s">
        <v>2027</v>
      </c>
      <c r="C1163" t="s">
        <v>2028</v>
      </c>
      <c r="D1163" t="s">
        <v>2029</v>
      </c>
      <c r="E1163">
        <v>6</v>
      </c>
      <c r="F1163">
        <v>3</v>
      </c>
      <c r="G1163">
        <v>60</v>
      </c>
      <c r="H1163">
        <v>70</v>
      </c>
      <c r="I1163" t="s">
        <v>77</v>
      </c>
      <c r="J1163" t="s">
        <v>929</v>
      </c>
      <c r="K1163">
        <v>300</v>
      </c>
      <c r="L1163" t="s">
        <v>239</v>
      </c>
      <c r="M1163" t="s">
        <v>74</v>
      </c>
      <c r="N1163">
        <v>500</v>
      </c>
      <c r="O1163">
        <v>6750</v>
      </c>
      <c r="P1163">
        <v>16</v>
      </c>
      <c r="Q1163" t="s">
        <v>3990</v>
      </c>
      <c r="R1163" t="s">
        <v>74</v>
      </c>
      <c r="S1163">
        <v>7</v>
      </c>
      <c r="T1163">
        <v>964.28571428571399</v>
      </c>
      <c r="X1163" t="s">
        <v>2030</v>
      </c>
    </row>
    <row r="1164" spans="2:24" x14ac:dyDescent="0.25">
      <c r="B1164" t="s">
        <v>2031</v>
      </c>
      <c r="C1164" t="s">
        <v>2032</v>
      </c>
      <c r="D1164" t="s">
        <v>2033</v>
      </c>
      <c r="E1164">
        <v>7</v>
      </c>
      <c r="F1164">
        <v>4</v>
      </c>
      <c r="G1164">
        <v>77</v>
      </c>
      <c r="H1164">
        <v>70</v>
      </c>
      <c r="I1164" t="s">
        <v>71</v>
      </c>
      <c r="J1164" t="s">
        <v>1538</v>
      </c>
      <c r="K1164">
        <v>150</v>
      </c>
      <c r="L1164" t="s">
        <v>73</v>
      </c>
      <c r="M1164" t="s">
        <v>83</v>
      </c>
      <c r="N1164">
        <v>0</v>
      </c>
      <c r="O1164">
        <v>7744</v>
      </c>
      <c r="P1164">
        <v>16</v>
      </c>
      <c r="Q1164" t="s">
        <v>48</v>
      </c>
      <c r="R1164">
        <v>450</v>
      </c>
      <c r="S1164">
        <v>7</v>
      </c>
      <c r="T1164">
        <v>1106.2857142857099</v>
      </c>
      <c r="X1164" t="s">
        <v>2034</v>
      </c>
    </row>
    <row r="1165" spans="2:24" x14ac:dyDescent="0.25">
      <c r="B1165" t="s">
        <v>2031</v>
      </c>
      <c r="C1165" t="s">
        <v>2032</v>
      </c>
      <c r="D1165" t="s">
        <v>2033</v>
      </c>
      <c r="E1165">
        <v>7</v>
      </c>
      <c r="F1165">
        <v>4</v>
      </c>
      <c r="G1165">
        <v>77</v>
      </c>
      <c r="H1165">
        <v>70</v>
      </c>
      <c r="I1165" t="s">
        <v>77</v>
      </c>
      <c r="J1165" t="s">
        <v>1538</v>
      </c>
      <c r="K1165">
        <v>150</v>
      </c>
      <c r="L1165" t="s">
        <v>83</v>
      </c>
      <c r="M1165" t="s">
        <v>83</v>
      </c>
      <c r="N1165">
        <v>0</v>
      </c>
      <c r="O1165">
        <v>7744</v>
      </c>
      <c r="P1165">
        <v>16</v>
      </c>
      <c r="Q1165" t="s">
        <v>48</v>
      </c>
      <c r="R1165" t="s">
        <v>74</v>
      </c>
      <c r="S1165">
        <v>7</v>
      </c>
      <c r="T1165">
        <v>1106.2857142857099</v>
      </c>
      <c r="X1165" t="s">
        <v>2034</v>
      </c>
    </row>
    <row r="1166" spans="2:24" x14ac:dyDescent="0.25">
      <c r="B1166" t="s">
        <v>2035</v>
      </c>
      <c r="C1166" t="s">
        <v>2036</v>
      </c>
      <c r="D1166" t="s">
        <v>2037</v>
      </c>
      <c r="E1166">
        <v>8</v>
      </c>
      <c r="F1166">
        <v>3</v>
      </c>
      <c r="G1166">
        <v>68</v>
      </c>
      <c r="H1166">
        <v>66</v>
      </c>
      <c r="I1166" t="s">
        <v>71</v>
      </c>
      <c r="J1166" t="s">
        <v>225</v>
      </c>
      <c r="K1166">
        <v>75</v>
      </c>
      <c r="L1166" t="s">
        <v>73</v>
      </c>
      <c r="M1166" t="s">
        <v>74</v>
      </c>
      <c r="N1166">
        <v>0</v>
      </c>
      <c r="O1166">
        <v>6960</v>
      </c>
      <c r="P1166">
        <v>16</v>
      </c>
      <c r="Q1166" t="s">
        <v>48</v>
      </c>
      <c r="R1166" t="s">
        <v>74</v>
      </c>
      <c r="S1166">
        <v>6</v>
      </c>
      <c r="T1166">
        <v>1160</v>
      </c>
      <c r="X1166" t="s">
        <v>2039</v>
      </c>
    </row>
    <row r="1167" spans="2:24" x14ac:dyDescent="0.25">
      <c r="B1167" t="s">
        <v>2035</v>
      </c>
      <c r="C1167" t="s">
        <v>2036</v>
      </c>
      <c r="D1167" t="s">
        <v>2037</v>
      </c>
      <c r="E1167">
        <v>8</v>
      </c>
      <c r="F1167">
        <v>3</v>
      </c>
      <c r="G1167">
        <v>68</v>
      </c>
      <c r="H1167">
        <v>66</v>
      </c>
      <c r="I1167" t="s">
        <v>71</v>
      </c>
      <c r="J1167" t="s">
        <v>2038</v>
      </c>
      <c r="K1167">
        <v>150</v>
      </c>
      <c r="L1167" t="s">
        <v>73</v>
      </c>
      <c r="M1167" t="s">
        <v>74</v>
      </c>
      <c r="N1167">
        <v>0</v>
      </c>
      <c r="O1167">
        <v>6960</v>
      </c>
      <c r="P1167">
        <v>16</v>
      </c>
      <c r="Q1167" t="s">
        <v>48</v>
      </c>
      <c r="R1167" t="s">
        <v>74</v>
      </c>
      <c r="S1167">
        <v>6</v>
      </c>
      <c r="T1167">
        <v>1160</v>
      </c>
      <c r="X1167" t="s">
        <v>2039</v>
      </c>
    </row>
    <row r="1168" spans="2:24" x14ac:dyDescent="0.25">
      <c r="B1168" t="s">
        <v>2035</v>
      </c>
      <c r="C1168" t="s">
        <v>2036</v>
      </c>
      <c r="D1168" t="s">
        <v>2037</v>
      </c>
      <c r="E1168">
        <v>8</v>
      </c>
      <c r="F1168">
        <v>3</v>
      </c>
      <c r="G1168">
        <v>68</v>
      </c>
      <c r="H1168">
        <v>66</v>
      </c>
      <c r="I1168" t="s">
        <v>77</v>
      </c>
      <c r="J1168" t="s">
        <v>913</v>
      </c>
      <c r="K1168">
        <v>30</v>
      </c>
      <c r="L1168" t="s">
        <v>73</v>
      </c>
      <c r="M1168" t="s">
        <v>74</v>
      </c>
      <c r="N1168">
        <v>0</v>
      </c>
      <c r="O1168">
        <v>6960</v>
      </c>
      <c r="P1168">
        <v>16</v>
      </c>
      <c r="Q1168" t="s">
        <v>48</v>
      </c>
      <c r="R1168" t="s">
        <v>74</v>
      </c>
      <c r="S1168">
        <v>6</v>
      </c>
      <c r="T1168">
        <v>1160</v>
      </c>
      <c r="X1168" t="s">
        <v>2039</v>
      </c>
    </row>
    <row r="1169" spans="2:24" x14ac:dyDescent="0.25">
      <c r="B1169" t="s">
        <v>2040</v>
      </c>
      <c r="C1169" t="s">
        <v>2036</v>
      </c>
      <c r="D1169" t="s">
        <v>2041</v>
      </c>
      <c r="E1169">
        <v>0</v>
      </c>
      <c r="F1169">
        <v>3</v>
      </c>
      <c r="G1169">
        <v>68</v>
      </c>
      <c r="H1169">
        <v>66</v>
      </c>
      <c r="I1169" t="s">
        <v>71</v>
      </c>
      <c r="J1169" t="s">
        <v>199</v>
      </c>
      <c r="K1169">
        <v>75</v>
      </c>
      <c r="L1169" t="s">
        <v>73</v>
      </c>
      <c r="M1169" t="s">
        <v>74</v>
      </c>
      <c r="N1169">
        <v>0</v>
      </c>
      <c r="O1169">
        <v>6960</v>
      </c>
      <c r="P1169">
        <v>16</v>
      </c>
      <c r="Q1169" t="s">
        <v>48</v>
      </c>
      <c r="R1169" t="s">
        <v>74</v>
      </c>
      <c r="S1169">
        <v>6</v>
      </c>
      <c r="T1169">
        <v>1160</v>
      </c>
      <c r="X1169" t="s">
        <v>2042</v>
      </c>
    </row>
    <row r="1170" spans="2:24" x14ac:dyDescent="0.25">
      <c r="B1170" t="s">
        <v>2040</v>
      </c>
      <c r="C1170" t="s">
        <v>2036</v>
      </c>
      <c r="D1170" t="s">
        <v>2041</v>
      </c>
      <c r="E1170">
        <v>0</v>
      </c>
      <c r="F1170">
        <v>3</v>
      </c>
      <c r="G1170">
        <v>68</v>
      </c>
      <c r="H1170">
        <v>66</v>
      </c>
      <c r="I1170" t="s">
        <v>71</v>
      </c>
      <c r="J1170" t="s">
        <v>2014</v>
      </c>
      <c r="K1170">
        <v>150</v>
      </c>
      <c r="L1170" t="s">
        <v>73</v>
      </c>
      <c r="M1170" t="s">
        <v>74</v>
      </c>
      <c r="N1170">
        <v>0</v>
      </c>
      <c r="O1170">
        <v>6960</v>
      </c>
      <c r="P1170">
        <v>16</v>
      </c>
      <c r="Q1170" t="s">
        <v>48</v>
      </c>
      <c r="R1170" t="s">
        <v>74</v>
      </c>
      <c r="S1170">
        <v>6</v>
      </c>
      <c r="T1170">
        <v>1160</v>
      </c>
      <c r="X1170" t="s">
        <v>2042</v>
      </c>
    </row>
    <row r="1171" spans="2:24" x14ac:dyDescent="0.25">
      <c r="B1171" t="s">
        <v>2040</v>
      </c>
      <c r="C1171" t="s">
        <v>2036</v>
      </c>
      <c r="D1171" t="s">
        <v>2041</v>
      </c>
      <c r="E1171">
        <v>0</v>
      </c>
      <c r="F1171">
        <v>3</v>
      </c>
      <c r="G1171">
        <v>68</v>
      </c>
      <c r="H1171">
        <v>66</v>
      </c>
      <c r="I1171" t="s">
        <v>77</v>
      </c>
      <c r="J1171" t="s">
        <v>913</v>
      </c>
      <c r="K1171">
        <v>30</v>
      </c>
      <c r="L1171" t="s">
        <v>73</v>
      </c>
      <c r="M1171" t="s">
        <v>74</v>
      </c>
      <c r="N1171">
        <v>0</v>
      </c>
      <c r="O1171">
        <v>6960</v>
      </c>
      <c r="P1171">
        <v>16</v>
      </c>
      <c r="Q1171" t="s">
        <v>48</v>
      </c>
      <c r="R1171" t="s">
        <v>74</v>
      </c>
      <c r="S1171">
        <v>6</v>
      </c>
      <c r="T1171">
        <v>1160</v>
      </c>
      <c r="X1171" t="s">
        <v>2042</v>
      </c>
    </row>
    <row r="1172" spans="2:24" x14ac:dyDescent="0.25">
      <c r="B1172" t="s">
        <v>2040</v>
      </c>
      <c r="C1172" t="s">
        <v>2036</v>
      </c>
      <c r="D1172" t="s">
        <v>2041</v>
      </c>
      <c r="E1172">
        <v>0</v>
      </c>
      <c r="F1172">
        <v>3</v>
      </c>
      <c r="G1172">
        <v>68</v>
      </c>
      <c r="H1172">
        <v>66</v>
      </c>
      <c r="I1172" t="s">
        <v>77</v>
      </c>
      <c r="J1172" t="s">
        <v>2014</v>
      </c>
      <c r="K1172">
        <v>150</v>
      </c>
      <c r="L1172" t="s">
        <v>73</v>
      </c>
      <c r="M1172" t="s">
        <v>74</v>
      </c>
      <c r="N1172">
        <v>0</v>
      </c>
      <c r="O1172">
        <v>6960</v>
      </c>
      <c r="P1172">
        <v>16</v>
      </c>
      <c r="Q1172" t="s">
        <v>48</v>
      </c>
      <c r="R1172" t="s">
        <v>74</v>
      </c>
      <c r="S1172">
        <v>6</v>
      </c>
      <c r="T1172">
        <v>1160</v>
      </c>
      <c r="X1172" t="s">
        <v>2042</v>
      </c>
    </row>
    <row r="1173" spans="2:24" x14ac:dyDescent="0.25">
      <c r="B1173" t="s">
        <v>2043</v>
      </c>
      <c r="C1173" t="s">
        <v>2044</v>
      </c>
      <c r="D1173" t="s">
        <v>1004</v>
      </c>
      <c r="E1173">
        <v>11</v>
      </c>
      <c r="F1173">
        <v>2</v>
      </c>
      <c r="G1173">
        <v>60</v>
      </c>
      <c r="H1173">
        <v>66</v>
      </c>
      <c r="I1173" t="s">
        <v>71</v>
      </c>
      <c r="J1173" t="s">
        <v>938</v>
      </c>
      <c r="K1173">
        <v>600</v>
      </c>
      <c r="L1173" t="s">
        <v>73</v>
      </c>
      <c r="M1173" t="s">
        <v>74</v>
      </c>
      <c r="N1173">
        <v>0</v>
      </c>
      <c r="O1173">
        <v>4254</v>
      </c>
      <c r="P1173">
        <v>16</v>
      </c>
      <c r="Q1173" t="s">
        <v>48</v>
      </c>
      <c r="R1173" t="s">
        <v>74</v>
      </c>
      <c r="S1173">
        <v>4</v>
      </c>
      <c r="T1173">
        <v>1063.5</v>
      </c>
      <c r="X1173" t="s">
        <v>2045</v>
      </c>
    </row>
    <row r="1174" spans="2:24" x14ac:dyDescent="0.25">
      <c r="B1174" t="s">
        <v>2043</v>
      </c>
      <c r="C1174" t="s">
        <v>2044</v>
      </c>
      <c r="D1174" t="s">
        <v>1004</v>
      </c>
      <c r="E1174">
        <v>11</v>
      </c>
      <c r="F1174">
        <v>2</v>
      </c>
      <c r="G1174">
        <v>60</v>
      </c>
      <c r="H1174">
        <v>66</v>
      </c>
      <c r="I1174" t="s">
        <v>77</v>
      </c>
      <c r="J1174" t="s">
        <v>938</v>
      </c>
      <c r="K1174">
        <v>600</v>
      </c>
      <c r="L1174" t="s">
        <v>73</v>
      </c>
      <c r="M1174" t="s">
        <v>74</v>
      </c>
      <c r="N1174">
        <v>0</v>
      </c>
      <c r="O1174">
        <v>4254</v>
      </c>
      <c r="P1174">
        <v>16</v>
      </c>
      <c r="Q1174" t="s">
        <v>48</v>
      </c>
      <c r="R1174" t="s">
        <v>74</v>
      </c>
      <c r="S1174">
        <v>4</v>
      </c>
      <c r="T1174">
        <v>1063.5</v>
      </c>
      <c r="X1174" t="s">
        <v>2045</v>
      </c>
    </row>
    <row r="1175" spans="2:24" x14ac:dyDescent="0.25">
      <c r="B1175" t="s">
        <v>2046</v>
      </c>
      <c r="C1175" t="s">
        <v>2047</v>
      </c>
      <c r="D1175" t="s">
        <v>2048</v>
      </c>
      <c r="E1175">
        <v>13</v>
      </c>
      <c r="F1175">
        <v>4</v>
      </c>
      <c r="G1175">
        <v>75</v>
      </c>
      <c r="H1175">
        <v>66</v>
      </c>
      <c r="I1175" t="s">
        <v>71</v>
      </c>
      <c r="J1175" t="s">
        <v>140</v>
      </c>
      <c r="K1175">
        <v>190</v>
      </c>
      <c r="L1175" t="s">
        <v>83</v>
      </c>
      <c r="M1175" t="s">
        <v>73</v>
      </c>
      <c r="N1175">
        <v>1200</v>
      </c>
      <c r="O1175">
        <v>9150</v>
      </c>
      <c r="P1175">
        <v>16</v>
      </c>
      <c r="Q1175" t="s">
        <v>3990</v>
      </c>
      <c r="R1175">
        <v>320</v>
      </c>
      <c r="S1175">
        <v>10</v>
      </c>
      <c r="T1175">
        <v>915</v>
      </c>
      <c r="X1175" t="s">
        <v>2049</v>
      </c>
    </row>
    <row r="1176" spans="2:24" x14ac:dyDescent="0.25">
      <c r="B1176" t="s">
        <v>2046</v>
      </c>
      <c r="C1176" t="s">
        <v>2047</v>
      </c>
      <c r="D1176" t="s">
        <v>2048</v>
      </c>
      <c r="E1176">
        <v>13</v>
      </c>
      <c r="F1176">
        <v>4</v>
      </c>
      <c r="G1176">
        <v>75</v>
      </c>
      <c r="H1176">
        <v>66</v>
      </c>
      <c r="I1176" t="s">
        <v>77</v>
      </c>
      <c r="J1176" t="s">
        <v>144</v>
      </c>
      <c r="K1176">
        <v>150</v>
      </c>
      <c r="L1176" t="s">
        <v>83</v>
      </c>
      <c r="M1176" t="s">
        <v>73</v>
      </c>
      <c r="N1176">
        <v>1500</v>
      </c>
      <c r="O1176">
        <v>9150</v>
      </c>
      <c r="P1176">
        <v>16</v>
      </c>
      <c r="Q1176" t="s">
        <v>3990</v>
      </c>
      <c r="R1176" t="s">
        <v>74</v>
      </c>
      <c r="S1176">
        <v>10</v>
      </c>
      <c r="T1176">
        <v>915</v>
      </c>
      <c r="X1176" t="s">
        <v>2049</v>
      </c>
    </row>
    <row r="1177" spans="2:24" x14ac:dyDescent="0.25">
      <c r="B1177" t="s">
        <v>2050</v>
      </c>
      <c r="C1177" t="s">
        <v>2047</v>
      </c>
      <c r="D1177" t="s">
        <v>2051</v>
      </c>
      <c r="E1177">
        <v>13</v>
      </c>
      <c r="F1177">
        <v>4</v>
      </c>
      <c r="G1177">
        <v>75</v>
      </c>
      <c r="H1177">
        <v>66</v>
      </c>
      <c r="I1177" t="s">
        <v>71</v>
      </c>
      <c r="J1177" t="s">
        <v>140</v>
      </c>
      <c r="K1177">
        <v>190</v>
      </c>
      <c r="L1177" t="s">
        <v>239</v>
      </c>
      <c r="M1177" t="s">
        <v>74</v>
      </c>
      <c r="N1177">
        <v>0</v>
      </c>
      <c r="O1177">
        <v>9150</v>
      </c>
      <c r="P1177">
        <v>16</v>
      </c>
      <c r="Q1177" t="s">
        <v>48</v>
      </c>
      <c r="R1177" t="s">
        <v>74</v>
      </c>
      <c r="S1177">
        <v>8</v>
      </c>
      <c r="T1177">
        <v>1143.75</v>
      </c>
      <c r="X1177" t="s">
        <v>2052</v>
      </c>
    </row>
    <row r="1178" spans="2:24" x14ac:dyDescent="0.25">
      <c r="B1178" t="s">
        <v>2050</v>
      </c>
      <c r="C1178" t="s">
        <v>2047</v>
      </c>
      <c r="D1178" t="s">
        <v>2051</v>
      </c>
      <c r="E1178">
        <v>13</v>
      </c>
      <c r="F1178">
        <v>4</v>
      </c>
      <c r="G1178">
        <v>75</v>
      </c>
      <c r="H1178">
        <v>66</v>
      </c>
      <c r="I1178" t="s">
        <v>77</v>
      </c>
      <c r="J1178" t="s">
        <v>144</v>
      </c>
      <c r="K1178">
        <v>150</v>
      </c>
      <c r="L1178" t="s">
        <v>239</v>
      </c>
      <c r="M1178" t="s">
        <v>74</v>
      </c>
      <c r="N1178">
        <v>0</v>
      </c>
      <c r="O1178">
        <v>9150</v>
      </c>
      <c r="P1178">
        <v>16</v>
      </c>
      <c r="Q1178" t="s">
        <v>48</v>
      </c>
      <c r="R1178" t="s">
        <v>74</v>
      </c>
      <c r="S1178">
        <v>8</v>
      </c>
      <c r="T1178">
        <v>1143.75</v>
      </c>
      <c r="X1178" t="s">
        <v>2052</v>
      </c>
    </row>
    <row r="1179" spans="2:24" x14ac:dyDescent="0.25">
      <c r="B1179" t="s">
        <v>2053</v>
      </c>
      <c r="D1179" t="s">
        <v>2041</v>
      </c>
      <c r="E1179">
        <v>13</v>
      </c>
      <c r="F1179">
        <v>4</v>
      </c>
      <c r="G1179">
        <v>70</v>
      </c>
      <c r="H1179">
        <v>68</v>
      </c>
      <c r="I1179" t="s">
        <v>71</v>
      </c>
      <c r="J1179" t="s">
        <v>193</v>
      </c>
      <c r="K1179">
        <v>150</v>
      </c>
      <c r="L1179" t="s">
        <v>73</v>
      </c>
      <c r="M1179" t="s">
        <v>74</v>
      </c>
      <c r="N1179">
        <v>0</v>
      </c>
      <c r="O1179">
        <v>9550</v>
      </c>
      <c r="P1179">
        <v>16</v>
      </c>
      <c r="Q1179" t="s">
        <v>48</v>
      </c>
      <c r="R1179" t="s">
        <v>74</v>
      </c>
      <c r="S1179">
        <v>8</v>
      </c>
      <c r="T1179">
        <v>1193.75</v>
      </c>
      <c r="X1179" t="s">
        <v>2054</v>
      </c>
    </row>
    <row r="1180" spans="2:24" x14ac:dyDescent="0.25">
      <c r="B1180" t="s">
        <v>2053</v>
      </c>
      <c r="D1180" t="s">
        <v>2041</v>
      </c>
      <c r="E1180">
        <v>13</v>
      </c>
      <c r="F1180">
        <v>4</v>
      </c>
      <c r="G1180">
        <v>70</v>
      </c>
      <c r="H1180">
        <v>68</v>
      </c>
      <c r="I1180" t="s">
        <v>77</v>
      </c>
      <c r="J1180" t="s">
        <v>144</v>
      </c>
      <c r="K1180">
        <v>150</v>
      </c>
      <c r="L1180" t="s">
        <v>73</v>
      </c>
      <c r="M1180" t="s">
        <v>74</v>
      </c>
      <c r="N1180">
        <v>1850</v>
      </c>
      <c r="O1180">
        <v>9550</v>
      </c>
      <c r="P1180">
        <v>16</v>
      </c>
      <c r="Q1180" t="s">
        <v>3990</v>
      </c>
      <c r="R1180" t="s">
        <v>74</v>
      </c>
      <c r="S1180">
        <v>10</v>
      </c>
      <c r="T1180">
        <v>955</v>
      </c>
      <c r="X1180" t="s">
        <v>2054</v>
      </c>
    </row>
    <row r="1181" spans="2:24" x14ac:dyDescent="0.25">
      <c r="B1181" t="s">
        <v>2055</v>
      </c>
      <c r="C1181" t="s">
        <v>2056</v>
      </c>
      <c r="D1181" t="s">
        <v>2057</v>
      </c>
      <c r="E1181">
        <v>0</v>
      </c>
      <c r="F1181">
        <v>3</v>
      </c>
      <c r="G1181">
        <v>84</v>
      </c>
      <c r="H1181">
        <v>70</v>
      </c>
      <c r="I1181" t="s">
        <v>71</v>
      </c>
      <c r="J1181" t="s">
        <v>1952</v>
      </c>
      <c r="K1181">
        <v>170</v>
      </c>
      <c r="L1181" t="s">
        <v>239</v>
      </c>
      <c r="M1181" t="s">
        <v>74</v>
      </c>
      <c r="N1181">
        <v>500</v>
      </c>
      <c r="O1181">
        <v>7380</v>
      </c>
      <c r="P1181">
        <v>16</v>
      </c>
      <c r="Q1181" t="s">
        <v>3990</v>
      </c>
      <c r="R1181" t="s">
        <v>74</v>
      </c>
      <c r="S1181">
        <v>8</v>
      </c>
      <c r="T1181">
        <v>922.5</v>
      </c>
      <c r="X1181" t="s">
        <v>3790</v>
      </c>
    </row>
    <row r="1182" spans="2:24" x14ac:dyDescent="0.25">
      <c r="B1182" t="s">
        <v>2055</v>
      </c>
      <c r="C1182" t="s">
        <v>2056</v>
      </c>
      <c r="D1182" t="s">
        <v>2057</v>
      </c>
      <c r="E1182">
        <v>0</v>
      </c>
      <c r="F1182">
        <v>3</v>
      </c>
      <c r="G1182">
        <v>84</v>
      </c>
      <c r="H1182">
        <v>70</v>
      </c>
      <c r="I1182" t="s">
        <v>77</v>
      </c>
      <c r="J1182" t="s">
        <v>1952</v>
      </c>
      <c r="K1182">
        <v>170</v>
      </c>
      <c r="L1182" t="s">
        <v>239</v>
      </c>
      <c r="M1182" t="s">
        <v>74</v>
      </c>
      <c r="N1182">
        <v>500</v>
      </c>
      <c r="O1182">
        <v>7380</v>
      </c>
      <c r="P1182">
        <v>16</v>
      </c>
      <c r="Q1182" t="s">
        <v>3990</v>
      </c>
      <c r="R1182" t="s">
        <v>74</v>
      </c>
      <c r="S1182">
        <v>8</v>
      </c>
      <c r="T1182">
        <v>922.5</v>
      </c>
      <c r="X1182" t="s">
        <v>3790</v>
      </c>
    </row>
    <row r="1183" spans="2:24" x14ac:dyDescent="0.25">
      <c r="B1183" t="s">
        <v>2061</v>
      </c>
      <c r="C1183" t="s">
        <v>2062</v>
      </c>
      <c r="D1183" t="s">
        <v>2058</v>
      </c>
      <c r="E1183">
        <v>0</v>
      </c>
      <c r="F1183">
        <v>2</v>
      </c>
      <c r="G1183">
        <v>56</v>
      </c>
      <c r="H1183">
        <v>66</v>
      </c>
      <c r="I1183" t="s">
        <v>71</v>
      </c>
      <c r="J1183" t="s">
        <v>2059</v>
      </c>
      <c r="K1183">
        <v>2</v>
      </c>
      <c r="L1183" t="s">
        <v>73</v>
      </c>
      <c r="M1183" t="s">
        <v>74</v>
      </c>
      <c r="N1183">
        <v>0</v>
      </c>
      <c r="O1183">
        <v>4254</v>
      </c>
      <c r="P1183">
        <v>16</v>
      </c>
      <c r="Q1183" t="s">
        <v>48</v>
      </c>
      <c r="R1183" t="s">
        <v>74</v>
      </c>
      <c r="S1183">
        <v>4</v>
      </c>
      <c r="T1183">
        <v>1063.5</v>
      </c>
      <c r="X1183" t="s">
        <v>2060</v>
      </c>
    </row>
    <row r="1184" spans="2:24" x14ac:dyDescent="0.25">
      <c r="B1184" t="s">
        <v>2061</v>
      </c>
      <c r="C1184" t="s">
        <v>2062</v>
      </c>
      <c r="D1184" t="s">
        <v>2058</v>
      </c>
      <c r="E1184">
        <v>0</v>
      </c>
      <c r="F1184">
        <v>2</v>
      </c>
      <c r="G1184">
        <v>56</v>
      </c>
      <c r="H1184">
        <v>66</v>
      </c>
      <c r="I1184" t="s">
        <v>77</v>
      </c>
      <c r="J1184" t="s">
        <v>2059</v>
      </c>
      <c r="K1184">
        <v>2</v>
      </c>
      <c r="L1184" t="s">
        <v>73</v>
      </c>
      <c r="M1184" t="s">
        <v>74</v>
      </c>
      <c r="N1184">
        <v>0</v>
      </c>
      <c r="O1184">
        <v>4254</v>
      </c>
      <c r="P1184">
        <v>16</v>
      </c>
      <c r="Q1184" t="s">
        <v>48</v>
      </c>
      <c r="R1184" t="s">
        <v>74</v>
      </c>
      <c r="S1184">
        <v>4</v>
      </c>
      <c r="T1184">
        <v>1063.5</v>
      </c>
      <c r="X1184" t="s">
        <v>2060</v>
      </c>
    </row>
    <row r="1185" spans="2:24" x14ac:dyDescent="0.25">
      <c r="B1185" t="s">
        <v>2063</v>
      </c>
      <c r="C1185" t="s">
        <v>74</v>
      </c>
      <c r="D1185" t="s">
        <v>2064</v>
      </c>
      <c r="E1185" t="s">
        <v>74</v>
      </c>
      <c r="F1185">
        <v>7380</v>
      </c>
      <c r="G1185">
        <v>74</v>
      </c>
      <c r="H1185">
        <v>70</v>
      </c>
      <c r="I1185" t="s">
        <v>74</v>
      </c>
      <c r="J1185" t="s">
        <v>74</v>
      </c>
      <c r="K1185" t="s">
        <v>74</v>
      </c>
      <c r="L1185" t="s">
        <v>74</v>
      </c>
      <c r="M1185" t="s">
        <v>74</v>
      </c>
      <c r="N1185" t="s">
        <v>74</v>
      </c>
      <c r="O1185">
        <v>54243000</v>
      </c>
      <c r="P1185">
        <v>24</v>
      </c>
      <c r="Q1185" t="s">
        <v>3989</v>
      </c>
      <c r="R1185" t="s">
        <v>74</v>
      </c>
      <c r="S1185" t="s">
        <v>74</v>
      </c>
      <c r="T1185" t="s">
        <v>74</v>
      </c>
      <c r="X1185" t="s">
        <v>2065</v>
      </c>
    </row>
    <row r="1186" spans="2:24" x14ac:dyDescent="0.25">
      <c r="B1186" t="s">
        <v>2066</v>
      </c>
      <c r="C1186" t="s">
        <v>2067</v>
      </c>
      <c r="D1186" t="s">
        <v>980</v>
      </c>
      <c r="E1186">
        <v>0</v>
      </c>
      <c r="F1186">
        <v>4</v>
      </c>
      <c r="G1186">
        <v>97</v>
      </c>
      <c r="H1186">
        <v>72.819999999999993</v>
      </c>
      <c r="I1186" t="s">
        <v>71</v>
      </c>
      <c r="J1186" t="s">
        <v>1043</v>
      </c>
      <c r="K1186">
        <v>150</v>
      </c>
      <c r="L1186" t="s">
        <v>239</v>
      </c>
      <c r="M1186" t="s">
        <v>74</v>
      </c>
      <c r="N1186">
        <v>250</v>
      </c>
      <c r="O1186">
        <v>8840</v>
      </c>
      <c r="P1186">
        <v>16</v>
      </c>
      <c r="Q1186" t="s">
        <v>3990</v>
      </c>
      <c r="R1186" t="s">
        <v>74</v>
      </c>
      <c r="S1186">
        <v>9</v>
      </c>
      <c r="T1186">
        <v>982.22222222222194</v>
      </c>
      <c r="X1186" t="s">
        <v>2068</v>
      </c>
    </row>
    <row r="1187" spans="2:24" x14ac:dyDescent="0.25">
      <c r="B1187" t="s">
        <v>2066</v>
      </c>
      <c r="C1187" t="s">
        <v>2067</v>
      </c>
      <c r="D1187" t="s">
        <v>980</v>
      </c>
      <c r="E1187">
        <v>0</v>
      </c>
      <c r="F1187">
        <v>4</v>
      </c>
      <c r="G1187">
        <v>97</v>
      </c>
      <c r="H1187">
        <v>72.819999999999993</v>
      </c>
      <c r="I1187" t="s">
        <v>71</v>
      </c>
      <c r="J1187" t="s">
        <v>1045</v>
      </c>
      <c r="K1187">
        <v>300</v>
      </c>
      <c r="L1187" t="s">
        <v>239</v>
      </c>
      <c r="M1187" t="s">
        <v>74</v>
      </c>
      <c r="N1187">
        <v>250</v>
      </c>
      <c r="O1187">
        <v>8840</v>
      </c>
      <c r="P1187">
        <v>16</v>
      </c>
      <c r="Q1187" t="s">
        <v>3990</v>
      </c>
      <c r="R1187" t="s">
        <v>74</v>
      </c>
      <c r="S1187">
        <v>9</v>
      </c>
      <c r="T1187">
        <v>982.22222222222194</v>
      </c>
      <c r="X1187" t="s">
        <v>2068</v>
      </c>
    </row>
    <row r="1188" spans="2:24" x14ac:dyDescent="0.25">
      <c r="B1188" t="s">
        <v>2066</v>
      </c>
      <c r="C1188" t="s">
        <v>2067</v>
      </c>
      <c r="D1188" t="s">
        <v>980</v>
      </c>
      <c r="E1188">
        <v>0</v>
      </c>
      <c r="F1188">
        <v>4</v>
      </c>
      <c r="G1188">
        <v>97</v>
      </c>
      <c r="H1188">
        <v>72.819999999999993</v>
      </c>
      <c r="I1188" t="s">
        <v>77</v>
      </c>
      <c r="J1188" t="s">
        <v>1045</v>
      </c>
      <c r="K1188">
        <v>300</v>
      </c>
      <c r="L1188" t="s">
        <v>239</v>
      </c>
      <c r="M1188" t="s">
        <v>74</v>
      </c>
      <c r="N1188">
        <v>0</v>
      </c>
      <c r="O1188">
        <v>8840</v>
      </c>
      <c r="P1188">
        <v>16</v>
      </c>
      <c r="Q1188" t="s">
        <v>48</v>
      </c>
      <c r="R1188" t="s">
        <v>74</v>
      </c>
      <c r="S1188">
        <v>8</v>
      </c>
      <c r="T1188">
        <v>1105</v>
      </c>
      <c r="X1188" t="s">
        <v>2068</v>
      </c>
    </row>
    <row r="1189" spans="2:24" x14ac:dyDescent="0.25">
      <c r="B1189" t="s">
        <v>2066</v>
      </c>
      <c r="C1189" t="s">
        <v>2067</v>
      </c>
      <c r="D1189" t="s">
        <v>980</v>
      </c>
      <c r="E1189">
        <v>0</v>
      </c>
      <c r="F1189">
        <v>4</v>
      </c>
      <c r="G1189">
        <v>97</v>
      </c>
      <c r="H1189">
        <v>72.819999999999993</v>
      </c>
      <c r="I1189" t="s">
        <v>77</v>
      </c>
      <c r="J1189" t="s">
        <v>1043</v>
      </c>
      <c r="K1189">
        <v>150</v>
      </c>
      <c r="L1189" t="s">
        <v>73</v>
      </c>
      <c r="M1189" t="s">
        <v>74</v>
      </c>
      <c r="N1189">
        <v>0</v>
      </c>
      <c r="O1189">
        <v>8840</v>
      </c>
      <c r="P1189">
        <v>16</v>
      </c>
      <c r="Q1189" t="s">
        <v>48</v>
      </c>
      <c r="R1189" t="s">
        <v>74</v>
      </c>
      <c r="S1189">
        <v>8</v>
      </c>
      <c r="T1189">
        <v>1105</v>
      </c>
      <c r="X1189" t="s">
        <v>2068</v>
      </c>
    </row>
    <row r="1190" spans="2:24" x14ac:dyDescent="0.25">
      <c r="B1190" t="s">
        <v>2069</v>
      </c>
      <c r="C1190" t="s">
        <v>2070</v>
      </c>
      <c r="D1190" t="s">
        <v>2071</v>
      </c>
      <c r="E1190">
        <v>16</v>
      </c>
      <c r="F1190">
        <v>4</v>
      </c>
      <c r="G1190">
        <v>94</v>
      </c>
      <c r="H1190">
        <v>70</v>
      </c>
      <c r="I1190" t="s">
        <v>71</v>
      </c>
      <c r="J1190" t="s">
        <v>2072</v>
      </c>
      <c r="K1190">
        <v>160</v>
      </c>
      <c r="L1190" t="s">
        <v>239</v>
      </c>
      <c r="M1190" t="s">
        <v>74</v>
      </c>
      <c r="N1190">
        <v>0</v>
      </c>
      <c r="O1190">
        <v>10670</v>
      </c>
      <c r="P1190">
        <v>16</v>
      </c>
      <c r="Q1190" t="s">
        <v>48</v>
      </c>
      <c r="R1190" t="s">
        <v>74</v>
      </c>
      <c r="S1190">
        <v>9</v>
      </c>
      <c r="T1190">
        <v>1185.55555555555</v>
      </c>
      <c r="X1190" t="s">
        <v>2073</v>
      </c>
    </row>
    <row r="1191" spans="2:24" x14ac:dyDescent="0.25">
      <c r="B1191" t="s">
        <v>2069</v>
      </c>
      <c r="C1191" t="s">
        <v>2070</v>
      </c>
      <c r="D1191" t="s">
        <v>2071</v>
      </c>
      <c r="E1191">
        <v>16</v>
      </c>
      <c r="F1191">
        <v>4</v>
      </c>
      <c r="G1191">
        <v>94</v>
      </c>
      <c r="H1191">
        <v>70</v>
      </c>
      <c r="I1191" t="s">
        <v>77</v>
      </c>
      <c r="J1191" t="s">
        <v>2072</v>
      </c>
      <c r="K1191">
        <v>160</v>
      </c>
      <c r="L1191" t="s">
        <v>239</v>
      </c>
      <c r="M1191" t="s">
        <v>74</v>
      </c>
      <c r="N1191">
        <v>0</v>
      </c>
      <c r="O1191">
        <v>10670</v>
      </c>
      <c r="P1191">
        <v>16</v>
      </c>
      <c r="Q1191" t="s">
        <v>48</v>
      </c>
      <c r="R1191" t="s">
        <v>74</v>
      </c>
      <c r="S1191">
        <v>9</v>
      </c>
      <c r="T1191">
        <v>1185.55555555555</v>
      </c>
      <c r="X1191" t="s">
        <v>2073</v>
      </c>
    </row>
    <row r="1192" spans="2:24" x14ac:dyDescent="0.25">
      <c r="B1192" t="s">
        <v>2074</v>
      </c>
      <c r="C1192" t="s">
        <v>2075</v>
      </c>
      <c r="D1192" t="s">
        <v>2076</v>
      </c>
      <c r="E1192">
        <v>0</v>
      </c>
      <c r="F1192">
        <v>3</v>
      </c>
      <c r="G1192">
        <v>65</v>
      </c>
      <c r="H1192">
        <v>70</v>
      </c>
      <c r="I1192" t="s">
        <v>71</v>
      </c>
      <c r="J1192" t="s">
        <v>1043</v>
      </c>
      <c r="K1192">
        <v>150</v>
      </c>
      <c r="L1192" t="s">
        <v>73</v>
      </c>
      <c r="M1192" t="s">
        <v>74</v>
      </c>
      <c r="N1192">
        <v>0</v>
      </c>
      <c r="O1192">
        <v>7380</v>
      </c>
      <c r="P1192">
        <v>16</v>
      </c>
      <c r="Q1192" t="s">
        <v>48</v>
      </c>
      <c r="R1192" t="s">
        <v>74</v>
      </c>
      <c r="S1192">
        <v>6</v>
      </c>
      <c r="T1192">
        <v>1230</v>
      </c>
      <c r="X1192" t="s">
        <v>2077</v>
      </c>
    </row>
    <row r="1193" spans="2:24" x14ac:dyDescent="0.25">
      <c r="B1193" t="s">
        <v>2074</v>
      </c>
      <c r="C1193" t="s">
        <v>2075</v>
      </c>
      <c r="D1193" t="s">
        <v>2076</v>
      </c>
      <c r="E1193">
        <v>0</v>
      </c>
      <c r="F1193">
        <v>3</v>
      </c>
      <c r="G1193">
        <v>65</v>
      </c>
      <c r="H1193">
        <v>70</v>
      </c>
      <c r="I1193" t="s">
        <v>77</v>
      </c>
      <c r="J1193" t="s">
        <v>195</v>
      </c>
      <c r="K1193">
        <v>300</v>
      </c>
      <c r="L1193" t="s">
        <v>73</v>
      </c>
      <c r="M1193" t="s">
        <v>74</v>
      </c>
      <c r="N1193">
        <v>0</v>
      </c>
      <c r="O1193">
        <v>7380</v>
      </c>
      <c r="P1193">
        <v>16</v>
      </c>
      <c r="Q1193" t="s">
        <v>48</v>
      </c>
      <c r="R1193" t="s">
        <v>74</v>
      </c>
      <c r="S1193">
        <v>6</v>
      </c>
      <c r="T1193">
        <v>1230</v>
      </c>
      <c r="X1193" t="s">
        <v>2077</v>
      </c>
    </row>
    <row r="1194" spans="2:24" x14ac:dyDescent="0.25">
      <c r="B1194" t="s">
        <v>2078</v>
      </c>
      <c r="C1194" t="s">
        <v>2070</v>
      </c>
      <c r="D1194" t="s">
        <v>2071</v>
      </c>
      <c r="E1194">
        <v>16</v>
      </c>
      <c r="F1194">
        <v>4</v>
      </c>
      <c r="G1194">
        <v>94</v>
      </c>
      <c r="H1194">
        <v>70</v>
      </c>
      <c r="I1194" t="s">
        <v>71</v>
      </c>
      <c r="J1194" t="s">
        <v>2072</v>
      </c>
      <c r="K1194">
        <v>160</v>
      </c>
      <c r="L1194" t="s">
        <v>239</v>
      </c>
      <c r="M1194" t="s">
        <v>74</v>
      </c>
      <c r="N1194">
        <v>0</v>
      </c>
      <c r="O1194">
        <v>10670</v>
      </c>
      <c r="P1194">
        <v>16</v>
      </c>
      <c r="Q1194" t="s">
        <v>48</v>
      </c>
      <c r="R1194" t="s">
        <v>74</v>
      </c>
      <c r="S1194">
        <v>9</v>
      </c>
      <c r="T1194">
        <v>1185.55555555555</v>
      </c>
      <c r="X1194" t="s">
        <v>2079</v>
      </c>
    </row>
    <row r="1195" spans="2:24" x14ac:dyDescent="0.25">
      <c r="B1195" t="s">
        <v>2078</v>
      </c>
      <c r="C1195" t="s">
        <v>2070</v>
      </c>
      <c r="D1195" t="s">
        <v>2071</v>
      </c>
      <c r="E1195">
        <v>16</v>
      </c>
      <c r="F1195">
        <v>4</v>
      </c>
      <c r="G1195">
        <v>94</v>
      </c>
      <c r="H1195">
        <v>70</v>
      </c>
      <c r="I1195" t="s">
        <v>77</v>
      </c>
      <c r="J1195" t="s">
        <v>2072</v>
      </c>
      <c r="K1195">
        <v>160</v>
      </c>
      <c r="L1195" t="s">
        <v>239</v>
      </c>
      <c r="M1195" t="s">
        <v>74</v>
      </c>
      <c r="N1195">
        <v>0</v>
      </c>
      <c r="O1195">
        <v>10670</v>
      </c>
      <c r="P1195">
        <v>16</v>
      </c>
      <c r="Q1195" t="s">
        <v>48</v>
      </c>
      <c r="R1195" t="s">
        <v>74</v>
      </c>
      <c r="S1195">
        <v>9</v>
      </c>
      <c r="T1195">
        <v>1185.55555555555</v>
      </c>
      <c r="X1195" t="s">
        <v>2079</v>
      </c>
    </row>
    <row r="1196" spans="2:24" x14ac:dyDescent="0.25">
      <c r="B1196" t="s">
        <v>2080</v>
      </c>
      <c r="C1196" t="s">
        <v>2081</v>
      </c>
      <c r="D1196" t="s">
        <v>2082</v>
      </c>
      <c r="E1196">
        <v>17</v>
      </c>
      <c r="F1196">
        <v>4</v>
      </c>
      <c r="G1196">
        <v>72</v>
      </c>
      <c r="H1196">
        <v>70</v>
      </c>
      <c r="I1196" t="s">
        <v>71</v>
      </c>
      <c r="J1196" t="s">
        <v>2072</v>
      </c>
      <c r="K1196">
        <v>160</v>
      </c>
      <c r="L1196" t="s">
        <v>239</v>
      </c>
      <c r="M1196" t="s">
        <v>74</v>
      </c>
      <c r="N1196">
        <v>0</v>
      </c>
      <c r="O1196">
        <v>10670</v>
      </c>
      <c r="P1196">
        <v>16</v>
      </c>
      <c r="Q1196" t="s">
        <v>48</v>
      </c>
      <c r="R1196" t="s">
        <v>74</v>
      </c>
      <c r="S1196">
        <v>9</v>
      </c>
      <c r="T1196">
        <v>1185.55555555555</v>
      </c>
      <c r="X1196" t="s">
        <v>2083</v>
      </c>
    </row>
    <row r="1197" spans="2:24" x14ac:dyDescent="0.25">
      <c r="B1197" t="s">
        <v>2080</v>
      </c>
      <c r="C1197" t="s">
        <v>2081</v>
      </c>
      <c r="D1197" t="s">
        <v>2082</v>
      </c>
      <c r="E1197">
        <v>17</v>
      </c>
      <c r="F1197">
        <v>4</v>
      </c>
      <c r="G1197">
        <v>72</v>
      </c>
      <c r="H1197">
        <v>70</v>
      </c>
      <c r="I1197" t="s">
        <v>77</v>
      </c>
      <c r="J1197" t="s">
        <v>2072</v>
      </c>
      <c r="K1197">
        <v>160</v>
      </c>
      <c r="L1197" t="s">
        <v>239</v>
      </c>
      <c r="M1197" t="s">
        <v>74</v>
      </c>
      <c r="N1197">
        <v>0</v>
      </c>
      <c r="O1197">
        <v>10670</v>
      </c>
      <c r="P1197">
        <v>16</v>
      </c>
      <c r="Q1197" t="s">
        <v>48</v>
      </c>
      <c r="R1197" t="s">
        <v>74</v>
      </c>
      <c r="S1197">
        <v>9</v>
      </c>
      <c r="T1197">
        <v>1185.55555555555</v>
      </c>
      <c r="X1197" t="s">
        <v>2083</v>
      </c>
    </row>
    <row r="1198" spans="2:24" x14ac:dyDescent="0.25">
      <c r="B1198" t="s">
        <v>2084</v>
      </c>
      <c r="C1198" t="s">
        <v>2085</v>
      </c>
      <c r="D1198" t="s">
        <v>2086</v>
      </c>
      <c r="E1198">
        <v>17</v>
      </c>
      <c r="F1198">
        <v>4</v>
      </c>
      <c r="G1198">
        <v>66</v>
      </c>
      <c r="H1198">
        <v>66</v>
      </c>
      <c r="I1198" t="s">
        <v>71</v>
      </c>
      <c r="J1198" t="s">
        <v>140</v>
      </c>
      <c r="K1198">
        <v>190</v>
      </c>
      <c r="L1198" t="s">
        <v>239</v>
      </c>
      <c r="M1198" t="s">
        <v>74</v>
      </c>
      <c r="N1198">
        <v>1200</v>
      </c>
      <c r="O1198">
        <v>7326</v>
      </c>
      <c r="P1198">
        <v>16</v>
      </c>
      <c r="Q1198" t="s">
        <v>3990</v>
      </c>
      <c r="R1198" t="s">
        <v>74</v>
      </c>
      <c r="S1198">
        <v>8</v>
      </c>
      <c r="T1198">
        <v>915.75</v>
      </c>
      <c r="X1198" t="s">
        <v>2087</v>
      </c>
    </row>
    <row r="1199" spans="2:24" x14ac:dyDescent="0.25">
      <c r="B1199" t="s">
        <v>2084</v>
      </c>
      <c r="C1199" t="s">
        <v>2085</v>
      </c>
      <c r="D1199" t="s">
        <v>2086</v>
      </c>
      <c r="E1199">
        <v>17</v>
      </c>
      <c r="F1199">
        <v>4</v>
      </c>
      <c r="G1199">
        <v>66</v>
      </c>
      <c r="H1199">
        <v>66</v>
      </c>
      <c r="I1199" t="s">
        <v>71</v>
      </c>
      <c r="J1199" t="s">
        <v>81</v>
      </c>
      <c r="K1199">
        <v>180</v>
      </c>
      <c r="L1199" t="s">
        <v>73</v>
      </c>
      <c r="M1199" t="s">
        <v>74</v>
      </c>
      <c r="N1199">
        <v>0</v>
      </c>
      <c r="O1199">
        <v>7326</v>
      </c>
      <c r="P1199">
        <v>16</v>
      </c>
      <c r="Q1199" t="s">
        <v>48</v>
      </c>
      <c r="R1199" t="s">
        <v>74</v>
      </c>
      <c r="S1199">
        <v>6</v>
      </c>
      <c r="T1199">
        <v>1221</v>
      </c>
      <c r="X1199" t="s">
        <v>2087</v>
      </c>
    </row>
    <row r="1200" spans="2:24" x14ac:dyDescent="0.25">
      <c r="B1200" t="s">
        <v>2084</v>
      </c>
      <c r="C1200" t="s">
        <v>2085</v>
      </c>
      <c r="D1200" t="s">
        <v>2086</v>
      </c>
      <c r="E1200">
        <v>17</v>
      </c>
      <c r="F1200">
        <v>4</v>
      </c>
      <c r="G1200">
        <v>66</v>
      </c>
      <c r="H1200">
        <v>66</v>
      </c>
      <c r="I1200" t="s">
        <v>77</v>
      </c>
      <c r="J1200" t="s">
        <v>81</v>
      </c>
      <c r="K1200">
        <v>180</v>
      </c>
      <c r="L1200" t="s">
        <v>73</v>
      </c>
      <c r="M1200" t="s">
        <v>74</v>
      </c>
      <c r="N1200">
        <v>0</v>
      </c>
      <c r="O1200">
        <v>7326</v>
      </c>
      <c r="P1200">
        <v>16</v>
      </c>
      <c r="Q1200" t="s">
        <v>48</v>
      </c>
      <c r="R1200" t="s">
        <v>74</v>
      </c>
      <c r="S1200">
        <v>6</v>
      </c>
      <c r="T1200">
        <v>1221</v>
      </c>
      <c r="X1200" t="s">
        <v>2087</v>
      </c>
    </row>
    <row r="1201" spans="2:24" x14ac:dyDescent="0.25">
      <c r="B1201" t="s">
        <v>2084</v>
      </c>
      <c r="C1201" t="s">
        <v>2085</v>
      </c>
      <c r="D1201" t="s">
        <v>2086</v>
      </c>
      <c r="E1201">
        <v>17</v>
      </c>
      <c r="F1201">
        <v>4</v>
      </c>
      <c r="G1201">
        <v>66</v>
      </c>
      <c r="H1201">
        <v>66</v>
      </c>
      <c r="I1201" t="s">
        <v>77</v>
      </c>
      <c r="J1201" t="s">
        <v>140</v>
      </c>
      <c r="K1201">
        <v>190</v>
      </c>
      <c r="L1201" t="s">
        <v>239</v>
      </c>
      <c r="M1201" t="s">
        <v>74</v>
      </c>
      <c r="N1201">
        <v>1200</v>
      </c>
      <c r="O1201">
        <v>7326</v>
      </c>
      <c r="P1201">
        <v>16</v>
      </c>
      <c r="Q1201" t="s">
        <v>3990</v>
      </c>
      <c r="R1201" t="s">
        <v>74</v>
      </c>
      <c r="S1201">
        <v>8</v>
      </c>
      <c r="T1201">
        <v>915.75</v>
      </c>
      <c r="X1201" t="s">
        <v>2087</v>
      </c>
    </row>
    <row r="1202" spans="2:24" x14ac:dyDescent="0.25">
      <c r="B1202" t="s">
        <v>2088</v>
      </c>
      <c r="C1202" t="s">
        <v>2081</v>
      </c>
      <c r="D1202" t="s">
        <v>2089</v>
      </c>
      <c r="E1202">
        <v>18</v>
      </c>
      <c r="F1202">
        <v>4</v>
      </c>
      <c r="G1202">
        <v>72</v>
      </c>
      <c r="H1202">
        <v>70</v>
      </c>
      <c r="I1202" t="s">
        <v>71</v>
      </c>
      <c r="J1202" t="s">
        <v>2072</v>
      </c>
      <c r="K1202">
        <v>160</v>
      </c>
      <c r="L1202" t="s">
        <v>239</v>
      </c>
      <c r="M1202" t="s">
        <v>74</v>
      </c>
      <c r="N1202">
        <v>0</v>
      </c>
      <c r="O1202">
        <v>10670</v>
      </c>
      <c r="P1202">
        <v>16</v>
      </c>
      <c r="Q1202" t="s">
        <v>48</v>
      </c>
      <c r="R1202" t="s">
        <v>74</v>
      </c>
      <c r="S1202">
        <v>9</v>
      </c>
      <c r="T1202">
        <v>1185.55555555555</v>
      </c>
      <c r="X1202" t="s">
        <v>2090</v>
      </c>
    </row>
    <row r="1203" spans="2:24" x14ac:dyDescent="0.25">
      <c r="B1203" t="s">
        <v>2088</v>
      </c>
      <c r="C1203" t="s">
        <v>2081</v>
      </c>
      <c r="D1203" t="s">
        <v>2089</v>
      </c>
      <c r="E1203">
        <v>18</v>
      </c>
      <c r="F1203">
        <v>4</v>
      </c>
      <c r="G1203">
        <v>72</v>
      </c>
      <c r="H1203">
        <v>70</v>
      </c>
      <c r="I1203" t="s">
        <v>77</v>
      </c>
      <c r="J1203" t="s">
        <v>2072</v>
      </c>
      <c r="K1203">
        <v>160</v>
      </c>
      <c r="L1203" t="s">
        <v>239</v>
      </c>
      <c r="M1203" t="s">
        <v>74</v>
      </c>
      <c r="N1203">
        <v>0</v>
      </c>
      <c r="O1203">
        <v>10670</v>
      </c>
      <c r="P1203">
        <v>16</v>
      </c>
      <c r="Q1203" t="s">
        <v>48</v>
      </c>
      <c r="R1203" t="s">
        <v>74</v>
      </c>
      <c r="S1203">
        <v>9</v>
      </c>
      <c r="T1203">
        <v>1185.55555555555</v>
      </c>
      <c r="X1203" t="s">
        <v>2090</v>
      </c>
    </row>
    <row r="1204" spans="2:24" x14ac:dyDescent="0.25">
      <c r="B1204" t="s">
        <v>2091</v>
      </c>
      <c r="C1204" t="s">
        <v>2092</v>
      </c>
      <c r="D1204" t="s">
        <v>2082</v>
      </c>
      <c r="E1204">
        <v>18</v>
      </c>
      <c r="F1204">
        <v>4</v>
      </c>
      <c r="G1204">
        <v>56</v>
      </c>
      <c r="H1204">
        <v>76</v>
      </c>
      <c r="I1204" t="s">
        <v>71</v>
      </c>
      <c r="J1204" t="s">
        <v>158</v>
      </c>
      <c r="K1204">
        <v>135</v>
      </c>
      <c r="L1204" t="s">
        <v>239</v>
      </c>
      <c r="M1204" t="s">
        <v>74</v>
      </c>
      <c r="N1204">
        <v>1500</v>
      </c>
      <c r="O1204">
        <v>9758</v>
      </c>
      <c r="P1204">
        <v>16</v>
      </c>
      <c r="Q1204" t="s">
        <v>3990</v>
      </c>
      <c r="R1204" t="s">
        <v>74</v>
      </c>
      <c r="S1204">
        <v>10</v>
      </c>
      <c r="T1204">
        <v>975.8</v>
      </c>
      <c r="X1204" t="s">
        <v>2093</v>
      </c>
    </row>
    <row r="1205" spans="2:24" x14ac:dyDescent="0.25">
      <c r="B1205" t="s">
        <v>2091</v>
      </c>
      <c r="C1205" t="s">
        <v>2092</v>
      </c>
      <c r="D1205" t="s">
        <v>2082</v>
      </c>
      <c r="E1205">
        <v>18</v>
      </c>
      <c r="F1205">
        <v>4</v>
      </c>
      <c r="G1205">
        <v>56</v>
      </c>
      <c r="H1205">
        <v>76</v>
      </c>
      <c r="I1205" t="s">
        <v>77</v>
      </c>
      <c r="J1205" t="s">
        <v>158</v>
      </c>
      <c r="K1205">
        <v>135</v>
      </c>
      <c r="L1205" t="s">
        <v>239</v>
      </c>
      <c r="M1205" t="s">
        <v>74</v>
      </c>
      <c r="N1205">
        <v>1500</v>
      </c>
      <c r="O1205">
        <v>9758</v>
      </c>
      <c r="P1205">
        <v>16</v>
      </c>
      <c r="Q1205" t="s">
        <v>3990</v>
      </c>
      <c r="R1205" t="s">
        <v>74</v>
      </c>
      <c r="S1205">
        <v>10</v>
      </c>
      <c r="T1205">
        <v>975.8</v>
      </c>
      <c r="X1205" t="s">
        <v>2093</v>
      </c>
    </row>
    <row r="1206" spans="2:24" x14ac:dyDescent="0.25">
      <c r="B1206" t="s">
        <v>2094</v>
      </c>
      <c r="C1206" t="s">
        <v>2095</v>
      </c>
      <c r="D1206" t="s">
        <v>2096</v>
      </c>
      <c r="E1206">
        <v>18</v>
      </c>
      <c r="F1206">
        <v>4</v>
      </c>
      <c r="G1206">
        <v>56</v>
      </c>
      <c r="H1206">
        <v>76</v>
      </c>
      <c r="I1206" t="s">
        <v>71</v>
      </c>
      <c r="J1206" t="s">
        <v>158</v>
      </c>
      <c r="K1206">
        <v>135</v>
      </c>
      <c r="L1206" t="s">
        <v>73</v>
      </c>
      <c r="M1206" t="s">
        <v>74</v>
      </c>
      <c r="N1206">
        <v>1500</v>
      </c>
      <c r="O1206">
        <v>9758</v>
      </c>
      <c r="P1206">
        <v>16</v>
      </c>
      <c r="Q1206" t="s">
        <v>3990</v>
      </c>
      <c r="R1206" t="s">
        <v>74</v>
      </c>
      <c r="S1206">
        <v>10</v>
      </c>
      <c r="T1206">
        <v>975.8</v>
      </c>
      <c r="X1206" t="s">
        <v>2097</v>
      </c>
    </row>
    <row r="1207" spans="2:24" x14ac:dyDescent="0.25">
      <c r="B1207" t="s">
        <v>2094</v>
      </c>
      <c r="C1207" t="s">
        <v>2095</v>
      </c>
      <c r="D1207" t="s">
        <v>2096</v>
      </c>
      <c r="E1207">
        <v>18</v>
      </c>
      <c r="F1207">
        <v>4</v>
      </c>
      <c r="G1207">
        <v>56</v>
      </c>
      <c r="H1207">
        <v>76</v>
      </c>
      <c r="I1207" t="s">
        <v>77</v>
      </c>
      <c r="J1207" t="s">
        <v>158</v>
      </c>
      <c r="K1207">
        <v>135</v>
      </c>
      <c r="L1207" t="s">
        <v>73</v>
      </c>
      <c r="M1207" t="s">
        <v>74</v>
      </c>
      <c r="N1207">
        <v>1500</v>
      </c>
      <c r="O1207">
        <v>9758</v>
      </c>
      <c r="P1207">
        <v>16</v>
      </c>
      <c r="Q1207" t="s">
        <v>3990</v>
      </c>
      <c r="R1207" t="s">
        <v>74</v>
      </c>
      <c r="S1207">
        <v>10</v>
      </c>
      <c r="T1207">
        <v>975.8</v>
      </c>
      <c r="X1207" t="s">
        <v>2097</v>
      </c>
    </row>
    <row r="1208" spans="2:24" x14ac:dyDescent="0.25">
      <c r="B1208" t="s">
        <v>2098</v>
      </c>
      <c r="C1208" t="s">
        <v>2099</v>
      </c>
      <c r="D1208" t="s">
        <v>2100</v>
      </c>
      <c r="E1208">
        <v>19</v>
      </c>
      <c r="F1208">
        <v>1</v>
      </c>
      <c r="G1208">
        <v>36</v>
      </c>
      <c r="H1208">
        <v>66</v>
      </c>
      <c r="I1208" t="s">
        <v>71</v>
      </c>
      <c r="J1208" t="s">
        <v>635</v>
      </c>
      <c r="K1208">
        <v>2</v>
      </c>
      <c r="L1208" t="s">
        <v>73</v>
      </c>
      <c r="M1208" t="s">
        <v>74</v>
      </c>
      <c r="N1208">
        <v>0</v>
      </c>
      <c r="O1208">
        <v>2670</v>
      </c>
      <c r="P1208">
        <v>16</v>
      </c>
      <c r="Q1208" t="s">
        <v>48</v>
      </c>
      <c r="R1208" t="s">
        <v>74</v>
      </c>
      <c r="S1208">
        <v>3</v>
      </c>
      <c r="T1208">
        <v>890</v>
      </c>
      <c r="X1208" t="s">
        <v>2101</v>
      </c>
    </row>
    <row r="1209" spans="2:24" x14ac:dyDescent="0.25">
      <c r="B1209" t="s">
        <v>2098</v>
      </c>
      <c r="C1209" t="s">
        <v>2099</v>
      </c>
      <c r="D1209" t="s">
        <v>2100</v>
      </c>
      <c r="E1209">
        <v>19</v>
      </c>
      <c r="F1209">
        <v>1</v>
      </c>
      <c r="G1209">
        <v>36</v>
      </c>
      <c r="H1209">
        <v>66</v>
      </c>
      <c r="I1209" t="s">
        <v>77</v>
      </c>
      <c r="J1209" t="s">
        <v>635</v>
      </c>
      <c r="K1209">
        <v>2</v>
      </c>
      <c r="L1209" t="s">
        <v>73</v>
      </c>
      <c r="M1209" t="s">
        <v>74</v>
      </c>
      <c r="N1209">
        <v>0</v>
      </c>
      <c r="O1209">
        <v>2670</v>
      </c>
      <c r="P1209">
        <v>16</v>
      </c>
      <c r="Q1209" t="s">
        <v>48</v>
      </c>
      <c r="R1209" t="s">
        <v>74</v>
      </c>
      <c r="S1209">
        <v>3</v>
      </c>
      <c r="T1209">
        <v>890</v>
      </c>
      <c r="X1209" t="s">
        <v>2101</v>
      </c>
    </row>
    <row r="1210" spans="2:24" x14ac:dyDescent="0.25">
      <c r="B1210" t="s">
        <v>2102</v>
      </c>
      <c r="C1210" t="s">
        <v>2103</v>
      </c>
      <c r="D1210" t="s">
        <v>2104</v>
      </c>
      <c r="E1210">
        <v>0</v>
      </c>
      <c r="F1210">
        <v>4</v>
      </c>
      <c r="G1210">
        <v>98</v>
      </c>
      <c r="H1210">
        <v>72.819999999999993</v>
      </c>
      <c r="I1210" t="s">
        <v>71</v>
      </c>
      <c r="J1210" t="s">
        <v>2105</v>
      </c>
      <c r="K1210">
        <v>150</v>
      </c>
      <c r="L1210" t="s">
        <v>73</v>
      </c>
      <c r="M1210" t="s">
        <v>74</v>
      </c>
      <c r="N1210">
        <v>350</v>
      </c>
      <c r="O1210">
        <v>8840</v>
      </c>
      <c r="P1210">
        <v>16</v>
      </c>
      <c r="Q1210" t="s">
        <v>3990</v>
      </c>
      <c r="R1210" t="s">
        <v>74</v>
      </c>
      <c r="S1210">
        <v>9</v>
      </c>
      <c r="T1210">
        <v>982.22222222222194</v>
      </c>
      <c r="X1210" t="s">
        <v>2106</v>
      </c>
    </row>
    <row r="1211" spans="2:24" x14ac:dyDescent="0.25">
      <c r="B1211" t="s">
        <v>2102</v>
      </c>
      <c r="C1211" t="s">
        <v>2103</v>
      </c>
      <c r="D1211" t="s">
        <v>2104</v>
      </c>
      <c r="E1211">
        <v>0</v>
      </c>
      <c r="F1211">
        <v>4</v>
      </c>
      <c r="G1211">
        <v>98</v>
      </c>
      <c r="H1211">
        <v>72.819999999999993</v>
      </c>
      <c r="I1211" t="s">
        <v>71</v>
      </c>
      <c r="J1211" t="s">
        <v>195</v>
      </c>
      <c r="K1211">
        <v>300</v>
      </c>
      <c r="L1211" t="s">
        <v>239</v>
      </c>
      <c r="M1211" t="s">
        <v>74</v>
      </c>
      <c r="N1211">
        <v>300</v>
      </c>
      <c r="O1211">
        <v>8840</v>
      </c>
      <c r="P1211">
        <v>16</v>
      </c>
      <c r="Q1211" t="s">
        <v>3990</v>
      </c>
      <c r="R1211" t="s">
        <v>74</v>
      </c>
      <c r="S1211">
        <v>9</v>
      </c>
      <c r="T1211">
        <v>982.22222222222194</v>
      </c>
      <c r="X1211" t="s">
        <v>2106</v>
      </c>
    </row>
    <row r="1212" spans="2:24" x14ac:dyDescent="0.25">
      <c r="B1212" t="s">
        <v>2102</v>
      </c>
      <c r="C1212" t="s">
        <v>2103</v>
      </c>
      <c r="D1212" t="s">
        <v>2104</v>
      </c>
      <c r="E1212">
        <v>0</v>
      </c>
      <c r="F1212">
        <v>4</v>
      </c>
      <c r="G1212">
        <v>98</v>
      </c>
      <c r="H1212">
        <v>72.819999999999993</v>
      </c>
      <c r="I1212" t="s">
        <v>77</v>
      </c>
      <c r="J1212" t="s">
        <v>195</v>
      </c>
      <c r="K1212">
        <v>300</v>
      </c>
      <c r="L1212" t="s">
        <v>73</v>
      </c>
      <c r="M1212" t="s">
        <v>74</v>
      </c>
      <c r="N1212">
        <v>0</v>
      </c>
      <c r="O1212">
        <v>8840</v>
      </c>
      <c r="P1212">
        <v>16</v>
      </c>
      <c r="Q1212" t="s">
        <v>48</v>
      </c>
      <c r="R1212" t="s">
        <v>74</v>
      </c>
      <c r="S1212">
        <v>8</v>
      </c>
      <c r="T1212">
        <v>1105</v>
      </c>
      <c r="X1212" t="s">
        <v>2106</v>
      </c>
    </row>
    <row r="1213" spans="2:24" x14ac:dyDescent="0.25">
      <c r="B1213" t="s">
        <v>2102</v>
      </c>
      <c r="C1213" t="s">
        <v>2103</v>
      </c>
      <c r="D1213" t="s">
        <v>2104</v>
      </c>
      <c r="E1213">
        <v>0</v>
      </c>
      <c r="F1213">
        <v>4</v>
      </c>
      <c r="G1213">
        <v>98</v>
      </c>
      <c r="H1213">
        <v>72.819999999999993</v>
      </c>
      <c r="I1213" t="s">
        <v>77</v>
      </c>
      <c r="J1213" t="s">
        <v>2105</v>
      </c>
      <c r="K1213">
        <v>150</v>
      </c>
      <c r="L1213" t="s">
        <v>239</v>
      </c>
      <c r="M1213" t="s">
        <v>74</v>
      </c>
      <c r="N1213">
        <v>0</v>
      </c>
      <c r="O1213">
        <v>8840</v>
      </c>
      <c r="P1213">
        <v>16</v>
      </c>
      <c r="Q1213" t="s">
        <v>48</v>
      </c>
      <c r="R1213" t="s">
        <v>74</v>
      </c>
      <c r="S1213">
        <v>8</v>
      </c>
      <c r="T1213">
        <v>1105</v>
      </c>
      <c r="X1213" t="s">
        <v>2106</v>
      </c>
    </row>
    <row r="1214" spans="2:24" x14ac:dyDescent="0.25">
      <c r="B1214" t="s">
        <v>2107</v>
      </c>
      <c r="C1214" t="s">
        <v>2108</v>
      </c>
      <c r="D1214" t="s">
        <v>2109</v>
      </c>
      <c r="E1214">
        <v>20</v>
      </c>
      <c r="F1214">
        <v>4</v>
      </c>
      <c r="G1214">
        <v>75</v>
      </c>
      <c r="H1214">
        <v>70</v>
      </c>
      <c r="I1214" t="s">
        <v>71</v>
      </c>
      <c r="J1214" t="s">
        <v>2110</v>
      </c>
      <c r="K1214">
        <v>250</v>
      </c>
      <c r="L1214" t="s">
        <v>73</v>
      </c>
      <c r="M1214" t="s">
        <v>83</v>
      </c>
      <c r="N1214" t="s">
        <v>74</v>
      </c>
      <c r="O1214">
        <v>6120</v>
      </c>
      <c r="P1214">
        <v>16</v>
      </c>
      <c r="Q1214" t="s">
        <v>3989</v>
      </c>
      <c r="R1214">
        <v>450</v>
      </c>
      <c r="S1214" t="s">
        <v>74</v>
      </c>
      <c r="T1214" t="s">
        <v>74</v>
      </c>
      <c r="X1214" t="s">
        <v>2111</v>
      </c>
    </row>
    <row r="1215" spans="2:24" x14ac:dyDescent="0.25">
      <c r="B1215" t="s">
        <v>2107</v>
      </c>
      <c r="C1215" t="s">
        <v>2108</v>
      </c>
      <c r="D1215" t="s">
        <v>2109</v>
      </c>
      <c r="E1215">
        <v>20</v>
      </c>
      <c r="F1215">
        <v>4</v>
      </c>
      <c r="G1215">
        <v>75</v>
      </c>
      <c r="H1215">
        <v>70</v>
      </c>
      <c r="I1215" t="s">
        <v>77</v>
      </c>
      <c r="J1215" t="s">
        <v>144</v>
      </c>
      <c r="K1215">
        <v>150</v>
      </c>
      <c r="L1215" t="s">
        <v>83</v>
      </c>
      <c r="M1215" t="s">
        <v>73</v>
      </c>
      <c r="N1215">
        <v>1500</v>
      </c>
      <c r="O1215">
        <v>6120</v>
      </c>
      <c r="P1215">
        <v>16</v>
      </c>
      <c r="Q1215" t="s">
        <v>3990</v>
      </c>
      <c r="R1215" t="s">
        <v>74</v>
      </c>
      <c r="S1215">
        <v>7</v>
      </c>
      <c r="T1215">
        <v>874.28571428571399</v>
      </c>
      <c r="X1215" t="s">
        <v>2111</v>
      </c>
    </row>
    <row r="1216" spans="2:24" x14ac:dyDescent="0.25">
      <c r="B1216" t="s">
        <v>2112</v>
      </c>
      <c r="C1216" t="s">
        <v>314</v>
      </c>
      <c r="D1216" t="s">
        <v>2113</v>
      </c>
      <c r="E1216">
        <v>20</v>
      </c>
      <c r="F1216">
        <v>7</v>
      </c>
      <c r="G1216">
        <v>82</v>
      </c>
      <c r="H1216">
        <v>66</v>
      </c>
      <c r="I1216" t="s">
        <v>71</v>
      </c>
      <c r="J1216" t="s">
        <v>316</v>
      </c>
      <c r="K1216">
        <v>75</v>
      </c>
      <c r="L1216" t="s">
        <v>73</v>
      </c>
      <c r="M1216" t="s">
        <v>83</v>
      </c>
      <c r="N1216">
        <v>0</v>
      </c>
      <c r="O1216">
        <v>21180</v>
      </c>
      <c r="P1216">
        <v>24</v>
      </c>
      <c r="Q1216" t="s">
        <v>48</v>
      </c>
      <c r="R1216">
        <v>450</v>
      </c>
      <c r="S1216">
        <v>17</v>
      </c>
      <c r="T1216">
        <v>1245.88235294117</v>
      </c>
      <c r="X1216" t="s">
        <v>2114</v>
      </c>
    </row>
    <row r="1217" spans="2:24" x14ac:dyDescent="0.25">
      <c r="B1217" t="s">
        <v>2112</v>
      </c>
      <c r="C1217" t="s">
        <v>314</v>
      </c>
      <c r="D1217" t="s">
        <v>2113</v>
      </c>
      <c r="E1217">
        <v>20</v>
      </c>
      <c r="F1217">
        <v>7</v>
      </c>
      <c r="G1217">
        <v>82</v>
      </c>
      <c r="H1217">
        <v>66</v>
      </c>
      <c r="I1217" t="s">
        <v>77</v>
      </c>
      <c r="J1217" t="s">
        <v>848</v>
      </c>
      <c r="K1217">
        <v>300</v>
      </c>
      <c r="L1217" t="s">
        <v>83</v>
      </c>
      <c r="M1217" t="s">
        <v>83</v>
      </c>
      <c r="N1217">
        <v>0</v>
      </c>
      <c r="O1217">
        <v>21180</v>
      </c>
      <c r="P1217">
        <v>24</v>
      </c>
      <c r="Q1217" t="s">
        <v>48</v>
      </c>
      <c r="R1217" t="s">
        <v>74</v>
      </c>
      <c r="S1217">
        <v>17</v>
      </c>
      <c r="T1217">
        <v>1245.88235294117</v>
      </c>
      <c r="X1217" t="s">
        <v>2114</v>
      </c>
    </row>
    <row r="1218" spans="2:24" x14ac:dyDescent="0.25">
      <c r="B1218" t="s">
        <v>2112</v>
      </c>
      <c r="C1218" t="s">
        <v>314</v>
      </c>
      <c r="D1218" t="s">
        <v>2113</v>
      </c>
      <c r="E1218">
        <v>20</v>
      </c>
      <c r="F1218">
        <v>7</v>
      </c>
      <c r="G1218">
        <v>82</v>
      </c>
      <c r="H1218">
        <v>66</v>
      </c>
      <c r="I1218" t="s">
        <v>77</v>
      </c>
      <c r="J1218" t="s">
        <v>338</v>
      </c>
      <c r="K1218">
        <v>300</v>
      </c>
      <c r="L1218" t="s">
        <v>83</v>
      </c>
      <c r="M1218" t="s">
        <v>83</v>
      </c>
      <c r="N1218">
        <v>0</v>
      </c>
      <c r="O1218">
        <v>21180</v>
      </c>
      <c r="P1218">
        <v>24</v>
      </c>
      <c r="Q1218" t="s">
        <v>48</v>
      </c>
      <c r="R1218" t="s">
        <v>74</v>
      </c>
      <c r="S1218">
        <v>17</v>
      </c>
      <c r="T1218">
        <v>1245.88235294117</v>
      </c>
      <c r="X1218" t="s">
        <v>2114</v>
      </c>
    </row>
    <row r="1219" spans="2:24" x14ac:dyDescent="0.25">
      <c r="B1219" t="s">
        <v>2115</v>
      </c>
      <c r="C1219" t="s">
        <v>2116</v>
      </c>
      <c r="D1219" t="s">
        <v>1951</v>
      </c>
      <c r="E1219">
        <v>0</v>
      </c>
      <c r="F1219">
        <v>4</v>
      </c>
      <c r="G1219">
        <v>60</v>
      </c>
      <c r="H1219">
        <v>70</v>
      </c>
      <c r="I1219" t="s">
        <v>71</v>
      </c>
      <c r="J1219" t="s">
        <v>2117</v>
      </c>
      <c r="K1219">
        <v>0</v>
      </c>
      <c r="L1219" t="s">
        <v>239</v>
      </c>
      <c r="M1219" t="s">
        <v>74</v>
      </c>
      <c r="N1219">
        <v>0</v>
      </c>
      <c r="O1219">
        <v>7752</v>
      </c>
      <c r="P1219">
        <v>16</v>
      </c>
      <c r="Q1219" t="s">
        <v>48</v>
      </c>
      <c r="R1219" t="s">
        <v>74</v>
      </c>
      <c r="S1219">
        <v>7</v>
      </c>
      <c r="T1219">
        <v>1107.42857142857</v>
      </c>
      <c r="X1219" t="s">
        <v>2118</v>
      </c>
    </row>
    <row r="1220" spans="2:24" x14ac:dyDescent="0.25">
      <c r="B1220" t="s">
        <v>2115</v>
      </c>
      <c r="C1220" t="s">
        <v>2116</v>
      </c>
      <c r="D1220" t="s">
        <v>1951</v>
      </c>
      <c r="E1220">
        <v>0</v>
      </c>
      <c r="F1220">
        <v>4</v>
      </c>
      <c r="G1220">
        <v>60</v>
      </c>
      <c r="H1220">
        <v>70</v>
      </c>
      <c r="I1220" t="s">
        <v>77</v>
      </c>
      <c r="J1220" t="s">
        <v>2117</v>
      </c>
      <c r="K1220">
        <v>0</v>
      </c>
      <c r="L1220" t="s">
        <v>239</v>
      </c>
      <c r="M1220" t="s">
        <v>74</v>
      </c>
      <c r="N1220">
        <v>0</v>
      </c>
      <c r="O1220">
        <v>7752</v>
      </c>
      <c r="P1220">
        <v>16</v>
      </c>
      <c r="Q1220" t="s">
        <v>48</v>
      </c>
      <c r="R1220" t="s">
        <v>74</v>
      </c>
      <c r="S1220">
        <v>7</v>
      </c>
      <c r="T1220">
        <v>1107.42857142857</v>
      </c>
      <c r="X1220" t="s">
        <v>2118</v>
      </c>
    </row>
    <row r="1221" spans="2:24" x14ac:dyDescent="0.25">
      <c r="B1221" t="s">
        <v>2119</v>
      </c>
      <c r="C1221" t="s">
        <v>2120</v>
      </c>
      <c r="D1221" t="s">
        <v>2041</v>
      </c>
      <c r="E1221">
        <v>22</v>
      </c>
      <c r="F1221">
        <v>2</v>
      </c>
      <c r="G1221">
        <v>58</v>
      </c>
      <c r="H1221">
        <v>64</v>
      </c>
      <c r="I1221" t="s">
        <v>71</v>
      </c>
      <c r="J1221" t="s">
        <v>1045</v>
      </c>
      <c r="K1221">
        <v>300</v>
      </c>
      <c r="L1221" t="s">
        <v>73</v>
      </c>
      <c r="M1221" t="s">
        <v>74</v>
      </c>
      <c r="N1221">
        <v>0</v>
      </c>
      <c r="O1221">
        <v>5632</v>
      </c>
      <c r="P1221">
        <v>16</v>
      </c>
      <c r="Q1221" t="s">
        <v>48</v>
      </c>
      <c r="R1221" t="s">
        <v>74</v>
      </c>
      <c r="S1221">
        <v>5</v>
      </c>
      <c r="T1221">
        <v>1126.4000000000001</v>
      </c>
      <c r="X1221" t="s">
        <v>2121</v>
      </c>
    </row>
    <row r="1222" spans="2:24" x14ac:dyDescent="0.25">
      <c r="B1222" t="s">
        <v>2119</v>
      </c>
      <c r="C1222" t="s">
        <v>2120</v>
      </c>
      <c r="D1222" t="s">
        <v>2041</v>
      </c>
      <c r="E1222">
        <v>22</v>
      </c>
      <c r="F1222">
        <v>2</v>
      </c>
      <c r="G1222">
        <v>58</v>
      </c>
      <c r="H1222">
        <v>64</v>
      </c>
      <c r="I1222" t="s">
        <v>77</v>
      </c>
      <c r="J1222" t="s">
        <v>880</v>
      </c>
      <c r="K1222">
        <v>300</v>
      </c>
      <c r="L1222" t="s">
        <v>73</v>
      </c>
      <c r="M1222" t="s">
        <v>74</v>
      </c>
      <c r="N1222">
        <v>0</v>
      </c>
      <c r="O1222">
        <v>5632</v>
      </c>
      <c r="P1222">
        <v>16</v>
      </c>
      <c r="Q1222" t="s">
        <v>48</v>
      </c>
      <c r="R1222" t="s">
        <v>74</v>
      </c>
      <c r="S1222">
        <v>5</v>
      </c>
      <c r="T1222">
        <v>1126.4000000000001</v>
      </c>
      <c r="X1222" t="s">
        <v>2121</v>
      </c>
    </row>
    <row r="1223" spans="2:24" x14ac:dyDescent="0.25">
      <c r="B1223" t="s">
        <v>2122</v>
      </c>
      <c r="C1223" t="s">
        <v>2123</v>
      </c>
      <c r="D1223" t="s">
        <v>2124</v>
      </c>
      <c r="E1223">
        <v>24</v>
      </c>
      <c r="F1223">
        <v>5</v>
      </c>
      <c r="G1223">
        <v>98</v>
      </c>
      <c r="H1223">
        <v>76</v>
      </c>
      <c r="I1223" t="s">
        <v>71</v>
      </c>
      <c r="J1223" t="s">
        <v>144</v>
      </c>
      <c r="K1223">
        <v>150</v>
      </c>
      <c r="L1223" t="s">
        <v>239</v>
      </c>
      <c r="M1223" t="s">
        <v>74</v>
      </c>
      <c r="N1223">
        <v>0</v>
      </c>
      <c r="O1223">
        <v>12190</v>
      </c>
      <c r="P1223">
        <v>16</v>
      </c>
      <c r="Q1223" t="s">
        <v>48</v>
      </c>
      <c r="R1223" t="s">
        <v>74</v>
      </c>
      <c r="S1223">
        <v>10</v>
      </c>
      <c r="T1223">
        <v>1219</v>
      </c>
      <c r="X1223" t="s">
        <v>2125</v>
      </c>
    </row>
    <row r="1224" spans="2:24" x14ac:dyDescent="0.25">
      <c r="B1224" t="s">
        <v>2122</v>
      </c>
      <c r="C1224" t="s">
        <v>2123</v>
      </c>
      <c r="D1224" t="s">
        <v>2124</v>
      </c>
      <c r="E1224">
        <v>24</v>
      </c>
      <c r="F1224">
        <v>5</v>
      </c>
      <c r="G1224">
        <v>98</v>
      </c>
      <c r="H1224">
        <v>76</v>
      </c>
      <c r="I1224" t="s">
        <v>77</v>
      </c>
      <c r="J1224" t="s">
        <v>144</v>
      </c>
      <c r="K1224">
        <v>150</v>
      </c>
      <c r="L1224" t="s">
        <v>239</v>
      </c>
      <c r="M1224" t="s">
        <v>74</v>
      </c>
      <c r="N1224">
        <v>0</v>
      </c>
      <c r="O1224">
        <v>12190</v>
      </c>
      <c r="P1224">
        <v>16</v>
      </c>
      <c r="Q1224" t="s">
        <v>48</v>
      </c>
      <c r="R1224" t="s">
        <v>74</v>
      </c>
      <c r="S1224">
        <v>10</v>
      </c>
      <c r="T1224">
        <v>1219</v>
      </c>
      <c r="X1224" t="s">
        <v>2125</v>
      </c>
    </row>
    <row r="1225" spans="2:24" x14ac:dyDescent="0.25">
      <c r="B1225" t="s">
        <v>2126</v>
      </c>
      <c r="C1225" t="s">
        <v>2127</v>
      </c>
      <c r="D1225" t="s">
        <v>2086</v>
      </c>
      <c r="E1225">
        <v>0</v>
      </c>
      <c r="F1225">
        <v>3</v>
      </c>
      <c r="G1225">
        <v>65</v>
      </c>
      <c r="H1225">
        <v>65</v>
      </c>
      <c r="I1225" t="s">
        <v>71</v>
      </c>
      <c r="J1225" t="s">
        <v>238</v>
      </c>
      <c r="K1225">
        <v>150</v>
      </c>
      <c r="L1225" t="s">
        <v>73</v>
      </c>
      <c r="M1225" t="s">
        <v>74</v>
      </c>
      <c r="N1225">
        <v>0</v>
      </c>
      <c r="O1225">
        <v>6270</v>
      </c>
      <c r="P1225">
        <v>16</v>
      </c>
      <c r="Q1225" t="s">
        <v>48</v>
      </c>
      <c r="R1225" t="s">
        <v>74</v>
      </c>
      <c r="S1225">
        <v>6</v>
      </c>
      <c r="T1225">
        <v>1045</v>
      </c>
      <c r="X1225" t="s">
        <v>3791</v>
      </c>
    </row>
    <row r="1226" spans="2:24" x14ac:dyDescent="0.25">
      <c r="B1226" t="s">
        <v>2126</v>
      </c>
      <c r="C1226" t="s">
        <v>2127</v>
      </c>
      <c r="D1226" t="s">
        <v>2086</v>
      </c>
      <c r="E1226">
        <v>0</v>
      </c>
      <c r="F1226">
        <v>3</v>
      </c>
      <c r="G1226">
        <v>65</v>
      </c>
      <c r="H1226">
        <v>65</v>
      </c>
      <c r="I1226" t="s">
        <v>77</v>
      </c>
      <c r="J1226" t="s">
        <v>144</v>
      </c>
      <c r="K1226">
        <v>150</v>
      </c>
      <c r="L1226" t="s">
        <v>73</v>
      </c>
      <c r="M1226" t="s">
        <v>74</v>
      </c>
      <c r="N1226">
        <v>1200</v>
      </c>
      <c r="O1226">
        <v>6270</v>
      </c>
      <c r="P1226">
        <v>16</v>
      </c>
      <c r="Q1226" t="s">
        <v>3990</v>
      </c>
      <c r="R1226" t="s">
        <v>74</v>
      </c>
      <c r="S1226">
        <v>7</v>
      </c>
      <c r="T1226">
        <v>895.71428571428498</v>
      </c>
      <c r="X1226" t="s">
        <v>3791</v>
      </c>
    </row>
    <row r="1227" spans="2:24" x14ac:dyDescent="0.25">
      <c r="B1227" t="s">
        <v>2131</v>
      </c>
      <c r="C1227" t="s">
        <v>2132</v>
      </c>
      <c r="D1227" t="s">
        <v>2128</v>
      </c>
      <c r="E1227">
        <v>26</v>
      </c>
      <c r="F1227">
        <v>4</v>
      </c>
      <c r="G1227">
        <v>56</v>
      </c>
      <c r="H1227">
        <v>66</v>
      </c>
      <c r="I1227" t="s">
        <v>71</v>
      </c>
      <c r="J1227" t="s">
        <v>2129</v>
      </c>
      <c r="K1227">
        <v>205</v>
      </c>
      <c r="L1227" t="s">
        <v>83</v>
      </c>
      <c r="M1227" t="s">
        <v>73</v>
      </c>
      <c r="N1227">
        <v>1200</v>
      </c>
      <c r="O1227">
        <v>11118</v>
      </c>
      <c r="P1227">
        <v>16</v>
      </c>
      <c r="Q1227" t="s">
        <v>3990</v>
      </c>
      <c r="R1227">
        <v>320</v>
      </c>
      <c r="S1227">
        <v>12</v>
      </c>
      <c r="T1227">
        <v>926.5</v>
      </c>
      <c r="X1227" t="s">
        <v>2130</v>
      </c>
    </row>
    <row r="1228" spans="2:24" x14ac:dyDescent="0.25">
      <c r="B1228" t="s">
        <v>2131</v>
      </c>
      <c r="C1228" t="s">
        <v>2132</v>
      </c>
      <c r="D1228" t="s">
        <v>2128</v>
      </c>
      <c r="E1228">
        <v>26</v>
      </c>
      <c r="F1228">
        <v>4</v>
      </c>
      <c r="G1228">
        <v>56</v>
      </c>
      <c r="H1228">
        <v>66</v>
      </c>
      <c r="I1228" t="s">
        <v>77</v>
      </c>
      <c r="J1228" t="s">
        <v>929</v>
      </c>
      <c r="K1228">
        <v>300</v>
      </c>
      <c r="L1228" t="s">
        <v>83</v>
      </c>
      <c r="M1228" t="s">
        <v>73</v>
      </c>
      <c r="N1228">
        <v>800</v>
      </c>
      <c r="O1228">
        <v>11118</v>
      </c>
      <c r="P1228">
        <v>16</v>
      </c>
      <c r="Q1228" t="s">
        <v>3990</v>
      </c>
      <c r="R1228" t="s">
        <v>74</v>
      </c>
      <c r="S1228">
        <v>12</v>
      </c>
      <c r="T1228">
        <v>926.5</v>
      </c>
      <c r="X1228" t="s">
        <v>2130</v>
      </c>
    </row>
    <row r="1229" spans="2:24" x14ac:dyDescent="0.25">
      <c r="B1229" t="s">
        <v>2133</v>
      </c>
      <c r="C1229" t="s">
        <v>2134</v>
      </c>
      <c r="D1229" t="s">
        <v>2135</v>
      </c>
      <c r="E1229">
        <v>0</v>
      </c>
      <c r="F1229">
        <v>4</v>
      </c>
      <c r="G1229">
        <v>52</v>
      </c>
      <c r="H1229">
        <v>66</v>
      </c>
      <c r="I1229" t="s">
        <v>71</v>
      </c>
      <c r="J1229" t="s">
        <v>2129</v>
      </c>
      <c r="K1229">
        <v>205</v>
      </c>
      <c r="L1229" t="s">
        <v>239</v>
      </c>
      <c r="M1229" t="s">
        <v>74</v>
      </c>
      <c r="N1229">
        <v>0</v>
      </c>
      <c r="O1229">
        <v>11118</v>
      </c>
      <c r="P1229">
        <v>16</v>
      </c>
      <c r="Q1229" t="s">
        <v>48</v>
      </c>
      <c r="R1229" t="s">
        <v>74</v>
      </c>
      <c r="S1229">
        <v>9</v>
      </c>
      <c r="T1229">
        <v>1235.3333333333301</v>
      </c>
      <c r="X1229" t="s">
        <v>2136</v>
      </c>
    </row>
    <row r="1230" spans="2:24" x14ac:dyDescent="0.25">
      <c r="B1230" t="s">
        <v>2133</v>
      </c>
      <c r="C1230" t="s">
        <v>2134</v>
      </c>
      <c r="D1230" t="s">
        <v>2135</v>
      </c>
      <c r="E1230">
        <v>0</v>
      </c>
      <c r="F1230">
        <v>4</v>
      </c>
      <c r="G1230">
        <v>52</v>
      </c>
      <c r="H1230">
        <v>66</v>
      </c>
      <c r="I1230" t="s">
        <v>77</v>
      </c>
      <c r="J1230" t="s">
        <v>929</v>
      </c>
      <c r="K1230">
        <v>300</v>
      </c>
      <c r="L1230" t="s">
        <v>239</v>
      </c>
      <c r="M1230" t="s">
        <v>74</v>
      </c>
      <c r="N1230">
        <v>0</v>
      </c>
      <c r="O1230">
        <v>11118</v>
      </c>
      <c r="P1230">
        <v>16</v>
      </c>
      <c r="Q1230" t="s">
        <v>48</v>
      </c>
      <c r="R1230" t="s">
        <v>74</v>
      </c>
      <c r="S1230">
        <v>9</v>
      </c>
      <c r="T1230">
        <v>1235.3333333333301</v>
      </c>
      <c r="X1230" t="s">
        <v>2136</v>
      </c>
    </row>
    <row r="1231" spans="2:24" x14ac:dyDescent="0.25">
      <c r="B1231" t="s">
        <v>2137</v>
      </c>
      <c r="C1231" t="s">
        <v>2138</v>
      </c>
      <c r="D1231" t="s">
        <v>2139</v>
      </c>
      <c r="E1231">
        <v>28</v>
      </c>
      <c r="F1231">
        <v>4</v>
      </c>
      <c r="G1231">
        <v>76</v>
      </c>
      <c r="H1231">
        <v>66</v>
      </c>
      <c r="I1231" t="s">
        <v>71</v>
      </c>
      <c r="J1231" t="s">
        <v>238</v>
      </c>
      <c r="K1231">
        <v>150</v>
      </c>
      <c r="L1231" t="s">
        <v>73</v>
      </c>
      <c r="M1231" t="s">
        <v>83</v>
      </c>
      <c r="N1231">
        <v>0</v>
      </c>
      <c r="O1231">
        <v>10560</v>
      </c>
      <c r="P1231">
        <v>16</v>
      </c>
      <c r="Q1231" t="s">
        <v>48</v>
      </c>
      <c r="R1231">
        <v>450</v>
      </c>
      <c r="S1231">
        <v>9</v>
      </c>
      <c r="T1231">
        <v>1173.3333333333301</v>
      </c>
      <c r="X1231" t="s">
        <v>2140</v>
      </c>
    </row>
    <row r="1232" spans="2:24" x14ac:dyDescent="0.25">
      <c r="B1232" t="s">
        <v>2137</v>
      </c>
      <c r="C1232" t="s">
        <v>2138</v>
      </c>
      <c r="D1232" t="s">
        <v>2139</v>
      </c>
      <c r="E1232">
        <v>28</v>
      </c>
      <c r="F1232">
        <v>4</v>
      </c>
      <c r="G1232">
        <v>76</v>
      </c>
      <c r="H1232">
        <v>66</v>
      </c>
      <c r="I1232" t="s">
        <v>77</v>
      </c>
      <c r="J1232" t="s">
        <v>2141</v>
      </c>
      <c r="K1232">
        <v>150</v>
      </c>
      <c r="L1232" t="s">
        <v>83</v>
      </c>
      <c r="M1232" t="s">
        <v>73</v>
      </c>
      <c r="N1232" t="s">
        <v>74</v>
      </c>
      <c r="O1232">
        <v>10560</v>
      </c>
      <c r="P1232">
        <v>16</v>
      </c>
      <c r="Q1232" t="s">
        <v>3989</v>
      </c>
      <c r="R1232" t="s">
        <v>74</v>
      </c>
      <c r="S1232" t="s">
        <v>74</v>
      </c>
      <c r="T1232" t="s">
        <v>74</v>
      </c>
      <c r="X1232" t="s">
        <v>2140</v>
      </c>
    </row>
    <row r="1233" spans="2:24" x14ac:dyDescent="0.25">
      <c r="B1233" t="s">
        <v>2142</v>
      </c>
      <c r="C1233" t="s">
        <v>2143</v>
      </c>
      <c r="D1233" t="s">
        <v>2144</v>
      </c>
      <c r="E1233">
        <v>28</v>
      </c>
      <c r="F1233">
        <v>4</v>
      </c>
      <c r="G1233">
        <v>65</v>
      </c>
      <c r="H1233">
        <v>65</v>
      </c>
      <c r="I1233" t="s">
        <v>71</v>
      </c>
      <c r="J1233" t="s">
        <v>2145</v>
      </c>
      <c r="K1233">
        <v>90</v>
      </c>
      <c r="L1233" t="s">
        <v>83</v>
      </c>
      <c r="M1233" t="s">
        <v>83</v>
      </c>
      <c r="N1233">
        <v>0</v>
      </c>
      <c r="O1233">
        <v>7310</v>
      </c>
      <c r="P1233">
        <v>16</v>
      </c>
      <c r="Q1233" t="s">
        <v>48</v>
      </c>
      <c r="R1233">
        <v>450</v>
      </c>
      <c r="S1233">
        <v>6</v>
      </c>
      <c r="T1233">
        <v>1218.3333333333301</v>
      </c>
      <c r="X1233" t="s">
        <v>2146</v>
      </c>
    </row>
    <row r="1234" spans="2:24" x14ac:dyDescent="0.25">
      <c r="B1234" t="s">
        <v>2142</v>
      </c>
      <c r="C1234" t="s">
        <v>2143</v>
      </c>
      <c r="D1234" t="s">
        <v>2144</v>
      </c>
      <c r="E1234">
        <v>28</v>
      </c>
      <c r="F1234">
        <v>4</v>
      </c>
      <c r="G1234">
        <v>65</v>
      </c>
      <c r="H1234">
        <v>65</v>
      </c>
      <c r="I1234" t="s">
        <v>77</v>
      </c>
      <c r="J1234" t="s">
        <v>2145</v>
      </c>
      <c r="K1234">
        <v>90</v>
      </c>
      <c r="L1234" t="s">
        <v>83</v>
      </c>
      <c r="M1234" t="s">
        <v>83</v>
      </c>
      <c r="N1234">
        <v>0</v>
      </c>
      <c r="O1234">
        <v>7310</v>
      </c>
      <c r="P1234">
        <v>16</v>
      </c>
      <c r="Q1234" t="s">
        <v>48</v>
      </c>
      <c r="R1234" t="s">
        <v>74</v>
      </c>
      <c r="S1234">
        <v>6</v>
      </c>
      <c r="T1234">
        <v>1218.3333333333301</v>
      </c>
      <c r="X1234" t="s">
        <v>2146</v>
      </c>
    </row>
    <row r="1235" spans="2:24" x14ac:dyDescent="0.25">
      <c r="B1235" t="s">
        <v>2147</v>
      </c>
      <c r="C1235" t="s">
        <v>2148</v>
      </c>
      <c r="D1235" t="s">
        <v>2149</v>
      </c>
      <c r="E1235">
        <v>28</v>
      </c>
      <c r="F1235">
        <v>5</v>
      </c>
      <c r="G1235">
        <v>72</v>
      </c>
      <c r="H1235">
        <v>66</v>
      </c>
      <c r="I1235" t="s">
        <v>71</v>
      </c>
      <c r="J1235" t="s">
        <v>365</v>
      </c>
      <c r="K1235">
        <v>75</v>
      </c>
      <c r="L1235" t="s">
        <v>73</v>
      </c>
      <c r="M1235" t="s">
        <v>83</v>
      </c>
      <c r="N1235">
        <v>0</v>
      </c>
      <c r="O1235">
        <v>11580</v>
      </c>
      <c r="P1235">
        <v>16</v>
      </c>
      <c r="Q1235" t="s">
        <v>48</v>
      </c>
      <c r="R1235">
        <v>450</v>
      </c>
      <c r="S1235">
        <v>10</v>
      </c>
      <c r="T1235">
        <v>1158</v>
      </c>
      <c r="X1235" t="s">
        <v>2150</v>
      </c>
    </row>
    <row r="1236" spans="2:24" x14ac:dyDescent="0.25">
      <c r="B1236" t="s">
        <v>2147</v>
      </c>
      <c r="C1236" t="s">
        <v>2148</v>
      </c>
      <c r="D1236" t="s">
        <v>2149</v>
      </c>
      <c r="E1236">
        <v>28</v>
      </c>
      <c r="F1236">
        <v>5</v>
      </c>
      <c r="G1236">
        <v>72</v>
      </c>
      <c r="H1236">
        <v>66</v>
      </c>
      <c r="I1236" t="s">
        <v>77</v>
      </c>
      <c r="J1236" t="s">
        <v>2151</v>
      </c>
      <c r="K1236">
        <v>225</v>
      </c>
      <c r="L1236" t="s">
        <v>83</v>
      </c>
      <c r="M1236" t="s">
        <v>83</v>
      </c>
      <c r="N1236">
        <v>0</v>
      </c>
      <c r="O1236">
        <v>11580</v>
      </c>
      <c r="P1236">
        <v>16</v>
      </c>
      <c r="Q1236" t="s">
        <v>48</v>
      </c>
      <c r="R1236" t="s">
        <v>74</v>
      </c>
      <c r="S1236">
        <v>10</v>
      </c>
      <c r="T1236">
        <v>1158</v>
      </c>
      <c r="X1236" t="s">
        <v>2150</v>
      </c>
    </row>
    <row r="1237" spans="2:24" x14ac:dyDescent="0.25">
      <c r="B1237" t="s">
        <v>2152</v>
      </c>
      <c r="C1237" t="s">
        <v>2153</v>
      </c>
      <c r="D1237" t="s">
        <v>2154</v>
      </c>
      <c r="E1237">
        <v>0</v>
      </c>
      <c r="F1237">
        <v>2</v>
      </c>
      <c r="G1237">
        <v>34</v>
      </c>
      <c r="H1237">
        <v>66</v>
      </c>
      <c r="I1237" t="s">
        <v>71</v>
      </c>
      <c r="J1237" t="s">
        <v>880</v>
      </c>
      <c r="K1237">
        <v>300</v>
      </c>
      <c r="L1237" t="s">
        <v>73</v>
      </c>
      <c r="M1237" t="s">
        <v>74</v>
      </c>
      <c r="N1237">
        <v>0</v>
      </c>
      <c r="O1237">
        <v>4650</v>
      </c>
      <c r="P1237">
        <v>16</v>
      </c>
      <c r="Q1237" t="s">
        <v>48</v>
      </c>
      <c r="R1237" t="s">
        <v>74</v>
      </c>
      <c r="S1237">
        <v>4</v>
      </c>
      <c r="T1237">
        <v>1162.5</v>
      </c>
      <c r="X1237" t="s">
        <v>2155</v>
      </c>
    </row>
    <row r="1238" spans="2:24" x14ac:dyDescent="0.25">
      <c r="B1238" t="s">
        <v>2152</v>
      </c>
      <c r="C1238" t="s">
        <v>2153</v>
      </c>
      <c r="D1238" t="s">
        <v>2154</v>
      </c>
      <c r="E1238">
        <v>0</v>
      </c>
      <c r="F1238">
        <v>2</v>
      </c>
      <c r="G1238">
        <v>34</v>
      </c>
      <c r="H1238">
        <v>66</v>
      </c>
      <c r="I1238" t="s">
        <v>77</v>
      </c>
      <c r="J1238" t="s">
        <v>1045</v>
      </c>
      <c r="K1238">
        <v>300</v>
      </c>
      <c r="L1238" t="s">
        <v>73</v>
      </c>
      <c r="M1238" t="s">
        <v>74</v>
      </c>
      <c r="N1238">
        <v>0</v>
      </c>
      <c r="O1238">
        <v>4650</v>
      </c>
      <c r="P1238">
        <v>16</v>
      </c>
      <c r="Q1238" t="s">
        <v>48</v>
      </c>
      <c r="R1238" t="s">
        <v>74</v>
      </c>
      <c r="S1238">
        <v>4</v>
      </c>
      <c r="T1238">
        <v>1162.5</v>
      </c>
      <c r="X1238" t="s">
        <v>2155</v>
      </c>
    </row>
    <row r="1239" spans="2:24" x14ac:dyDescent="0.25">
      <c r="B1239" t="s">
        <v>2152</v>
      </c>
      <c r="C1239" t="s">
        <v>2153</v>
      </c>
      <c r="D1239" t="s">
        <v>2154</v>
      </c>
      <c r="E1239">
        <v>0</v>
      </c>
      <c r="F1239">
        <v>2</v>
      </c>
      <c r="G1239">
        <v>34</v>
      </c>
      <c r="H1239">
        <v>66</v>
      </c>
      <c r="I1239" t="s">
        <v>77</v>
      </c>
      <c r="J1239" t="s">
        <v>2157</v>
      </c>
      <c r="K1239">
        <v>900</v>
      </c>
      <c r="L1239" t="s">
        <v>73</v>
      </c>
      <c r="M1239" t="s">
        <v>74</v>
      </c>
      <c r="N1239">
        <v>0</v>
      </c>
      <c r="O1239">
        <v>4650</v>
      </c>
      <c r="P1239">
        <v>16</v>
      </c>
      <c r="Q1239" t="s">
        <v>48</v>
      </c>
      <c r="R1239" t="s">
        <v>74</v>
      </c>
      <c r="S1239">
        <v>4</v>
      </c>
      <c r="T1239">
        <v>1162.5</v>
      </c>
      <c r="X1239" t="s">
        <v>2155</v>
      </c>
    </row>
    <row r="1240" spans="2:24" x14ac:dyDescent="0.25">
      <c r="B1240" t="s">
        <v>2152</v>
      </c>
      <c r="C1240" t="s">
        <v>2153</v>
      </c>
      <c r="D1240" t="s">
        <v>2154</v>
      </c>
      <c r="E1240">
        <v>0</v>
      </c>
      <c r="F1240">
        <v>2</v>
      </c>
      <c r="G1240">
        <v>34</v>
      </c>
      <c r="H1240">
        <v>66</v>
      </c>
      <c r="I1240" t="s">
        <v>77</v>
      </c>
      <c r="J1240" t="s">
        <v>2156</v>
      </c>
      <c r="K1240">
        <v>795</v>
      </c>
      <c r="L1240" t="s">
        <v>73</v>
      </c>
      <c r="M1240" t="s">
        <v>74</v>
      </c>
      <c r="N1240">
        <v>0</v>
      </c>
      <c r="O1240">
        <v>4650</v>
      </c>
      <c r="P1240">
        <v>16</v>
      </c>
      <c r="Q1240" t="s">
        <v>48</v>
      </c>
      <c r="R1240" t="s">
        <v>74</v>
      </c>
      <c r="S1240">
        <v>4</v>
      </c>
      <c r="T1240">
        <v>1162.5</v>
      </c>
      <c r="X1240" t="s">
        <v>2155</v>
      </c>
    </row>
    <row r="1241" spans="2:24" x14ac:dyDescent="0.25">
      <c r="B1241" t="s">
        <v>2158</v>
      </c>
      <c r="C1241" t="s">
        <v>2159</v>
      </c>
      <c r="D1241" t="s">
        <v>2160</v>
      </c>
      <c r="E1241">
        <v>0</v>
      </c>
      <c r="F1241">
        <v>2</v>
      </c>
      <c r="G1241">
        <v>60</v>
      </c>
      <c r="H1241">
        <v>76</v>
      </c>
      <c r="I1241" t="s">
        <v>71</v>
      </c>
      <c r="J1241" t="s">
        <v>2264</v>
      </c>
      <c r="K1241">
        <v>250</v>
      </c>
      <c r="L1241" t="s">
        <v>73</v>
      </c>
      <c r="M1241" t="s">
        <v>74</v>
      </c>
      <c r="N1241">
        <v>0</v>
      </c>
      <c r="O1241">
        <v>4894</v>
      </c>
      <c r="P1241">
        <v>16</v>
      </c>
      <c r="Q1241" t="s">
        <v>48</v>
      </c>
      <c r="R1241" t="s">
        <v>74</v>
      </c>
      <c r="S1241">
        <v>4</v>
      </c>
      <c r="T1241">
        <v>1223.5</v>
      </c>
      <c r="X1241" t="s">
        <v>3792</v>
      </c>
    </row>
    <row r="1242" spans="2:24" x14ac:dyDescent="0.25">
      <c r="B1242" t="s">
        <v>2158</v>
      </c>
      <c r="C1242" t="s">
        <v>2159</v>
      </c>
      <c r="D1242" t="s">
        <v>2160</v>
      </c>
      <c r="E1242">
        <v>0</v>
      </c>
      <c r="F1242">
        <v>2</v>
      </c>
      <c r="G1242">
        <v>60</v>
      </c>
      <c r="H1242">
        <v>76</v>
      </c>
      <c r="I1242" t="s">
        <v>77</v>
      </c>
      <c r="J1242" t="s">
        <v>982</v>
      </c>
      <c r="K1242">
        <v>300</v>
      </c>
      <c r="L1242" t="s">
        <v>73</v>
      </c>
      <c r="M1242" t="s">
        <v>74</v>
      </c>
      <c r="N1242">
        <v>0</v>
      </c>
      <c r="O1242">
        <v>4894</v>
      </c>
      <c r="P1242">
        <v>16</v>
      </c>
      <c r="Q1242" t="s">
        <v>48</v>
      </c>
      <c r="R1242" t="s">
        <v>74</v>
      </c>
      <c r="S1242">
        <v>4</v>
      </c>
      <c r="T1242">
        <v>1223.5</v>
      </c>
      <c r="X1242" t="s">
        <v>3792</v>
      </c>
    </row>
    <row r="1243" spans="2:24" x14ac:dyDescent="0.25">
      <c r="B1243" t="s">
        <v>3726</v>
      </c>
      <c r="C1243" t="s">
        <v>3738</v>
      </c>
      <c r="D1243" t="s">
        <v>2161</v>
      </c>
      <c r="E1243">
        <v>31</v>
      </c>
      <c r="F1243">
        <v>3</v>
      </c>
      <c r="G1243">
        <v>56</v>
      </c>
      <c r="H1243">
        <v>65</v>
      </c>
      <c r="I1243" t="s">
        <v>71</v>
      </c>
      <c r="J1243" t="s">
        <v>144</v>
      </c>
      <c r="K1243">
        <v>150</v>
      </c>
      <c r="L1243" t="s">
        <v>624</v>
      </c>
      <c r="M1243" t="s">
        <v>74</v>
      </c>
      <c r="N1243">
        <v>0</v>
      </c>
      <c r="O1243">
        <v>7830</v>
      </c>
      <c r="P1243">
        <v>16</v>
      </c>
      <c r="Q1243" t="s">
        <v>48</v>
      </c>
      <c r="R1243" t="s">
        <v>74</v>
      </c>
      <c r="S1243">
        <v>7</v>
      </c>
      <c r="T1243">
        <v>1118.57142857142</v>
      </c>
      <c r="X1243" t="s">
        <v>3793</v>
      </c>
    </row>
    <row r="1244" spans="2:24" x14ac:dyDescent="0.25">
      <c r="B1244" t="s">
        <v>3726</v>
      </c>
      <c r="C1244" t="s">
        <v>3738</v>
      </c>
      <c r="D1244" t="s">
        <v>2161</v>
      </c>
      <c r="E1244">
        <v>31</v>
      </c>
      <c r="F1244">
        <v>3</v>
      </c>
      <c r="G1244">
        <v>56</v>
      </c>
      <c r="H1244">
        <v>65</v>
      </c>
      <c r="I1244" t="s">
        <v>71</v>
      </c>
      <c r="J1244" t="s">
        <v>140</v>
      </c>
      <c r="K1244">
        <v>190</v>
      </c>
      <c r="L1244" t="s">
        <v>239</v>
      </c>
      <c r="M1244" t="s">
        <v>74</v>
      </c>
      <c r="N1244">
        <v>0</v>
      </c>
      <c r="O1244">
        <v>7830</v>
      </c>
      <c r="P1244">
        <v>16</v>
      </c>
      <c r="Q1244" t="s">
        <v>48</v>
      </c>
      <c r="R1244" t="s">
        <v>74</v>
      </c>
      <c r="S1244">
        <v>7</v>
      </c>
      <c r="T1244">
        <v>1118.57142857142</v>
      </c>
      <c r="X1244" t="s">
        <v>3793</v>
      </c>
    </row>
    <row r="1245" spans="2:24" x14ac:dyDescent="0.25">
      <c r="B1245" t="s">
        <v>3726</v>
      </c>
      <c r="C1245" t="s">
        <v>3738</v>
      </c>
      <c r="D1245" t="s">
        <v>2161</v>
      </c>
      <c r="E1245">
        <v>31</v>
      </c>
      <c r="F1245">
        <v>3</v>
      </c>
      <c r="G1245">
        <v>56</v>
      </c>
      <c r="H1245">
        <v>65</v>
      </c>
      <c r="I1245" t="s">
        <v>77</v>
      </c>
      <c r="J1245" t="s">
        <v>929</v>
      </c>
      <c r="K1245">
        <v>300</v>
      </c>
      <c r="L1245" t="s">
        <v>239</v>
      </c>
      <c r="M1245" t="s">
        <v>74</v>
      </c>
      <c r="N1245">
        <v>0</v>
      </c>
      <c r="O1245">
        <v>7830</v>
      </c>
      <c r="P1245">
        <v>16</v>
      </c>
      <c r="Q1245" t="s">
        <v>48</v>
      </c>
      <c r="R1245" t="s">
        <v>74</v>
      </c>
      <c r="S1245">
        <v>7</v>
      </c>
      <c r="T1245">
        <v>1118.57142857142</v>
      </c>
      <c r="X1245" t="s">
        <v>3793</v>
      </c>
    </row>
    <row r="1246" spans="2:24" x14ac:dyDescent="0.25">
      <c r="B1246" t="s">
        <v>2164</v>
      </c>
      <c r="C1246" t="s">
        <v>2165</v>
      </c>
      <c r="D1246" t="s">
        <v>2162</v>
      </c>
      <c r="E1246">
        <v>31</v>
      </c>
      <c r="F1246">
        <v>4</v>
      </c>
      <c r="G1246">
        <v>56</v>
      </c>
      <c r="H1246">
        <v>65</v>
      </c>
      <c r="I1246" t="s">
        <v>71</v>
      </c>
      <c r="J1246" t="s">
        <v>2166</v>
      </c>
      <c r="K1246">
        <v>200</v>
      </c>
      <c r="L1246" t="s">
        <v>83</v>
      </c>
      <c r="M1246" t="s">
        <v>73</v>
      </c>
      <c r="N1246">
        <v>1000</v>
      </c>
      <c r="O1246">
        <v>7830</v>
      </c>
      <c r="P1246">
        <v>16</v>
      </c>
      <c r="Q1246" t="s">
        <v>3990</v>
      </c>
      <c r="R1246">
        <v>320</v>
      </c>
      <c r="S1246">
        <v>8</v>
      </c>
      <c r="T1246">
        <v>978.75</v>
      </c>
      <c r="X1246" t="s">
        <v>2163</v>
      </c>
    </row>
    <row r="1247" spans="2:24" x14ac:dyDescent="0.25">
      <c r="B1247" t="s">
        <v>2164</v>
      </c>
      <c r="C1247" t="s">
        <v>2165</v>
      </c>
      <c r="D1247" t="s">
        <v>2162</v>
      </c>
      <c r="E1247">
        <v>31</v>
      </c>
      <c r="F1247">
        <v>4</v>
      </c>
      <c r="G1247">
        <v>56</v>
      </c>
      <c r="H1247">
        <v>65</v>
      </c>
      <c r="I1247" t="s">
        <v>71</v>
      </c>
      <c r="J1247" t="s">
        <v>144</v>
      </c>
      <c r="K1247">
        <v>150</v>
      </c>
      <c r="L1247" t="s">
        <v>83</v>
      </c>
      <c r="M1247" t="s">
        <v>73</v>
      </c>
      <c r="N1247">
        <v>500</v>
      </c>
      <c r="O1247">
        <v>7830</v>
      </c>
      <c r="P1247">
        <v>16</v>
      </c>
      <c r="Q1247" t="s">
        <v>3990</v>
      </c>
      <c r="R1247">
        <v>320</v>
      </c>
      <c r="S1247">
        <v>8</v>
      </c>
      <c r="T1247">
        <v>978.75</v>
      </c>
      <c r="X1247" t="s">
        <v>2163</v>
      </c>
    </row>
    <row r="1248" spans="2:24" x14ac:dyDescent="0.25">
      <c r="B1248" t="s">
        <v>2164</v>
      </c>
      <c r="C1248" t="s">
        <v>2165</v>
      </c>
      <c r="D1248" t="s">
        <v>2162</v>
      </c>
      <c r="E1248">
        <v>31</v>
      </c>
      <c r="F1248">
        <v>4</v>
      </c>
      <c r="G1248">
        <v>56</v>
      </c>
      <c r="H1248">
        <v>65</v>
      </c>
      <c r="I1248" t="s">
        <v>77</v>
      </c>
      <c r="J1248" t="s">
        <v>195</v>
      </c>
      <c r="K1248">
        <v>300</v>
      </c>
      <c r="L1248" t="s">
        <v>83</v>
      </c>
      <c r="M1248" t="s">
        <v>83</v>
      </c>
      <c r="N1248">
        <v>0</v>
      </c>
      <c r="O1248">
        <v>7830</v>
      </c>
      <c r="P1248">
        <v>16</v>
      </c>
      <c r="Q1248" t="s">
        <v>48</v>
      </c>
      <c r="R1248" t="s">
        <v>74</v>
      </c>
      <c r="S1248">
        <v>7</v>
      </c>
      <c r="T1248">
        <v>1118.57142857142</v>
      </c>
      <c r="X1248" t="s">
        <v>2163</v>
      </c>
    </row>
    <row r="1249" spans="2:24" x14ac:dyDescent="0.25">
      <c r="B1249" t="s">
        <v>2167</v>
      </c>
      <c r="C1249" t="s">
        <v>2165</v>
      </c>
      <c r="D1249" t="s">
        <v>2168</v>
      </c>
      <c r="E1249">
        <v>31</v>
      </c>
      <c r="F1249">
        <v>4</v>
      </c>
      <c r="G1249">
        <v>56</v>
      </c>
      <c r="H1249">
        <v>65</v>
      </c>
      <c r="I1249" t="s">
        <v>71</v>
      </c>
      <c r="J1249" t="s">
        <v>144</v>
      </c>
      <c r="K1249">
        <v>150</v>
      </c>
      <c r="L1249" t="s">
        <v>83</v>
      </c>
      <c r="M1249" t="s">
        <v>73</v>
      </c>
      <c r="N1249">
        <v>500</v>
      </c>
      <c r="O1249">
        <v>7830</v>
      </c>
      <c r="P1249">
        <v>16</v>
      </c>
      <c r="Q1249" t="s">
        <v>3990</v>
      </c>
      <c r="R1249">
        <v>320</v>
      </c>
      <c r="S1249">
        <v>8</v>
      </c>
      <c r="T1249">
        <v>978.75</v>
      </c>
      <c r="X1249" t="s">
        <v>2169</v>
      </c>
    </row>
    <row r="1250" spans="2:24" x14ac:dyDescent="0.25">
      <c r="B1250" t="s">
        <v>2167</v>
      </c>
      <c r="C1250" t="s">
        <v>2165</v>
      </c>
      <c r="D1250" t="s">
        <v>2168</v>
      </c>
      <c r="E1250">
        <v>31</v>
      </c>
      <c r="F1250">
        <v>4</v>
      </c>
      <c r="G1250">
        <v>56</v>
      </c>
      <c r="H1250">
        <v>65</v>
      </c>
      <c r="I1250" t="s">
        <v>71</v>
      </c>
      <c r="J1250" t="s">
        <v>140</v>
      </c>
      <c r="K1250">
        <v>190</v>
      </c>
      <c r="L1250" t="s">
        <v>83</v>
      </c>
      <c r="M1250" t="s">
        <v>73</v>
      </c>
      <c r="N1250" t="s">
        <v>74</v>
      </c>
      <c r="O1250">
        <v>7830</v>
      </c>
      <c r="P1250">
        <v>16</v>
      </c>
      <c r="Q1250" t="s">
        <v>3989</v>
      </c>
      <c r="R1250">
        <v>320</v>
      </c>
      <c r="S1250" t="s">
        <v>74</v>
      </c>
      <c r="T1250" t="s">
        <v>74</v>
      </c>
      <c r="X1250" t="s">
        <v>2169</v>
      </c>
    </row>
    <row r="1251" spans="2:24" x14ac:dyDescent="0.25">
      <c r="B1251" t="s">
        <v>2167</v>
      </c>
      <c r="C1251" t="s">
        <v>2165</v>
      </c>
      <c r="D1251" t="s">
        <v>2168</v>
      </c>
      <c r="E1251">
        <v>31</v>
      </c>
      <c r="F1251">
        <v>4</v>
      </c>
      <c r="G1251">
        <v>56</v>
      </c>
      <c r="H1251">
        <v>65</v>
      </c>
      <c r="I1251" t="s">
        <v>77</v>
      </c>
      <c r="J1251" t="s">
        <v>195</v>
      </c>
      <c r="K1251">
        <v>300</v>
      </c>
      <c r="L1251" t="s">
        <v>83</v>
      </c>
      <c r="M1251" t="s">
        <v>83</v>
      </c>
      <c r="N1251">
        <v>0</v>
      </c>
      <c r="O1251">
        <v>7830</v>
      </c>
      <c r="P1251">
        <v>16</v>
      </c>
      <c r="Q1251" t="s">
        <v>48</v>
      </c>
      <c r="R1251" t="s">
        <v>74</v>
      </c>
      <c r="S1251">
        <v>7</v>
      </c>
      <c r="T1251">
        <v>1118.57142857142</v>
      </c>
      <c r="X1251" t="s">
        <v>2169</v>
      </c>
    </row>
    <row r="1252" spans="2:24" x14ac:dyDescent="0.25">
      <c r="B1252" t="s">
        <v>2170</v>
      </c>
      <c r="C1252" t="s">
        <v>2171</v>
      </c>
      <c r="D1252" t="s">
        <v>2172</v>
      </c>
      <c r="E1252">
        <v>31</v>
      </c>
      <c r="F1252">
        <v>5</v>
      </c>
      <c r="G1252">
        <v>44</v>
      </c>
      <c r="H1252">
        <v>65</v>
      </c>
      <c r="I1252" t="s">
        <v>71</v>
      </c>
      <c r="J1252" t="s">
        <v>365</v>
      </c>
      <c r="K1252">
        <v>75</v>
      </c>
      <c r="L1252" t="s">
        <v>73</v>
      </c>
      <c r="M1252" t="s">
        <v>83</v>
      </c>
      <c r="N1252">
        <v>0</v>
      </c>
      <c r="O1252">
        <v>9780</v>
      </c>
      <c r="P1252">
        <v>16</v>
      </c>
      <c r="Q1252" t="s">
        <v>48</v>
      </c>
      <c r="R1252">
        <v>450</v>
      </c>
      <c r="S1252">
        <v>8</v>
      </c>
      <c r="T1252">
        <v>1222.5</v>
      </c>
      <c r="X1252" t="s">
        <v>2173</v>
      </c>
    </row>
    <row r="1253" spans="2:24" x14ac:dyDescent="0.25">
      <c r="B1253" t="s">
        <v>2170</v>
      </c>
      <c r="C1253" t="s">
        <v>2171</v>
      </c>
      <c r="D1253" t="s">
        <v>2172</v>
      </c>
      <c r="E1253">
        <v>31</v>
      </c>
      <c r="F1253">
        <v>5</v>
      </c>
      <c r="G1253">
        <v>44</v>
      </c>
      <c r="H1253">
        <v>65</v>
      </c>
      <c r="I1253" t="s">
        <v>77</v>
      </c>
      <c r="J1253" t="s">
        <v>322</v>
      </c>
      <c r="K1253">
        <v>300</v>
      </c>
      <c r="L1253" t="s">
        <v>83</v>
      </c>
      <c r="M1253" t="s">
        <v>83</v>
      </c>
      <c r="N1253">
        <v>0</v>
      </c>
      <c r="O1253">
        <v>9780</v>
      </c>
      <c r="P1253">
        <v>16</v>
      </c>
      <c r="Q1253" t="s">
        <v>48</v>
      </c>
      <c r="R1253" t="s">
        <v>74</v>
      </c>
      <c r="S1253">
        <v>8</v>
      </c>
      <c r="T1253">
        <v>1222.5</v>
      </c>
      <c r="X1253" t="s">
        <v>2173</v>
      </c>
    </row>
    <row r="1254" spans="2:24" x14ac:dyDescent="0.25">
      <c r="B1254" t="s">
        <v>2174</v>
      </c>
      <c r="C1254" t="s">
        <v>2148</v>
      </c>
      <c r="D1254" t="s">
        <v>2175</v>
      </c>
      <c r="E1254">
        <v>32</v>
      </c>
      <c r="F1254">
        <v>5</v>
      </c>
      <c r="G1254">
        <v>72</v>
      </c>
      <c r="H1254">
        <v>66</v>
      </c>
      <c r="I1254" t="s">
        <v>71</v>
      </c>
      <c r="J1254" t="s">
        <v>365</v>
      </c>
      <c r="K1254">
        <v>75</v>
      </c>
      <c r="L1254" t="s">
        <v>73</v>
      </c>
      <c r="M1254" t="s">
        <v>83</v>
      </c>
      <c r="N1254">
        <v>0</v>
      </c>
      <c r="O1254">
        <v>11580</v>
      </c>
      <c r="P1254">
        <v>16</v>
      </c>
      <c r="Q1254" t="s">
        <v>48</v>
      </c>
      <c r="R1254">
        <v>450</v>
      </c>
      <c r="S1254">
        <v>10</v>
      </c>
      <c r="T1254">
        <v>1158</v>
      </c>
      <c r="X1254" t="s">
        <v>2176</v>
      </c>
    </row>
    <row r="1255" spans="2:24" x14ac:dyDescent="0.25">
      <c r="B1255" t="s">
        <v>2174</v>
      </c>
      <c r="C1255" t="s">
        <v>2148</v>
      </c>
      <c r="D1255" t="s">
        <v>2175</v>
      </c>
      <c r="E1255">
        <v>32</v>
      </c>
      <c r="F1255">
        <v>5</v>
      </c>
      <c r="G1255">
        <v>72</v>
      </c>
      <c r="H1255">
        <v>66</v>
      </c>
      <c r="I1255" t="s">
        <v>77</v>
      </c>
      <c r="J1255" t="s">
        <v>2177</v>
      </c>
      <c r="K1255">
        <v>156</v>
      </c>
      <c r="L1255" t="s">
        <v>73</v>
      </c>
      <c r="M1255" t="s">
        <v>83</v>
      </c>
      <c r="N1255" t="s">
        <v>74</v>
      </c>
      <c r="O1255">
        <v>11580</v>
      </c>
      <c r="P1255">
        <v>16</v>
      </c>
      <c r="Q1255" t="s">
        <v>3989</v>
      </c>
      <c r="R1255" t="s">
        <v>74</v>
      </c>
      <c r="S1255" t="s">
        <v>74</v>
      </c>
      <c r="T1255" t="s">
        <v>74</v>
      </c>
      <c r="X1255" t="s">
        <v>2176</v>
      </c>
    </row>
    <row r="1256" spans="2:24" x14ac:dyDescent="0.25">
      <c r="B1256" t="s">
        <v>2178</v>
      </c>
      <c r="C1256" t="s">
        <v>2179</v>
      </c>
      <c r="D1256" t="s">
        <v>2180</v>
      </c>
      <c r="E1256">
        <v>0</v>
      </c>
      <c r="F1256">
        <v>5</v>
      </c>
      <c r="G1256">
        <v>74</v>
      </c>
      <c r="H1256">
        <v>70</v>
      </c>
      <c r="I1256" t="s">
        <v>71</v>
      </c>
      <c r="J1256" t="s">
        <v>2181</v>
      </c>
      <c r="K1256">
        <v>165</v>
      </c>
      <c r="L1256" t="s">
        <v>239</v>
      </c>
      <c r="M1256" t="s">
        <v>74</v>
      </c>
      <c r="N1256">
        <v>1200</v>
      </c>
      <c r="O1256">
        <v>10180</v>
      </c>
      <c r="P1256">
        <v>16</v>
      </c>
      <c r="Q1256" t="s">
        <v>3990</v>
      </c>
      <c r="R1256" t="s">
        <v>74</v>
      </c>
      <c r="S1256">
        <v>11</v>
      </c>
      <c r="T1256">
        <v>925.45454545454504</v>
      </c>
      <c r="X1256" t="s">
        <v>2182</v>
      </c>
    </row>
    <row r="1257" spans="2:24" x14ac:dyDescent="0.25">
      <c r="B1257" t="s">
        <v>2178</v>
      </c>
      <c r="C1257" t="s">
        <v>2179</v>
      </c>
      <c r="D1257" t="s">
        <v>2180</v>
      </c>
      <c r="E1257">
        <v>0</v>
      </c>
      <c r="F1257">
        <v>5</v>
      </c>
      <c r="G1257">
        <v>74</v>
      </c>
      <c r="H1257">
        <v>70</v>
      </c>
      <c r="I1257" t="s">
        <v>77</v>
      </c>
      <c r="J1257" t="s">
        <v>144</v>
      </c>
      <c r="K1257">
        <v>150</v>
      </c>
      <c r="L1257" t="s">
        <v>239</v>
      </c>
      <c r="M1257" t="s">
        <v>74</v>
      </c>
      <c r="N1257">
        <v>1500</v>
      </c>
      <c r="O1257">
        <v>10180</v>
      </c>
      <c r="P1257">
        <v>16</v>
      </c>
      <c r="Q1257" t="s">
        <v>3990</v>
      </c>
      <c r="R1257" t="s">
        <v>74</v>
      </c>
      <c r="S1257">
        <v>11</v>
      </c>
      <c r="T1257">
        <v>925.45454545454504</v>
      </c>
      <c r="X1257" t="s">
        <v>2182</v>
      </c>
    </row>
    <row r="1258" spans="2:24" x14ac:dyDescent="0.25">
      <c r="B1258" t="s">
        <v>2183</v>
      </c>
      <c r="C1258" t="s">
        <v>2148</v>
      </c>
      <c r="D1258" t="s">
        <v>2184</v>
      </c>
      <c r="E1258">
        <v>32</v>
      </c>
      <c r="F1258">
        <v>5</v>
      </c>
      <c r="G1258">
        <v>72</v>
      </c>
      <c r="H1258">
        <v>66</v>
      </c>
      <c r="I1258" t="s">
        <v>71</v>
      </c>
      <c r="J1258" t="s">
        <v>2185</v>
      </c>
      <c r="K1258">
        <v>75</v>
      </c>
      <c r="L1258" t="s">
        <v>73</v>
      </c>
      <c r="M1258" t="s">
        <v>83</v>
      </c>
      <c r="N1258">
        <v>0</v>
      </c>
      <c r="O1258">
        <v>11580</v>
      </c>
      <c r="P1258">
        <v>16</v>
      </c>
      <c r="Q1258" t="s">
        <v>48</v>
      </c>
      <c r="R1258">
        <v>450</v>
      </c>
      <c r="S1258">
        <v>10</v>
      </c>
      <c r="T1258">
        <v>1158</v>
      </c>
      <c r="X1258" t="s">
        <v>2186</v>
      </c>
    </row>
    <row r="1259" spans="2:24" x14ac:dyDescent="0.25">
      <c r="B1259" t="s">
        <v>2183</v>
      </c>
      <c r="C1259" t="s">
        <v>2148</v>
      </c>
      <c r="D1259" t="s">
        <v>2184</v>
      </c>
      <c r="E1259">
        <v>32</v>
      </c>
      <c r="F1259">
        <v>5</v>
      </c>
      <c r="G1259">
        <v>72</v>
      </c>
      <c r="H1259">
        <v>66</v>
      </c>
      <c r="I1259" t="s">
        <v>77</v>
      </c>
      <c r="J1259" t="s">
        <v>2177</v>
      </c>
      <c r="K1259">
        <v>156</v>
      </c>
      <c r="L1259" t="s">
        <v>83</v>
      </c>
      <c r="M1259" t="s">
        <v>83</v>
      </c>
      <c r="N1259">
        <v>0</v>
      </c>
      <c r="O1259">
        <v>11580</v>
      </c>
      <c r="P1259">
        <v>16</v>
      </c>
      <c r="Q1259" t="s">
        <v>48</v>
      </c>
      <c r="R1259" t="s">
        <v>74</v>
      </c>
      <c r="S1259">
        <v>10</v>
      </c>
      <c r="T1259">
        <v>1158</v>
      </c>
      <c r="X1259" t="s">
        <v>2186</v>
      </c>
    </row>
    <row r="1260" spans="2:24" x14ac:dyDescent="0.25">
      <c r="B1260" t="s">
        <v>2187</v>
      </c>
      <c r="C1260" t="s">
        <v>2188</v>
      </c>
      <c r="D1260" t="s">
        <v>2189</v>
      </c>
      <c r="E1260">
        <v>32</v>
      </c>
      <c r="F1260">
        <v>4</v>
      </c>
      <c r="G1260">
        <v>78</v>
      </c>
      <c r="H1260">
        <v>66</v>
      </c>
      <c r="I1260" t="s">
        <v>71</v>
      </c>
      <c r="J1260" t="s">
        <v>189</v>
      </c>
      <c r="K1260">
        <v>150</v>
      </c>
      <c r="L1260" t="s">
        <v>271</v>
      </c>
      <c r="M1260" t="s">
        <v>74</v>
      </c>
      <c r="N1260">
        <v>0</v>
      </c>
      <c r="O1260">
        <v>7422</v>
      </c>
      <c r="P1260">
        <v>16</v>
      </c>
      <c r="Q1260" t="s">
        <v>48</v>
      </c>
      <c r="R1260" t="s">
        <v>74</v>
      </c>
      <c r="S1260">
        <v>6</v>
      </c>
      <c r="T1260">
        <v>1237</v>
      </c>
      <c r="X1260" t="s">
        <v>2190</v>
      </c>
    </row>
    <row r="1261" spans="2:24" x14ac:dyDescent="0.25">
      <c r="B1261" t="s">
        <v>2187</v>
      </c>
      <c r="C1261" t="s">
        <v>2188</v>
      </c>
      <c r="D1261" t="s">
        <v>2189</v>
      </c>
      <c r="E1261">
        <v>32</v>
      </c>
      <c r="F1261">
        <v>4</v>
      </c>
      <c r="G1261">
        <v>78</v>
      </c>
      <c r="H1261">
        <v>66</v>
      </c>
      <c r="I1261" t="s">
        <v>77</v>
      </c>
      <c r="J1261" t="s">
        <v>189</v>
      </c>
      <c r="K1261">
        <v>150</v>
      </c>
      <c r="L1261" t="s">
        <v>73</v>
      </c>
      <c r="M1261" t="s">
        <v>74</v>
      </c>
      <c r="N1261">
        <v>0</v>
      </c>
      <c r="O1261">
        <v>7422</v>
      </c>
      <c r="P1261">
        <v>16</v>
      </c>
      <c r="Q1261" t="s">
        <v>48</v>
      </c>
      <c r="R1261" t="s">
        <v>74</v>
      </c>
      <c r="S1261">
        <v>6</v>
      </c>
      <c r="T1261">
        <v>1237</v>
      </c>
      <c r="X1261" t="s">
        <v>2190</v>
      </c>
    </row>
    <row r="1262" spans="2:24" x14ac:dyDescent="0.25">
      <c r="B1262" t="s">
        <v>2191</v>
      </c>
      <c r="C1262" t="s">
        <v>2188</v>
      </c>
      <c r="D1262" t="s">
        <v>1745</v>
      </c>
      <c r="E1262">
        <v>32</v>
      </c>
      <c r="F1262">
        <v>4</v>
      </c>
      <c r="G1262">
        <v>78</v>
      </c>
      <c r="H1262">
        <v>66</v>
      </c>
      <c r="I1262" t="s">
        <v>71</v>
      </c>
      <c r="J1262" t="s">
        <v>189</v>
      </c>
      <c r="K1262">
        <v>150</v>
      </c>
      <c r="L1262" t="s">
        <v>73</v>
      </c>
      <c r="M1262" t="s">
        <v>74</v>
      </c>
      <c r="N1262">
        <v>0</v>
      </c>
      <c r="O1262">
        <v>7422</v>
      </c>
      <c r="P1262">
        <v>16</v>
      </c>
      <c r="Q1262" t="s">
        <v>48</v>
      </c>
      <c r="R1262" t="s">
        <v>74</v>
      </c>
      <c r="S1262">
        <v>6</v>
      </c>
      <c r="T1262">
        <v>1237</v>
      </c>
      <c r="X1262" t="s">
        <v>2192</v>
      </c>
    </row>
    <row r="1263" spans="2:24" x14ac:dyDescent="0.25">
      <c r="B1263" t="s">
        <v>2191</v>
      </c>
      <c r="C1263" t="s">
        <v>2188</v>
      </c>
      <c r="D1263" t="s">
        <v>1745</v>
      </c>
      <c r="E1263">
        <v>32</v>
      </c>
      <c r="F1263">
        <v>4</v>
      </c>
      <c r="G1263">
        <v>78</v>
      </c>
      <c r="H1263">
        <v>66</v>
      </c>
      <c r="I1263" t="s">
        <v>77</v>
      </c>
      <c r="J1263" t="s">
        <v>144</v>
      </c>
      <c r="K1263">
        <v>150</v>
      </c>
      <c r="L1263" t="s">
        <v>73</v>
      </c>
      <c r="M1263" t="s">
        <v>74</v>
      </c>
      <c r="N1263">
        <v>0</v>
      </c>
      <c r="O1263">
        <v>7422</v>
      </c>
      <c r="P1263">
        <v>16</v>
      </c>
      <c r="Q1263" t="s">
        <v>48</v>
      </c>
      <c r="R1263" t="s">
        <v>74</v>
      </c>
      <c r="S1263">
        <v>6</v>
      </c>
      <c r="T1263">
        <v>1237</v>
      </c>
      <c r="X1263" t="s">
        <v>2192</v>
      </c>
    </row>
    <row r="1264" spans="2:24" x14ac:dyDescent="0.25">
      <c r="B1264" t="s">
        <v>2193</v>
      </c>
      <c r="C1264" t="s">
        <v>2194</v>
      </c>
      <c r="D1264" t="s">
        <v>2195</v>
      </c>
      <c r="E1264">
        <v>133</v>
      </c>
      <c r="F1264">
        <v>2</v>
      </c>
      <c r="G1264">
        <v>48</v>
      </c>
      <c r="H1264">
        <v>80</v>
      </c>
      <c r="I1264" t="s">
        <v>71</v>
      </c>
      <c r="J1264" t="s">
        <v>2198</v>
      </c>
      <c r="K1264">
        <v>300</v>
      </c>
      <c r="L1264" t="s">
        <v>83</v>
      </c>
      <c r="M1264" t="s">
        <v>83</v>
      </c>
      <c r="N1264">
        <v>0</v>
      </c>
      <c r="O1264">
        <v>5150</v>
      </c>
      <c r="P1264">
        <v>16</v>
      </c>
      <c r="Q1264" t="s">
        <v>48</v>
      </c>
      <c r="R1264">
        <v>450</v>
      </c>
      <c r="S1264">
        <v>5</v>
      </c>
      <c r="T1264">
        <v>1030</v>
      </c>
      <c r="X1264" t="s">
        <v>2197</v>
      </c>
    </row>
    <row r="1265" spans="2:24" x14ac:dyDescent="0.25">
      <c r="B1265" t="s">
        <v>2193</v>
      </c>
      <c r="C1265" t="s">
        <v>2194</v>
      </c>
      <c r="D1265" t="s">
        <v>2195</v>
      </c>
      <c r="E1265">
        <v>133</v>
      </c>
      <c r="F1265">
        <v>2</v>
      </c>
      <c r="G1265">
        <v>48</v>
      </c>
      <c r="H1265">
        <v>80</v>
      </c>
      <c r="I1265" t="s">
        <v>71</v>
      </c>
      <c r="J1265" t="s">
        <v>1045</v>
      </c>
      <c r="K1265">
        <v>300</v>
      </c>
      <c r="L1265" t="s">
        <v>83</v>
      </c>
      <c r="M1265" t="s">
        <v>83</v>
      </c>
      <c r="N1265">
        <v>0</v>
      </c>
      <c r="O1265">
        <v>5150</v>
      </c>
      <c r="P1265">
        <v>16</v>
      </c>
      <c r="Q1265" t="s">
        <v>48</v>
      </c>
      <c r="R1265">
        <v>450</v>
      </c>
      <c r="S1265">
        <v>5</v>
      </c>
      <c r="T1265">
        <v>1030</v>
      </c>
      <c r="X1265" t="s">
        <v>2197</v>
      </c>
    </row>
    <row r="1266" spans="2:24" x14ac:dyDescent="0.25">
      <c r="B1266" t="s">
        <v>2193</v>
      </c>
      <c r="C1266" t="s">
        <v>2194</v>
      </c>
      <c r="D1266" t="s">
        <v>2195</v>
      </c>
      <c r="E1266">
        <v>133</v>
      </c>
      <c r="F1266">
        <v>2</v>
      </c>
      <c r="G1266">
        <v>48</v>
      </c>
      <c r="H1266">
        <v>80</v>
      </c>
      <c r="I1266" t="s">
        <v>71</v>
      </c>
      <c r="J1266" t="s">
        <v>2196</v>
      </c>
      <c r="K1266">
        <v>300</v>
      </c>
      <c r="L1266" t="s">
        <v>83</v>
      </c>
      <c r="M1266" t="s">
        <v>83</v>
      </c>
      <c r="N1266">
        <v>0</v>
      </c>
      <c r="O1266">
        <v>5150</v>
      </c>
      <c r="P1266">
        <v>16</v>
      </c>
      <c r="Q1266" t="s">
        <v>48</v>
      </c>
      <c r="R1266">
        <v>450</v>
      </c>
      <c r="S1266">
        <v>5</v>
      </c>
      <c r="T1266">
        <v>1030</v>
      </c>
      <c r="X1266" t="s">
        <v>2197</v>
      </c>
    </row>
    <row r="1267" spans="2:24" x14ac:dyDescent="0.25">
      <c r="B1267" t="s">
        <v>2193</v>
      </c>
      <c r="C1267" t="s">
        <v>2194</v>
      </c>
      <c r="D1267" t="s">
        <v>2195</v>
      </c>
      <c r="E1267">
        <v>133</v>
      </c>
      <c r="F1267">
        <v>2</v>
      </c>
      <c r="G1267">
        <v>48</v>
      </c>
      <c r="H1267">
        <v>80</v>
      </c>
      <c r="I1267" t="s">
        <v>77</v>
      </c>
      <c r="J1267" t="s">
        <v>2198</v>
      </c>
      <c r="K1267">
        <v>300</v>
      </c>
      <c r="L1267" t="s">
        <v>83</v>
      </c>
      <c r="M1267" t="s">
        <v>83</v>
      </c>
      <c r="N1267">
        <v>0</v>
      </c>
      <c r="O1267">
        <v>5150</v>
      </c>
      <c r="P1267">
        <v>16</v>
      </c>
      <c r="Q1267" t="s">
        <v>48</v>
      </c>
      <c r="R1267" t="s">
        <v>74</v>
      </c>
      <c r="S1267">
        <v>5</v>
      </c>
      <c r="T1267">
        <v>1030</v>
      </c>
      <c r="X1267" t="s">
        <v>2197</v>
      </c>
    </row>
    <row r="1268" spans="2:24" x14ac:dyDescent="0.25">
      <c r="B1268" t="s">
        <v>2193</v>
      </c>
      <c r="C1268" t="s">
        <v>2194</v>
      </c>
      <c r="D1268" t="s">
        <v>2195</v>
      </c>
      <c r="E1268">
        <v>133</v>
      </c>
      <c r="F1268">
        <v>2</v>
      </c>
      <c r="G1268">
        <v>48</v>
      </c>
      <c r="H1268">
        <v>80</v>
      </c>
      <c r="I1268" t="s">
        <v>77</v>
      </c>
      <c r="J1268" t="s">
        <v>2196</v>
      </c>
      <c r="K1268">
        <v>300</v>
      </c>
      <c r="L1268" t="s">
        <v>83</v>
      </c>
      <c r="M1268" t="s">
        <v>83</v>
      </c>
      <c r="N1268">
        <v>0</v>
      </c>
      <c r="O1268">
        <v>5150</v>
      </c>
      <c r="P1268">
        <v>16</v>
      </c>
      <c r="Q1268" t="s">
        <v>48</v>
      </c>
      <c r="R1268" t="s">
        <v>74</v>
      </c>
      <c r="S1268">
        <v>5</v>
      </c>
      <c r="T1268">
        <v>1030</v>
      </c>
      <c r="X1268" t="s">
        <v>2197</v>
      </c>
    </row>
    <row r="1269" spans="2:24" x14ac:dyDescent="0.25">
      <c r="B1269" t="s">
        <v>2199</v>
      </c>
      <c r="C1269" t="s">
        <v>2200</v>
      </c>
      <c r="D1269" t="s">
        <v>2201</v>
      </c>
      <c r="E1269">
        <v>0</v>
      </c>
      <c r="F1269">
        <v>4</v>
      </c>
      <c r="G1269">
        <v>97</v>
      </c>
      <c r="H1269">
        <v>70.510000000000005</v>
      </c>
      <c r="I1269" t="s">
        <v>71</v>
      </c>
      <c r="J1269" t="s">
        <v>356</v>
      </c>
      <c r="K1269">
        <v>150</v>
      </c>
      <c r="L1269" t="s">
        <v>239</v>
      </c>
      <c r="M1269" t="s">
        <v>74</v>
      </c>
      <c r="N1269">
        <v>350</v>
      </c>
      <c r="O1269">
        <v>8560</v>
      </c>
      <c r="P1269">
        <v>16</v>
      </c>
      <c r="Q1269" t="s">
        <v>3990</v>
      </c>
      <c r="R1269" t="s">
        <v>74</v>
      </c>
      <c r="S1269">
        <v>9</v>
      </c>
      <c r="T1269">
        <v>951.11111111111097</v>
      </c>
      <c r="X1269" t="s">
        <v>2202</v>
      </c>
    </row>
    <row r="1270" spans="2:24" x14ac:dyDescent="0.25">
      <c r="B1270" t="s">
        <v>2199</v>
      </c>
      <c r="C1270" t="s">
        <v>2200</v>
      </c>
      <c r="D1270" t="s">
        <v>2201</v>
      </c>
      <c r="E1270">
        <v>0</v>
      </c>
      <c r="F1270">
        <v>4</v>
      </c>
      <c r="G1270">
        <v>97</v>
      </c>
      <c r="H1270">
        <v>70.510000000000005</v>
      </c>
      <c r="I1270" t="s">
        <v>71</v>
      </c>
      <c r="J1270" t="s">
        <v>2203</v>
      </c>
      <c r="K1270">
        <v>300</v>
      </c>
      <c r="L1270" t="s">
        <v>239</v>
      </c>
      <c r="M1270" t="s">
        <v>74</v>
      </c>
      <c r="N1270">
        <v>300</v>
      </c>
      <c r="O1270">
        <v>8560</v>
      </c>
      <c r="P1270">
        <v>16</v>
      </c>
      <c r="Q1270" t="s">
        <v>3990</v>
      </c>
      <c r="R1270" t="s">
        <v>74</v>
      </c>
      <c r="S1270">
        <v>9</v>
      </c>
      <c r="T1270">
        <v>951.11111111111097</v>
      </c>
      <c r="X1270" t="s">
        <v>2202</v>
      </c>
    </row>
    <row r="1271" spans="2:24" x14ac:dyDescent="0.25">
      <c r="B1271" t="s">
        <v>2199</v>
      </c>
      <c r="C1271" t="s">
        <v>2200</v>
      </c>
      <c r="D1271" t="s">
        <v>2201</v>
      </c>
      <c r="E1271">
        <v>0</v>
      </c>
      <c r="F1271">
        <v>4</v>
      </c>
      <c r="G1271">
        <v>97</v>
      </c>
      <c r="H1271">
        <v>70.510000000000005</v>
      </c>
      <c r="I1271" t="s">
        <v>77</v>
      </c>
      <c r="J1271" t="s">
        <v>2203</v>
      </c>
      <c r="K1271">
        <v>300</v>
      </c>
      <c r="L1271" t="s">
        <v>627</v>
      </c>
      <c r="M1271" t="s">
        <v>74</v>
      </c>
      <c r="N1271">
        <v>0</v>
      </c>
      <c r="O1271">
        <v>8560</v>
      </c>
      <c r="P1271">
        <v>16</v>
      </c>
      <c r="Q1271" t="s">
        <v>48</v>
      </c>
      <c r="R1271" t="s">
        <v>74</v>
      </c>
      <c r="S1271">
        <v>7</v>
      </c>
      <c r="T1271">
        <v>1222.8571428571399</v>
      </c>
      <c r="X1271" t="s">
        <v>2202</v>
      </c>
    </row>
    <row r="1272" spans="2:24" x14ac:dyDescent="0.25">
      <c r="B1272" t="s">
        <v>2199</v>
      </c>
      <c r="C1272" t="s">
        <v>2200</v>
      </c>
      <c r="D1272" t="s">
        <v>2201</v>
      </c>
      <c r="E1272">
        <v>0</v>
      </c>
      <c r="F1272">
        <v>4</v>
      </c>
      <c r="G1272">
        <v>97</v>
      </c>
      <c r="H1272">
        <v>70.510000000000005</v>
      </c>
      <c r="I1272" t="s">
        <v>77</v>
      </c>
      <c r="J1272" t="s">
        <v>356</v>
      </c>
      <c r="K1272">
        <v>150</v>
      </c>
      <c r="L1272" t="s">
        <v>73</v>
      </c>
      <c r="M1272" t="s">
        <v>74</v>
      </c>
      <c r="N1272">
        <v>0</v>
      </c>
      <c r="O1272">
        <v>8560</v>
      </c>
      <c r="P1272">
        <v>16</v>
      </c>
      <c r="Q1272" t="s">
        <v>48</v>
      </c>
      <c r="R1272" t="s">
        <v>74</v>
      </c>
      <c r="S1272">
        <v>7</v>
      </c>
      <c r="T1272">
        <v>1222.8571428571399</v>
      </c>
      <c r="X1272" t="s">
        <v>2202</v>
      </c>
    </row>
    <row r="1273" spans="2:24" x14ac:dyDescent="0.25">
      <c r="B1273" t="s">
        <v>2204</v>
      </c>
      <c r="C1273" t="s">
        <v>2205</v>
      </c>
      <c r="D1273" t="s">
        <v>2206</v>
      </c>
      <c r="E1273">
        <v>35</v>
      </c>
      <c r="F1273">
        <v>4</v>
      </c>
      <c r="G1273">
        <v>74</v>
      </c>
      <c r="H1273">
        <v>70</v>
      </c>
      <c r="I1273" t="s">
        <v>71</v>
      </c>
      <c r="J1273" t="s">
        <v>1538</v>
      </c>
      <c r="K1273">
        <v>150</v>
      </c>
      <c r="L1273" t="s">
        <v>83</v>
      </c>
      <c r="M1273" t="s">
        <v>83</v>
      </c>
      <c r="N1273">
        <v>0</v>
      </c>
      <c r="O1273">
        <v>8150</v>
      </c>
      <c r="P1273">
        <v>16</v>
      </c>
      <c r="Q1273" t="s">
        <v>48</v>
      </c>
      <c r="R1273">
        <v>450</v>
      </c>
      <c r="S1273">
        <v>7</v>
      </c>
      <c r="T1273">
        <v>1164.2857142857099</v>
      </c>
      <c r="X1273" t="s">
        <v>2207</v>
      </c>
    </row>
    <row r="1274" spans="2:24" x14ac:dyDescent="0.25">
      <c r="B1274" t="s">
        <v>2204</v>
      </c>
      <c r="C1274" t="s">
        <v>2205</v>
      </c>
      <c r="D1274" t="s">
        <v>2206</v>
      </c>
      <c r="E1274">
        <v>35</v>
      </c>
      <c r="F1274">
        <v>4</v>
      </c>
      <c r="G1274">
        <v>74</v>
      </c>
      <c r="H1274">
        <v>70</v>
      </c>
      <c r="I1274" t="s">
        <v>71</v>
      </c>
      <c r="J1274" t="s">
        <v>72</v>
      </c>
      <c r="K1274">
        <v>150</v>
      </c>
      <c r="L1274" t="s">
        <v>83</v>
      </c>
      <c r="M1274" t="s">
        <v>83</v>
      </c>
      <c r="N1274">
        <v>0</v>
      </c>
      <c r="O1274">
        <v>8150</v>
      </c>
      <c r="P1274">
        <v>16</v>
      </c>
      <c r="Q1274" t="s">
        <v>48</v>
      </c>
      <c r="R1274">
        <v>450</v>
      </c>
      <c r="S1274">
        <v>7</v>
      </c>
      <c r="T1274">
        <v>1164.2857142857099</v>
      </c>
      <c r="X1274" t="s">
        <v>2207</v>
      </c>
    </row>
    <row r="1275" spans="2:24" x14ac:dyDescent="0.25">
      <c r="B1275" t="s">
        <v>2204</v>
      </c>
      <c r="C1275" t="s">
        <v>2205</v>
      </c>
      <c r="D1275" t="s">
        <v>2206</v>
      </c>
      <c r="E1275">
        <v>35</v>
      </c>
      <c r="F1275">
        <v>4</v>
      </c>
      <c r="G1275">
        <v>74</v>
      </c>
      <c r="H1275">
        <v>70</v>
      </c>
      <c r="I1275" t="s">
        <v>77</v>
      </c>
      <c r="J1275" t="s">
        <v>72</v>
      </c>
      <c r="K1275">
        <v>150</v>
      </c>
      <c r="L1275" t="s">
        <v>83</v>
      </c>
      <c r="M1275" t="s">
        <v>83</v>
      </c>
      <c r="N1275">
        <v>0</v>
      </c>
      <c r="O1275">
        <v>8150</v>
      </c>
      <c r="P1275">
        <v>16</v>
      </c>
      <c r="Q1275" t="s">
        <v>48</v>
      </c>
      <c r="R1275" t="s">
        <v>74</v>
      </c>
      <c r="S1275">
        <v>7</v>
      </c>
      <c r="T1275">
        <v>1164.2857142857099</v>
      </c>
      <c r="X1275" t="s">
        <v>2207</v>
      </c>
    </row>
    <row r="1276" spans="2:24" x14ac:dyDescent="0.25">
      <c r="B1276" t="s">
        <v>2204</v>
      </c>
      <c r="C1276" t="s">
        <v>2205</v>
      </c>
      <c r="D1276" t="s">
        <v>2206</v>
      </c>
      <c r="E1276">
        <v>35</v>
      </c>
      <c r="F1276">
        <v>4</v>
      </c>
      <c r="G1276">
        <v>74</v>
      </c>
      <c r="H1276">
        <v>70</v>
      </c>
      <c r="I1276" t="s">
        <v>77</v>
      </c>
      <c r="J1276" t="s">
        <v>2208</v>
      </c>
      <c r="K1276">
        <v>160</v>
      </c>
      <c r="L1276" t="s">
        <v>83</v>
      </c>
      <c r="M1276" t="s">
        <v>83</v>
      </c>
      <c r="N1276">
        <v>0</v>
      </c>
      <c r="O1276">
        <v>8150</v>
      </c>
      <c r="P1276">
        <v>16</v>
      </c>
      <c r="Q1276" t="s">
        <v>48</v>
      </c>
      <c r="R1276" t="s">
        <v>74</v>
      </c>
      <c r="S1276">
        <v>7</v>
      </c>
      <c r="T1276">
        <v>1164.2857142857099</v>
      </c>
      <c r="X1276" t="s">
        <v>2207</v>
      </c>
    </row>
    <row r="1277" spans="2:24" x14ac:dyDescent="0.25">
      <c r="B1277" t="s">
        <v>2209</v>
      </c>
      <c r="C1277" t="s">
        <v>2210</v>
      </c>
      <c r="D1277" t="s">
        <v>2211</v>
      </c>
      <c r="E1277">
        <v>0</v>
      </c>
      <c r="F1277">
        <v>4</v>
      </c>
      <c r="G1277">
        <v>75</v>
      </c>
      <c r="H1277">
        <v>65.5</v>
      </c>
      <c r="I1277" t="s">
        <v>71</v>
      </c>
      <c r="J1277" t="s">
        <v>509</v>
      </c>
      <c r="K1277">
        <v>75</v>
      </c>
      <c r="L1277" t="s">
        <v>73</v>
      </c>
      <c r="M1277" t="s">
        <v>74</v>
      </c>
      <c r="N1277">
        <v>0</v>
      </c>
      <c r="O1277">
        <v>11558</v>
      </c>
      <c r="P1277">
        <v>16</v>
      </c>
      <c r="Q1277" t="s">
        <v>48</v>
      </c>
      <c r="R1277" t="s">
        <v>74</v>
      </c>
      <c r="S1277">
        <v>10</v>
      </c>
      <c r="T1277">
        <v>1155.8</v>
      </c>
      <c r="X1277" t="s">
        <v>2212</v>
      </c>
    </row>
    <row r="1278" spans="2:24" x14ac:dyDescent="0.25">
      <c r="B1278" t="s">
        <v>2209</v>
      </c>
      <c r="C1278" t="s">
        <v>2210</v>
      </c>
      <c r="D1278" t="s">
        <v>2211</v>
      </c>
      <c r="E1278">
        <v>0</v>
      </c>
      <c r="F1278">
        <v>4</v>
      </c>
      <c r="G1278">
        <v>75</v>
      </c>
      <c r="H1278">
        <v>65.5</v>
      </c>
      <c r="I1278" t="s">
        <v>77</v>
      </c>
      <c r="J1278" t="s">
        <v>144</v>
      </c>
      <c r="K1278">
        <v>150</v>
      </c>
      <c r="L1278" t="s">
        <v>73</v>
      </c>
      <c r="M1278" t="s">
        <v>74</v>
      </c>
      <c r="N1278">
        <v>1500</v>
      </c>
      <c r="O1278">
        <v>11558</v>
      </c>
      <c r="P1278">
        <v>16</v>
      </c>
      <c r="Q1278" t="s">
        <v>3990</v>
      </c>
      <c r="R1278" t="s">
        <v>74</v>
      </c>
      <c r="S1278">
        <v>12</v>
      </c>
      <c r="T1278">
        <v>963.16666666666595</v>
      </c>
      <c r="X1278" t="s">
        <v>2212</v>
      </c>
    </row>
    <row r="1279" spans="2:24" x14ac:dyDescent="0.25">
      <c r="B1279" t="s">
        <v>2213</v>
      </c>
      <c r="C1279" t="s">
        <v>2214</v>
      </c>
      <c r="D1279" t="s">
        <v>980</v>
      </c>
      <c r="E1279">
        <v>0</v>
      </c>
      <c r="F1279">
        <v>4</v>
      </c>
      <c r="G1279">
        <v>93</v>
      </c>
      <c r="H1279">
        <v>70.510000000000005</v>
      </c>
      <c r="I1279" t="s">
        <v>71</v>
      </c>
      <c r="J1279" t="s">
        <v>356</v>
      </c>
      <c r="K1279">
        <v>150</v>
      </c>
      <c r="L1279" t="s">
        <v>73</v>
      </c>
      <c r="M1279" t="s">
        <v>74</v>
      </c>
      <c r="N1279">
        <v>300</v>
      </c>
      <c r="O1279">
        <v>8560</v>
      </c>
      <c r="P1279">
        <v>16</v>
      </c>
      <c r="Q1279" t="s">
        <v>3990</v>
      </c>
      <c r="R1279" t="s">
        <v>74</v>
      </c>
      <c r="S1279">
        <v>9</v>
      </c>
      <c r="T1279">
        <v>951.11111111111097</v>
      </c>
      <c r="X1279" t="s">
        <v>2215</v>
      </c>
    </row>
    <row r="1280" spans="2:24" x14ac:dyDescent="0.25">
      <c r="B1280" t="s">
        <v>2213</v>
      </c>
      <c r="C1280" t="s">
        <v>2214</v>
      </c>
      <c r="D1280" t="s">
        <v>980</v>
      </c>
      <c r="E1280">
        <v>0</v>
      </c>
      <c r="F1280">
        <v>4</v>
      </c>
      <c r="G1280">
        <v>93</v>
      </c>
      <c r="H1280">
        <v>70.510000000000005</v>
      </c>
      <c r="I1280" t="s">
        <v>71</v>
      </c>
      <c r="J1280" t="s">
        <v>318</v>
      </c>
      <c r="K1280">
        <v>300</v>
      </c>
      <c r="L1280" t="s">
        <v>73</v>
      </c>
      <c r="M1280" t="s">
        <v>74</v>
      </c>
      <c r="N1280">
        <v>250</v>
      </c>
      <c r="O1280">
        <v>8560</v>
      </c>
      <c r="P1280">
        <v>16</v>
      </c>
      <c r="Q1280" t="s">
        <v>3990</v>
      </c>
      <c r="R1280" t="s">
        <v>74</v>
      </c>
      <c r="S1280">
        <v>9</v>
      </c>
      <c r="T1280">
        <v>951.11111111111097</v>
      </c>
      <c r="X1280" t="s">
        <v>2215</v>
      </c>
    </row>
    <row r="1281" spans="2:24" x14ac:dyDescent="0.25">
      <c r="B1281" t="s">
        <v>2213</v>
      </c>
      <c r="C1281" t="s">
        <v>2214</v>
      </c>
      <c r="D1281" t="s">
        <v>980</v>
      </c>
      <c r="E1281">
        <v>0</v>
      </c>
      <c r="F1281">
        <v>4</v>
      </c>
      <c r="G1281">
        <v>93</v>
      </c>
      <c r="H1281">
        <v>70.510000000000005</v>
      </c>
      <c r="I1281" t="s">
        <v>77</v>
      </c>
      <c r="J1281" t="s">
        <v>356</v>
      </c>
      <c r="K1281">
        <v>150</v>
      </c>
      <c r="L1281" t="s">
        <v>73</v>
      </c>
      <c r="M1281" t="s">
        <v>74</v>
      </c>
      <c r="N1281">
        <v>0</v>
      </c>
      <c r="O1281">
        <v>8560</v>
      </c>
      <c r="P1281">
        <v>16</v>
      </c>
      <c r="Q1281" t="s">
        <v>48</v>
      </c>
      <c r="R1281" t="s">
        <v>74</v>
      </c>
      <c r="S1281">
        <v>7</v>
      </c>
      <c r="T1281">
        <v>1222.8571428571399</v>
      </c>
      <c r="X1281" t="s">
        <v>2215</v>
      </c>
    </row>
    <row r="1282" spans="2:24" x14ac:dyDescent="0.25">
      <c r="B1282" t="s">
        <v>2213</v>
      </c>
      <c r="C1282" t="s">
        <v>2214</v>
      </c>
      <c r="D1282" t="s">
        <v>980</v>
      </c>
      <c r="E1282">
        <v>0</v>
      </c>
      <c r="F1282">
        <v>4</v>
      </c>
      <c r="G1282">
        <v>93</v>
      </c>
      <c r="H1282">
        <v>70.510000000000005</v>
      </c>
      <c r="I1282" t="s">
        <v>77</v>
      </c>
      <c r="J1282" t="s">
        <v>318</v>
      </c>
      <c r="K1282">
        <v>300</v>
      </c>
      <c r="L1282" t="s">
        <v>73</v>
      </c>
      <c r="M1282" t="s">
        <v>74</v>
      </c>
      <c r="N1282">
        <v>0</v>
      </c>
      <c r="O1282">
        <v>8560</v>
      </c>
      <c r="P1282">
        <v>16</v>
      </c>
      <c r="Q1282" t="s">
        <v>48</v>
      </c>
      <c r="R1282" t="s">
        <v>74</v>
      </c>
      <c r="S1282">
        <v>7</v>
      </c>
      <c r="T1282">
        <v>1222.8571428571399</v>
      </c>
      <c r="X1282" t="s">
        <v>2215</v>
      </c>
    </row>
    <row r="1283" spans="2:24" x14ac:dyDescent="0.25">
      <c r="B1283" t="s">
        <v>2216</v>
      </c>
      <c r="C1283" t="s">
        <v>2200</v>
      </c>
      <c r="D1283" t="s">
        <v>954</v>
      </c>
      <c r="E1283">
        <v>0</v>
      </c>
      <c r="F1283">
        <v>4</v>
      </c>
      <c r="G1283">
        <v>97</v>
      </c>
      <c r="H1283">
        <v>70.510000000000005</v>
      </c>
      <c r="I1283" t="s">
        <v>71</v>
      </c>
      <c r="J1283" t="s">
        <v>356</v>
      </c>
      <c r="K1283">
        <v>150</v>
      </c>
      <c r="L1283" t="s">
        <v>239</v>
      </c>
      <c r="M1283" t="s">
        <v>74</v>
      </c>
      <c r="N1283">
        <v>300</v>
      </c>
      <c r="O1283">
        <v>8560</v>
      </c>
      <c r="P1283">
        <v>16</v>
      </c>
      <c r="Q1283" t="s">
        <v>3990</v>
      </c>
      <c r="R1283" t="s">
        <v>74</v>
      </c>
      <c r="S1283">
        <v>9</v>
      </c>
      <c r="T1283">
        <v>951.11111111111097</v>
      </c>
      <c r="X1283" t="s">
        <v>2217</v>
      </c>
    </row>
    <row r="1284" spans="2:24" x14ac:dyDescent="0.25">
      <c r="B1284" t="s">
        <v>2216</v>
      </c>
      <c r="C1284" t="s">
        <v>2200</v>
      </c>
      <c r="D1284" t="s">
        <v>954</v>
      </c>
      <c r="E1284">
        <v>0</v>
      </c>
      <c r="F1284">
        <v>4</v>
      </c>
      <c r="G1284">
        <v>97</v>
      </c>
      <c r="H1284">
        <v>70.510000000000005</v>
      </c>
      <c r="I1284" t="s">
        <v>71</v>
      </c>
      <c r="J1284" t="s">
        <v>318</v>
      </c>
      <c r="K1284">
        <v>300</v>
      </c>
      <c r="L1284" t="s">
        <v>239</v>
      </c>
      <c r="M1284" t="s">
        <v>74</v>
      </c>
      <c r="N1284">
        <v>250</v>
      </c>
      <c r="O1284">
        <v>8560</v>
      </c>
      <c r="P1284">
        <v>16</v>
      </c>
      <c r="Q1284" t="s">
        <v>3990</v>
      </c>
      <c r="R1284" t="s">
        <v>74</v>
      </c>
      <c r="S1284">
        <v>9</v>
      </c>
      <c r="T1284">
        <v>951.11111111111097</v>
      </c>
      <c r="X1284" t="s">
        <v>2217</v>
      </c>
    </row>
    <row r="1285" spans="2:24" x14ac:dyDescent="0.25">
      <c r="B1285" t="s">
        <v>2216</v>
      </c>
      <c r="C1285" t="s">
        <v>2200</v>
      </c>
      <c r="D1285" t="s">
        <v>954</v>
      </c>
      <c r="E1285">
        <v>0</v>
      </c>
      <c r="F1285">
        <v>4</v>
      </c>
      <c r="G1285">
        <v>97</v>
      </c>
      <c r="H1285">
        <v>70.510000000000005</v>
      </c>
      <c r="I1285" t="s">
        <v>77</v>
      </c>
      <c r="J1285" t="s">
        <v>356</v>
      </c>
      <c r="K1285">
        <v>150</v>
      </c>
      <c r="L1285" t="s">
        <v>627</v>
      </c>
      <c r="M1285" t="s">
        <v>74</v>
      </c>
      <c r="N1285">
        <v>0</v>
      </c>
      <c r="O1285">
        <v>8560</v>
      </c>
      <c r="P1285">
        <v>16</v>
      </c>
      <c r="Q1285" t="s">
        <v>48</v>
      </c>
      <c r="R1285" t="s">
        <v>74</v>
      </c>
      <c r="S1285">
        <v>7</v>
      </c>
      <c r="T1285">
        <v>1222.8571428571399</v>
      </c>
      <c r="X1285" t="s">
        <v>2217</v>
      </c>
    </row>
    <row r="1286" spans="2:24" x14ac:dyDescent="0.25">
      <c r="B1286" t="s">
        <v>2216</v>
      </c>
      <c r="C1286" t="s">
        <v>2200</v>
      </c>
      <c r="D1286" t="s">
        <v>954</v>
      </c>
      <c r="E1286">
        <v>0</v>
      </c>
      <c r="F1286">
        <v>4</v>
      </c>
      <c r="G1286">
        <v>97</v>
      </c>
      <c r="H1286">
        <v>70.510000000000005</v>
      </c>
      <c r="I1286" t="s">
        <v>77</v>
      </c>
      <c r="J1286" t="s">
        <v>318</v>
      </c>
      <c r="K1286">
        <v>300</v>
      </c>
      <c r="L1286" t="s">
        <v>73</v>
      </c>
      <c r="M1286" t="s">
        <v>74</v>
      </c>
      <c r="N1286">
        <v>0</v>
      </c>
      <c r="O1286">
        <v>8560</v>
      </c>
      <c r="P1286">
        <v>16</v>
      </c>
      <c r="Q1286" t="s">
        <v>48</v>
      </c>
      <c r="R1286" t="s">
        <v>74</v>
      </c>
      <c r="S1286">
        <v>7</v>
      </c>
      <c r="T1286">
        <v>1222.8571428571399</v>
      </c>
      <c r="X1286" t="s">
        <v>2217</v>
      </c>
    </row>
    <row r="1287" spans="2:24" x14ac:dyDescent="0.25">
      <c r="B1287" t="s">
        <v>2218</v>
      </c>
      <c r="C1287" t="s">
        <v>2200</v>
      </c>
      <c r="D1287" t="s">
        <v>2219</v>
      </c>
      <c r="E1287">
        <v>0</v>
      </c>
      <c r="F1287">
        <v>4</v>
      </c>
      <c r="G1287">
        <v>97</v>
      </c>
      <c r="H1287">
        <v>70.510000000000005</v>
      </c>
      <c r="I1287" t="s">
        <v>71</v>
      </c>
      <c r="J1287" t="s">
        <v>356</v>
      </c>
      <c r="K1287">
        <v>150</v>
      </c>
      <c r="L1287" t="s">
        <v>239</v>
      </c>
      <c r="M1287" t="s">
        <v>74</v>
      </c>
      <c r="N1287">
        <v>350</v>
      </c>
      <c r="O1287">
        <v>8560</v>
      </c>
      <c r="P1287">
        <v>16</v>
      </c>
      <c r="Q1287" t="s">
        <v>3990</v>
      </c>
      <c r="R1287" t="s">
        <v>74</v>
      </c>
      <c r="S1287">
        <v>9</v>
      </c>
      <c r="T1287">
        <v>951.11111111111097</v>
      </c>
      <c r="X1287" t="s">
        <v>2220</v>
      </c>
    </row>
    <row r="1288" spans="2:24" x14ac:dyDescent="0.25">
      <c r="B1288" t="s">
        <v>2218</v>
      </c>
      <c r="C1288" t="s">
        <v>2200</v>
      </c>
      <c r="D1288" t="s">
        <v>2219</v>
      </c>
      <c r="E1288">
        <v>0</v>
      </c>
      <c r="F1288">
        <v>4</v>
      </c>
      <c r="G1288">
        <v>97</v>
      </c>
      <c r="H1288">
        <v>70.510000000000005</v>
      </c>
      <c r="I1288" t="s">
        <v>71</v>
      </c>
      <c r="J1288" t="s">
        <v>318</v>
      </c>
      <c r="K1288">
        <v>300</v>
      </c>
      <c r="L1288" t="s">
        <v>73</v>
      </c>
      <c r="M1288" t="s">
        <v>74</v>
      </c>
      <c r="N1288">
        <v>300</v>
      </c>
      <c r="O1288">
        <v>8560</v>
      </c>
      <c r="P1288">
        <v>16</v>
      </c>
      <c r="Q1288" t="s">
        <v>3990</v>
      </c>
      <c r="R1288" t="s">
        <v>74</v>
      </c>
      <c r="S1288">
        <v>9</v>
      </c>
      <c r="T1288">
        <v>951.11111111111097</v>
      </c>
      <c r="X1288" t="s">
        <v>2220</v>
      </c>
    </row>
    <row r="1289" spans="2:24" x14ac:dyDescent="0.25">
      <c r="B1289" t="s">
        <v>2218</v>
      </c>
      <c r="C1289" t="s">
        <v>2200</v>
      </c>
      <c r="D1289" t="s">
        <v>2219</v>
      </c>
      <c r="E1289">
        <v>0</v>
      </c>
      <c r="F1289">
        <v>4</v>
      </c>
      <c r="G1289">
        <v>97</v>
      </c>
      <c r="H1289">
        <v>70.510000000000005</v>
      </c>
      <c r="I1289" t="s">
        <v>77</v>
      </c>
      <c r="J1289" t="s">
        <v>318</v>
      </c>
      <c r="K1289">
        <v>300</v>
      </c>
      <c r="L1289" t="s">
        <v>73</v>
      </c>
      <c r="M1289" t="s">
        <v>74</v>
      </c>
      <c r="N1289">
        <v>0</v>
      </c>
      <c r="O1289">
        <v>8560</v>
      </c>
      <c r="P1289">
        <v>16</v>
      </c>
      <c r="Q1289" t="s">
        <v>48</v>
      </c>
      <c r="R1289" t="s">
        <v>74</v>
      </c>
      <c r="S1289">
        <v>7</v>
      </c>
      <c r="T1289">
        <v>1222.8571428571399</v>
      </c>
      <c r="X1289" t="s">
        <v>2220</v>
      </c>
    </row>
    <row r="1290" spans="2:24" x14ac:dyDescent="0.25">
      <c r="B1290" t="s">
        <v>2218</v>
      </c>
      <c r="C1290" t="s">
        <v>2200</v>
      </c>
      <c r="D1290" t="s">
        <v>2219</v>
      </c>
      <c r="E1290">
        <v>0</v>
      </c>
      <c r="F1290">
        <v>4</v>
      </c>
      <c r="G1290">
        <v>97</v>
      </c>
      <c r="H1290">
        <v>70.510000000000005</v>
      </c>
      <c r="I1290" t="s">
        <v>77</v>
      </c>
      <c r="J1290" t="s">
        <v>356</v>
      </c>
      <c r="K1290">
        <v>150</v>
      </c>
      <c r="L1290" t="s">
        <v>73</v>
      </c>
      <c r="M1290" t="s">
        <v>74</v>
      </c>
      <c r="N1290">
        <v>0</v>
      </c>
      <c r="O1290">
        <v>8560</v>
      </c>
      <c r="P1290">
        <v>16</v>
      </c>
      <c r="Q1290" t="s">
        <v>48</v>
      </c>
      <c r="R1290" t="s">
        <v>74</v>
      </c>
      <c r="S1290">
        <v>7</v>
      </c>
      <c r="T1290">
        <v>1222.8571428571399</v>
      </c>
      <c r="X1290" t="s">
        <v>2220</v>
      </c>
    </row>
    <row r="1291" spans="2:24" x14ac:dyDescent="0.25">
      <c r="B1291" t="s">
        <v>2221</v>
      </c>
      <c r="C1291" t="s">
        <v>2205</v>
      </c>
      <c r="D1291" t="s">
        <v>2222</v>
      </c>
      <c r="E1291">
        <v>35</v>
      </c>
      <c r="F1291">
        <v>4</v>
      </c>
      <c r="G1291">
        <v>74</v>
      </c>
      <c r="H1291">
        <v>70</v>
      </c>
      <c r="I1291" t="s">
        <v>71</v>
      </c>
      <c r="J1291" t="s">
        <v>72</v>
      </c>
      <c r="K1291">
        <v>150</v>
      </c>
      <c r="L1291" t="s">
        <v>83</v>
      </c>
      <c r="M1291" t="s">
        <v>83</v>
      </c>
      <c r="N1291">
        <v>0</v>
      </c>
      <c r="O1291">
        <v>8150</v>
      </c>
      <c r="P1291">
        <v>16</v>
      </c>
      <c r="Q1291" t="s">
        <v>48</v>
      </c>
      <c r="R1291">
        <v>450</v>
      </c>
      <c r="S1291">
        <v>7</v>
      </c>
      <c r="T1291">
        <v>1164.2857142857099</v>
      </c>
      <c r="X1291" t="s">
        <v>2223</v>
      </c>
    </row>
    <row r="1292" spans="2:24" x14ac:dyDescent="0.25">
      <c r="B1292" t="s">
        <v>2221</v>
      </c>
      <c r="C1292" t="s">
        <v>2205</v>
      </c>
      <c r="D1292" t="s">
        <v>2222</v>
      </c>
      <c r="E1292">
        <v>35</v>
      </c>
      <c r="F1292">
        <v>4</v>
      </c>
      <c r="G1292">
        <v>74</v>
      </c>
      <c r="H1292">
        <v>70</v>
      </c>
      <c r="I1292" t="s">
        <v>71</v>
      </c>
      <c r="J1292" t="s">
        <v>2208</v>
      </c>
      <c r="K1292">
        <v>160</v>
      </c>
      <c r="L1292" t="s">
        <v>83</v>
      </c>
      <c r="M1292" t="s">
        <v>83</v>
      </c>
      <c r="N1292">
        <v>0</v>
      </c>
      <c r="O1292">
        <v>8150</v>
      </c>
      <c r="P1292">
        <v>16</v>
      </c>
      <c r="Q1292" t="s">
        <v>48</v>
      </c>
      <c r="R1292">
        <v>450</v>
      </c>
      <c r="S1292">
        <v>7</v>
      </c>
      <c r="T1292">
        <v>1164.2857142857099</v>
      </c>
      <c r="X1292" t="s">
        <v>2223</v>
      </c>
    </row>
    <row r="1293" spans="2:24" x14ac:dyDescent="0.25">
      <c r="B1293" t="s">
        <v>2221</v>
      </c>
      <c r="C1293" t="s">
        <v>2205</v>
      </c>
      <c r="D1293" t="s">
        <v>2222</v>
      </c>
      <c r="E1293">
        <v>35</v>
      </c>
      <c r="F1293">
        <v>4</v>
      </c>
      <c r="G1293">
        <v>74</v>
      </c>
      <c r="H1293">
        <v>70</v>
      </c>
      <c r="I1293" t="s">
        <v>77</v>
      </c>
      <c r="J1293" t="s">
        <v>72</v>
      </c>
      <c r="K1293">
        <v>150</v>
      </c>
      <c r="L1293" t="s">
        <v>83</v>
      </c>
      <c r="M1293" t="s">
        <v>83</v>
      </c>
      <c r="N1293">
        <v>0</v>
      </c>
      <c r="O1293">
        <v>8150</v>
      </c>
      <c r="P1293">
        <v>16</v>
      </c>
      <c r="Q1293" t="s">
        <v>48</v>
      </c>
      <c r="R1293" t="s">
        <v>74</v>
      </c>
      <c r="S1293">
        <v>7</v>
      </c>
      <c r="T1293">
        <v>1164.2857142857099</v>
      </c>
      <c r="X1293" t="s">
        <v>2223</v>
      </c>
    </row>
    <row r="1294" spans="2:24" x14ac:dyDescent="0.25">
      <c r="B1294" t="s">
        <v>2221</v>
      </c>
      <c r="C1294" t="s">
        <v>2205</v>
      </c>
      <c r="D1294" t="s">
        <v>2222</v>
      </c>
      <c r="E1294">
        <v>35</v>
      </c>
      <c r="F1294">
        <v>4</v>
      </c>
      <c r="G1294">
        <v>74</v>
      </c>
      <c r="H1294">
        <v>70</v>
      </c>
      <c r="I1294" t="s">
        <v>77</v>
      </c>
      <c r="J1294" t="s">
        <v>2208</v>
      </c>
      <c r="K1294">
        <v>160</v>
      </c>
      <c r="L1294" t="s">
        <v>83</v>
      </c>
      <c r="M1294" t="s">
        <v>83</v>
      </c>
      <c r="N1294">
        <v>0</v>
      </c>
      <c r="O1294">
        <v>8150</v>
      </c>
      <c r="P1294">
        <v>16</v>
      </c>
      <c r="Q1294" t="s">
        <v>48</v>
      </c>
      <c r="R1294" t="s">
        <v>74</v>
      </c>
      <c r="S1294">
        <v>7</v>
      </c>
      <c r="T1294">
        <v>1164.2857142857099</v>
      </c>
      <c r="X1294" t="s">
        <v>2223</v>
      </c>
    </row>
    <row r="1295" spans="2:24" x14ac:dyDescent="0.25">
      <c r="B1295" t="s">
        <v>2224</v>
      </c>
      <c r="C1295" t="s">
        <v>2225</v>
      </c>
      <c r="D1295" t="s">
        <v>237</v>
      </c>
      <c r="E1295">
        <v>0</v>
      </c>
      <c r="F1295">
        <v>4</v>
      </c>
      <c r="G1295">
        <v>72</v>
      </c>
      <c r="H1295">
        <v>76</v>
      </c>
      <c r="I1295" t="s">
        <v>71</v>
      </c>
      <c r="J1295" t="s">
        <v>189</v>
      </c>
      <c r="K1295">
        <v>150</v>
      </c>
      <c r="L1295" t="s">
        <v>239</v>
      </c>
      <c r="M1295" t="s">
        <v>74</v>
      </c>
      <c r="N1295">
        <v>500</v>
      </c>
      <c r="O1295">
        <v>7630</v>
      </c>
      <c r="P1295">
        <v>16</v>
      </c>
      <c r="Q1295" t="s">
        <v>3990</v>
      </c>
      <c r="R1295" t="s">
        <v>74</v>
      </c>
      <c r="S1295">
        <v>8</v>
      </c>
      <c r="T1295">
        <v>953.75</v>
      </c>
      <c r="X1295" t="s">
        <v>2226</v>
      </c>
    </row>
    <row r="1296" spans="2:24" x14ac:dyDescent="0.25">
      <c r="B1296" t="s">
        <v>2224</v>
      </c>
      <c r="C1296" t="s">
        <v>2225</v>
      </c>
      <c r="D1296" t="s">
        <v>237</v>
      </c>
      <c r="E1296">
        <v>0</v>
      </c>
      <c r="F1296">
        <v>4</v>
      </c>
      <c r="G1296">
        <v>72</v>
      </c>
      <c r="H1296">
        <v>76</v>
      </c>
      <c r="I1296" t="s">
        <v>77</v>
      </c>
      <c r="J1296" t="s">
        <v>189</v>
      </c>
      <c r="K1296">
        <v>150</v>
      </c>
      <c r="L1296" t="s">
        <v>239</v>
      </c>
      <c r="M1296" t="s">
        <v>74</v>
      </c>
      <c r="N1296">
        <v>500</v>
      </c>
      <c r="O1296">
        <v>7630</v>
      </c>
      <c r="P1296">
        <v>16</v>
      </c>
      <c r="Q1296" t="s">
        <v>3990</v>
      </c>
      <c r="R1296" t="s">
        <v>74</v>
      </c>
      <c r="S1296">
        <v>8</v>
      </c>
      <c r="T1296">
        <v>953.75</v>
      </c>
      <c r="X1296" t="s">
        <v>2226</v>
      </c>
    </row>
    <row r="1297" spans="2:24" x14ac:dyDescent="0.25">
      <c r="B1297" t="s">
        <v>2224</v>
      </c>
      <c r="C1297" t="s">
        <v>2225</v>
      </c>
      <c r="D1297" t="s">
        <v>237</v>
      </c>
      <c r="E1297">
        <v>0</v>
      </c>
      <c r="F1297">
        <v>4</v>
      </c>
      <c r="G1297">
        <v>72</v>
      </c>
      <c r="H1297">
        <v>76</v>
      </c>
      <c r="I1297" t="s">
        <v>77</v>
      </c>
      <c r="J1297" t="s">
        <v>501</v>
      </c>
      <c r="K1297">
        <v>150</v>
      </c>
      <c r="L1297" t="s">
        <v>239</v>
      </c>
      <c r="M1297" t="s">
        <v>74</v>
      </c>
      <c r="N1297">
        <v>300</v>
      </c>
      <c r="O1297">
        <v>7630</v>
      </c>
      <c r="P1297">
        <v>16</v>
      </c>
      <c r="Q1297" t="s">
        <v>3990</v>
      </c>
      <c r="R1297" t="s">
        <v>74</v>
      </c>
      <c r="S1297">
        <v>8</v>
      </c>
      <c r="T1297">
        <v>953.75</v>
      </c>
      <c r="X1297" t="s">
        <v>2226</v>
      </c>
    </row>
    <row r="1298" spans="2:24" x14ac:dyDescent="0.25">
      <c r="B1298" t="s">
        <v>2227</v>
      </c>
      <c r="C1298" t="s">
        <v>2228</v>
      </c>
      <c r="D1298" t="s">
        <v>70</v>
      </c>
      <c r="E1298">
        <v>36</v>
      </c>
      <c r="F1298">
        <v>4</v>
      </c>
      <c r="G1298">
        <v>78</v>
      </c>
      <c r="H1298">
        <v>70</v>
      </c>
      <c r="I1298" t="s">
        <v>71</v>
      </c>
      <c r="J1298" t="s">
        <v>81</v>
      </c>
      <c r="K1298">
        <v>180</v>
      </c>
      <c r="L1298" t="s">
        <v>73</v>
      </c>
      <c r="M1298" t="s">
        <v>74</v>
      </c>
      <c r="N1298">
        <v>0</v>
      </c>
      <c r="O1298">
        <v>8060</v>
      </c>
      <c r="P1298">
        <v>16</v>
      </c>
      <c r="Q1298" t="s">
        <v>48</v>
      </c>
      <c r="R1298" t="s">
        <v>74</v>
      </c>
      <c r="S1298">
        <v>7</v>
      </c>
      <c r="T1298">
        <v>1151.42857142857</v>
      </c>
      <c r="X1298" t="s">
        <v>2229</v>
      </c>
    </row>
    <row r="1299" spans="2:24" x14ac:dyDescent="0.25">
      <c r="B1299" t="s">
        <v>2227</v>
      </c>
      <c r="C1299" t="s">
        <v>2228</v>
      </c>
      <c r="D1299" t="s">
        <v>70</v>
      </c>
      <c r="E1299">
        <v>36</v>
      </c>
      <c r="F1299">
        <v>4</v>
      </c>
      <c r="G1299">
        <v>78</v>
      </c>
      <c r="H1299">
        <v>70</v>
      </c>
      <c r="I1299" t="s">
        <v>71</v>
      </c>
      <c r="J1299" t="s">
        <v>2014</v>
      </c>
      <c r="K1299">
        <v>150</v>
      </c>
      <c r="L1299" t="s">
        <v>73</v>
      </c>
      <c r="M1299" t="s">
        <v>74</v>
      </c>
      <c r="N1299">
        <v>0</v>
      </c>
      <c r="O1299">
        <v>8060</v>
      </c>
      <c r="P1299">
        <v>16</v>
      </c>
      <c r="Q1299" t="s">
        <v>48</v>
      </c>
      <c r="R1299" t="s">
        <v>74</v>
      </c>
      <c r="S1299">
        <v>7</v>
      </c>
      <c r="T1299">
        <v>1151.42857142857</v>
      </c>
      <c r="X1299" t="s">
        <v>2229</v>
      </c>
    </row>
    <row r="1300" spans="2:24" x14ac:dyDescent="0.25">
      <c r="B1300" t="s">
        <v>2227</v>
      </c>
      <c r="C1300" t="s">
        <v>2228</v>
      </c>
      <c r="D1300" t="s">
        <v>70</v>
      </c>
      <c r="E1300">
        <v>36</v>
      </c>
      <c r="F1300">
        <v>4</v>
      </c>
      <c r="G1300">
        <v>78</v>
      </c>
      <c r="H1300">
        <v>70</v>
      </c>
      <c r="I1300" t="s">
        <v>77</v>
      </c>
      <c r="J1300" t="s">
        <v>81</v>
      </c>
      <c r="K1300">
        <v>180</v>
      </c>
      <c r="L1300" t="s">
        <v>73</v>
      </c>
      <c r="M1300" t="s">
        <v>74</v>
      </c>
      <c r="N1300">
        <v>0</v>
      </c>
      <c r="O1300">
        <v>8060</v>
      </c>
      <c r="P1300">
        <v>16</v>
      </c>
      <c r="Q1300" t="s">
        <v>48</v>
      </c>
      <c r="R1300" t="s">
        <v>74</v>
      </c>
      <c r="S1300">
        <v>7</v>
      </c>
      <c r="T1300">
        <v>1151.42857142857</v>
      </c>
      <c r="X1300" t="s">
        <v>2229</v>
      </c>
    </row>
    <row r="1301" spans="2:24" x14ac:dyDescent="0.25">
      <c r="B1301" t="s">
        <v>2227</v>
      </c>
      <c r="C1301" t="s">
        <v>2228</v>
      </c>
      <c r="D1301" t="s">
        <v>70</v>
      </c>
      <c r="E1301">
        <v>36</v>
      </c>
      <c r="F1301">
        <v>4</v>
      </c>
      <c r="G1301">
        <v>78</v>
      </c>
      <c r="H1301">
        <v>70</v>
      </c>
      <c r="I1301" t="s">
        <v>77</v>
      </c>
      <c r="J1301" t="s">
        <v>2014</v>
      </c>
      <c r="K1301">
        <v>150</v>
      </c>
      <c r="L1301" t="s">
        <v>73</v>
      </c>
      <c r="M1301" t="s">
        <v>74</v>
      </c>
      <c r="N1301">
        <v>0</v>
      </c>
      <c r="O1301">
        <v>8060</v>
      </c>
      <c r="P1301">
        <v>16</v>
      </c>
      <c r="Q1301" t="s">
        <v>48</v>
      </c>
      <c r="R1301" t="s">
        <v>74</v>
      </c>
      <c r="S1301">
        <v>7</v>
      </c>
      <c r="T1301">
        <v>1151.42857142857</v>
      </c>
      <c r="X1301" t="s">
        <v>2229</v>
      </c>
    </row>
    <row r="1302" spans="2:24" x14ac:dyDescent="0.25">
      <c r="B1302" t="s">
        <v>2230</v>
      </c>
      <c r="C1302" t="s">
        <v>2231</v>
      </c>
      <c r="D1302" t="s">
        <v>1063</v>
      </c>
      <c r="E1302">
        <v>0</v>
      </c>
      <c r="F1302">
        <v>4</v>
      </c>
      <c r="G1302">
        <v>78</v>
      </c>
      <c r="H1302">
        <v>70</v>
      </c>
      <c r="I1302" t="s">
        <v>71</v>
      </c>
      <c r="J1302" t="s">
        <v>2014</v>
      </c>
      <c r="K1302">
        <v>150</v>
      </c>
      <c r="L1302" t="s">
        <v>73</v>
      </c>
      <c r="M1302" t="s">
        <v>74</v>
      </c>
      <c r="N1302">
        <v>0</v>
      </c>
      <c r="O1302">
        <v>8150</v>
      </c>
      <c r="P1302">
        <v>16</v>
      </c>
      <c r="Q1302" t="s">
        <v>48</v>
      </c>
      <c r="R1302" t="s">
        <v>74</v>
      </c>
      <c r="S1302">
        <v>7</v>
      </c>
      <c r="T1302">
        <v>1164.2857142857099</v>
      </c>
      <c r="X1302" t="s">
        <v>2232</v>
      </c>
    </row>
    <row r="1303" spans="2:24" x14ac:dyDescent="0.25">
      <c r="B1303" t="s">
        <v>2230</v>
      </c>
      <c r="C1303" t="s">
        <v>2231</v>
      </c>
      <c r="D1303" t="s">
        <v>1063</v>
      </c>
      <c r="E1303">
        <v>0</v>
      </c>
      <c r="F1303">
        <v>4</v>
      </c>
      <c r="G1303">
        <v>78</v>
      </c>
      <c r="H1303">
        <v>70</v>
      </c>
      <c r="I1303" t="s">
        <v>71</v>
      </c>
      <c r="J1303" t="s">
        <v>81</v>
      </c>
      <c r="K1303">
        <v>180</v>
      </c>
      <c r="L1303" t="s">
        <v>73</v>
      </c>
      <c r="M1303" t="s">
        <v>74</v>
      </c>
      <c r="N1303">
        <v>0</v>
      </c>
      <c r="O1303">
        <v>8150</v>
      </c>
      <c r="P1303">
        <v>16</v>
      </c>
      <c r="Q1303" t="s">
        <v>48</v>
      </c>
      <c r="R1303" t="s">
        <v>74</v>
      </c>
      <c r="S1303">
        <v>7</v>
      </c>
      <c r="T1303">
        <v>1164.2857142857099</v>
      </c>
      <c r="X1303" t="s">
        <v>2232</v>
      </c>
    </row>
    <row r="1304" spans="2:24" x14ac:dyDescent="0.25">
      <c r="B1304" t="s">
        <v>2230</v>
      </c>
      <c r="C1304" t="s">
        <v>2231</v>
      </c>
      <c r="D1304" t="s">
        <v>1063</v>
      </c>
      <c r="E1304">
        <v>0</v>
      </c>
      <c r="F1304">
        <v>4</v>
      </c>
      <c r="G1304">
        <v>78</v>
      </c>
      <c r="H1304">
        <v>70</v>
      </c>
      <c r="I1304" t="s">
        <v>77</v>
      </c>
      <c r="J1304" t="s">
        <v>81</v>
      </c>
      <c r="K1304">
        <v>180</v>
      </c>
      <c r="L1304" t="s">
        <v>73</v>
      </c>
      <c r="M1304" t="s">
        <v>74</v>
      </c>
      <c r="N1304">
        <v>0</v>
      </c>
      <c r="O1304">
        <v>8150</v>
      </c>
      <c r="P1304">
        <v>16</v>
      </c>
      <c r="Q1304" t="s">
        <v>48</v>
      </c>
      <c r="R1304" t="s">
        <v>74</v>
      </c>
      <c r="S1304">
        <v>7</v>
      </c>
      <c r="T1304">
        <v>1164.2857142857099</v>
      </c>
      <c r="X1304" t="s">
        <v>2232</v>
      </c>
    </row>
    <row r="1305" spans="2:24" x14ac:dyDescent="0.25">
      <c r="B1305" t="s">
        <v>2230</v>
      </c>
      <c r="C1305" t="s">
        <v>2231</v>
      </c>
      <c r="D1305" t="s">
        <v>1063</v>
      </c>
      <c r="E1305">
        <v>0</v>
      </c>
      <c r="F1305">
        <v>4</v>
      </c>
      <c r="G1305">
        <v>78</v>
      </c>
      <c r="H1305">
        <v>70</v>
      </c>
      <c r="I1305" t="s">
        <v>77</v>
      </c>
      <c r="J1305" t="s">
        <v>2014</v>
      </c>
      <c r="K1305">
        <v>150</v>
      </c>
      <c r="L1305" t="s">
        <v>73</v>
      </c>
      <c r="M1305" t="s">
        <v>74</v>
      </c>
      <c r="N1305">
        <v>0</v>
      </c>
      <c r="O1305">
        <v>8150</v>
      </c>
      <c r="P1305">
        <v>16</v>
      </c>
      <c r="Q1305" t="s">
        <v>48</v>
      </c>
      <c r="R1305" t="s">
        <v>74</v>
      </c>
      <c r="S1305">
        <v>7</v>
      </c>
      <c r="T1305">
        <v>1164.2857142857099</v>
      </c>
      <c r="X1305" t="s">
        <v>2232</v>
      </c>
    </row>
    <row r="1306" spans="2:24" x14ac:dyDescent="0.25">
      <c r="B1306" t="s">
        <v>2233</v>
      </c>
      <c r="C1306" t="s">
        <v>2234</v>
      </c>
      <c r="D1306" t="s">
        <v>2235</v>
      </c>
      <c r="E1306">
        <v>0</v>
      </c>
      <c r="F1306">
        <v>4</v>
      </c>
      <c r="G1306">
        <v>76</v>
      </c>
      <c r="H1306">
        <v>65</v>
      </c>
      <c r="I1306" t="s">
        <v>71</v>
      </c>
      <c r="J1306" t="s">
        <v>509</v>
      </c>
      <c r="K1306">
        <v>75</v>
      </c>
      <c r="L1306" t="s">
        <v>239</v>
      </c>
      <c r="M1306" t="s">
        <v>74</v>
      </c>
      <c r="N1306">
        <v>500</v>
      </c>
      <c r="O1306">
        <v>8610</v>
      </c>
      <c r="P1306">
        <v>16</v>
      </c>
      <c r="Q1306" t="s">
        <v>3990</v>
      </c>
      <c r="R1306" t="s">
        <v>74</v>
      </c>
      <c r="S1306">
        <v>9</v>
      </c>
      <c r="T1306">
        <v>956.66666666666595</v>
      </c>
      <c r="X1306" t="s">
        <v>2236</v>
      </c>
    </row>
    <row r="1307" spans="2:24" x14ac:dyDescent="0.25">
      <c r="B1307" t="s">
        <v>2233</v>
      </c>
      <c r="C1307" t="s">
        <v>2234</v>
      </c>
      <c r="D1307" t="s">
        <v>2235</v>
      </c>
      <c r="E1307">
        <v>0</v>
      </c>
      <c r="F1307">
        <v>4</v>
      </c>
      <c r="G1307">
        <v>76</v>
      </c>
      <c r="H1307">
        <v>65</v>
      </c>
      <c r="I1307" t="s">
        <v>77</v>
      </c>
      <c r="J1307" t="s">
        <v>2237</v>
      </c>
      <c r="K1307" t="s">
        <v>3995</v>
      </c>
      <c r="L1307" t="s">
        <v>627</v>
      </c>
      <c r="M1307" t="s">
        <v>74</v>
      </c>
      <c r="N1307">
        <v>0</v>
      </c>
      <c r="O1307">
        <v>8610</v>
      </c>
      <c r="P1307">
        <v>16</v>
      </c>
      <c r="Q1307" t="s">
        <v>48</v>
      </c>
      <c r="R1307" t="s">
        <v>74</v>
      </c>
      <c r="S1307">
        <v>7</v>
      </c>
      <c r="T1307">
        <v>1230</v>
      </c>
      <c r="X1307" t="s">
        <v>2236</v>
      </c>
    </row>
    <row r="1308" spans="2:24" x14ac:dyDescent="0.25">
      <c r="B1308" t="s">
        <v>2233</v>
      </c>
      <c r="C1308" t="s">
        <v>2234</v>
      </c>
      <c r="D1308" t="s">
        <v>2235</v>
      </c>
      <c r="E1308">
        <v>0</v>
      </c>
      <c r="F1308">
        <v>4</v>
      </c>
      <c r="G1308">
        <v>76</v>
      </c>
      <c r="H1308">
        <v>65</v>
      </c>
      <c r="I1308" t="s">
        <v>77</v>
      </c>
      <c r="J1308" t="s">
        <v>509</v>
      </c>
      <c r="K1308">
        <v>75</v>
      </c>
      <c r="L1308" t="s">
        <v>239</v>
      </c>
      <c r="M1308" t="s">
        <v>74</v>
      </c>
      <c r="N1308">
        <v>500</v>
      </c>
      <c r="O1308">
        <v>8610</v>
      </c>
      <c r="P1308">
        <v>16</v>
      </c>
      <c r="Q1308" t="s">
        <v>3990</v>
      </c>
      <c r="R1308" t="s">
        <v>74</v>
      </c>
      <c r="S1308">
        <v>9</v>
      </c>
      <c r="T1308">
        <v>956.66666666666595</v>
      </c>
      <c r="X1308" t="s">
        <v>2236</v>
      </c>
    </row>
    <row r="1309" spans="2:24" x14ac:dyDescent="0.25">
      <c r="B1309" t="s">
        <v>2238</v>
      </c>
      <c r="C1309" t="s">
        <v>2239</v>
      </c>
      <c r="D1309" t="s">
        <v>2240</v>
      </c>
      <c r="E1309">
        <v>39</v>
      </c>
      <c r="F1309">
        <v>4</v>
      </c>
      <c r="G1309">
        <v>58</v>
      </c>
      <c r="H1309">
        <v>66</v>
      </c>
      <c r="I1309" t="s">
        <v>71</v>
      </c>
      <c r="J1309" t="s">
        <v>2166</v>
      </c>
      <c r="K1309">
        <v>200</v>
      </c>
      <c r="L1309" t="s">
        <v>83</v>
      </c>
      <c r="M1309" t="s">
        <v>73</v>
      </c>
      <c r="N1309">
        <v>0</v>
      </c>
      <c r="O1309">
        <v>10062</v>
      </c>
      <c r="P1309">
        <v>16</v>
      </c>
      <c r="Q1309" t="s">
        <v>48</v>
      </c>
      <c r="R1309">
        <v>320</v>
      </c>
      <c r="S1309">
        <v>9</v>
      </c>
      <c r="T1309">
        <v>1118</v>
      </c>
      <c r="X1309" t="s">
        <v>2241</v>
      </c>
    </row>
    <row r="1310" spans="2:24" x14ac:dyDescent="0.25">
      <c r="B1310" t="s">
        <v>2238</v>
      </c>
      <c r="C1310" t="s">
        <v>2239</v>
      </c>
      <c r="D1310" t="s">
        <v>2240</v>
      </c>
      <c r="E1310">
        <v>39</v>
      </c>
      <c r="F1310">
        <v>4</v>
      </c>
      <c r="G1310">
        <v>58</v>
      </c>
      <c r="H1310">
        <v>66</v>
      </c>
      <c r="I1310" t="s">
        <v>77</v>
      </c>
      <c r="J1310" t="s">
        <v>2166</v>
      </c>
      <c r="K1310">
        <v>200</v>
      </c>
      <c r="L1310" t="s">
        <v>83</v>
      </c>
      <c r="M1310" t="s">
        <v>73</v>
      </c>
      <c r="N1310">
        <v>0</v>
      </c>
      <c r="O1310">
        <v>10062</v>
      </c>
      <c r="P1310">
        <v>16</v>
      </c>
      <c r="Q1310" t="s">
        <v>48</v>
      </c>
      <c r="R1310" t="s">
        <v>74</v>
      </c>
      <c r="S1310">
        <v>9</v>
      </c>
      <c r="T1310">
        <v>1118</v>
      </c>
      <c r="X1310" t="s">
        <v>2241</v>
      </c>
    </row>
    <row r="1311" spans="2:24" x14ac:dyDescent="0.25">
      <c r="B1311" t="s">
        <v>2242</v>
      </c>
      <c r="C1311" t="s">
        <v>2243</v>
      </c>
      <c r="D1311" t="s">
        <v>2244</v>
      </c>
      <c r="E1311">
        <v>40</v>
      </c>
      <c r="F1311">
        <v>3</v>
      </c>
      <c r="G1311">
        <v>68</v>
      </c>
      <c r="H1311">
        <v>65</v>
      </c>
      <c r="I1311" t="s">
        <v>71</v>
      </c>
      <c r="J1311" t="s">
        <v>913</v>
      </c>
      <c r="K1311">
        <v>30</v>
      </c>
      <c r="L1311" t="s">
        <v>73</v>
      </c>
      <c r="M1311" t="s">
        <v>74</v>
      </c>
      <c r="N1311">
        <v>0</v>
      </c>
      <c r="O1311">
        <v>6270</v>
      </c>
      <c r="P1311">
        <v>16</v>
      </c>
      <c r="Q1311" t="s">
        <v>48</v>
      </c>
      <c r="R1311" t="s">
        <v>74</v>
      </c>
      <c r="S1311">
        <v>6</v>
      </c>
      <c r="T1311">
        <v>1045</v>
      </c>
      <c r="X1311" t="s">
        <v>2245</v>
      </c>
    </row>
    <row r="1312" spans="2:24" x14ac:dyDescent="0.25">
      <c r="B1312" t="s">
        <v>2242</v>
      </c>
      <c r="C1312" t="s">
        <v>2243</v>
      </c>
      <c r="D1312" t="s">
        <v>2244</v>
      </c>
      <c r="E1312">
        <v>40</v>
      </c>
      <c r="F1312">
        <v>3</v>
      </c>
      <c r="G1312">
        <v>68</v>
      </c>
      <c r="H1312">
        <v>65</v>
      </c>
      <c r="I1312" t="s">
        <v>77</v>
      </c>
      <c r="J1312" t="s">
        <v>913</v>
      </c>
      <c r="K1312">
        <v>30</v>
      </c>
      <c r="L1312" t="s">
        <v>73</v>
      </c>
      <c r="M1312" t="s">
        <v>74</v>
      </c>
      <c r="N1312">
        <v>0</v>
      </c>
      <c r="O1312">
        <v>6270</v>
      </c>
      <c r="P1312">
        <v>16</v>
      </c>
      <c r="Q1312" t="s">
        <v>48</v>
      </c>
      <c r="R1312" t="s">
        <v>74</v>
      </c>
      <c r="S1312">
        <v>6</v>
      </c>
      <c r="T1312">
        <v>1045</v>
      </c>
      <c r="X1312" t="s">
        <v>2245</v>
      </c>
    </row>
    <row r="1313" spans="2:24" x14ac:dyDescent="0.25">
      <c r="B1313" t="s">
        <v>2246</v>
      </c>
      <c r="C1313" t="s">
        <v>2247</v>
      </c>
      <c r="D1313" t="s">
        <v>2248</v>
      </c>
      <c r="E1313">
        <v>40</v>
      </c>
      <c r="F1313">
        <v>3</v>
      </c>
      <c r="G1313">
        <v>76</v>
      </c>
      <c r="H1313">
        <v>65</v>
      </c>
      <c r="I1313" t="s">
        <v>71</v>
      </c>
      <c r="J1313" t="s">
        <v>913</v>
      </c>
      <c r="K1313">
        <v>30</v>
      </c>
      <c r="L1313" t="s">
        <v>73</v>
      </c>
      <c r="M1313" t="s">
        <v>74</v>
      </c>
      <c r="N1313">
        <v>0</v>
      </c>
      <c r="O1313">
        <v>6270</v>
      </c>
      <c r="P1313">
        <v>16</v>
      </c>
      <c r="Q1313" t="s">
        <v>48</v>
      </c>
      <c r="R1313" t="s">
        <v>74</v>
      </c>
      <c r="S1313">
        <v>6</v>
      </c>
      <c r="T1313">
        <v>1045</v>
      </c>
      <c r="X1313" t="s">
        <v>2249</v>
      </c>
    </row>
    <row r="1314" spans="2:24" x14ac:dyDescent="0.25">
      <c r="B1314" t="s">
        <v>2246</v>
      </c>
      <c r="C1314" t="s">
        <v>2247</v>
      </c>
      <c r="D1314" t="s">
        <v>2248</v>
      </c>
      <c r="E1314">
        <v>40</v>
      </c>
      <c r="F1314">
        <v>3</v>
      </c>
      <c r="G1314">
        <v>76</v>
      </c>
      <c r="H1314">
        <v>65</v>
      </c>
      <c r="I1314" t="s">
        <v>77</v>
      </c>
      <c r="J1314" t="s">
        <v>144</v>
      </c>
      <c r="K1314">
        <v>150</v>
      </c>
      <c r="L1314" t="s">
        <v>73</v>
      </c>
      <c r="M1314" t="s">
        <v>74</v>
      </c>
      <c r="N1314">
        <v>0</v>
      </c>
      <c r="O1314">
        <v>6270</v>
      </c>
      <c r="P1314">
        <v>16</v>
      </c>
      <c r="Q1314" t="s">
        <v>48</v>
      </c>
      <c r="R1314" t="s">
        <v>74</v>
      </c>
      <c r="S1314">
        <v>6</v>
      </c>
      <c r="T1314">
        <v>1045</v>
      </c>
      <c r="X1314" t="s">
        <v>2249</v>
      </c>
    </row>
    <row r="1315" spans="2:24" x14ac:dyDescent="0.25">
      <c r="B1315" t="s">
        <v>2250</v>
      </c>
      <c r="C1315" t="s">
        <v>2251</v>
      </c>
      <c r="D1315" t="s">
        <v>2252</v>
      </c>
      <c r="E1315">
        <v>41</v>
      </c>
      <c r="F1315">
        <v>5</v>
      </c>
      <c r="G1315">
        <v>44</v>
      </c>
      <c r="H1315">
        <v>70</v>
      </c>
      <c r="I1315" t="s">
        <v>71</v>
      </c>
      <c r="J1315" t="s">
        <v>1614</v>
      </c>
      <c r="K1315">
        <v>30</v>
      </c>
      <c r="L1315" t="s">
        <v>83</v>
      </c>
      <c r="M1315" t="s">
        <v>83</v>
      </c>
      <c r="N1315">
        <v>0</v>
      </c>
      <c r="O1315">
        <v>7380</v>
      </c>
      <c r="P1315">
        <v>16</v>
      </c>
      <c r="Q1315" t="s">
        <v>48</v>
      </c>
      <c r="R1315">
        <v>450</v>
      </c>
      <c r="S1315">
        <v>6</v>
      </c>
      <c r="T1315">
        <v>1230</v>
      </c>
      <c r="X1315" t="s">
        <v>2253</v>
      </c>
    </row>
    <row r="1316" spans="2:24" x14ac:dyDescent="0.25">
      <c r="B1316" t="s">
        <v>2250</v>
      </c>
      <c r="C1316" t="s">
        <v>2251</v>
      </c>
      <c r="D1316" t="s">
        <v>2252</v>
      </c>
      <c r="E1316">
        <v>41</v>
      </c>
      <c r="F1316">
        <v>5</v>
      </c>
      <c r="G1316">
        <v>44</v>
      </c>
      <c r="H1316">
        <v>70</v>
      </c>
      <c r="I1316" t="s">
        <v>77</v>
      </c>
      <c r="J1316" t="s">
        <v>2254</v>
      </c>
      <c r="K1316">
        <v>12</v>
      </c>
      <c r="L1316" t="s">
        <v>73</v>
      </c>
      <c r="M1316" t="s">
        <v>83</v>
      </c>
      <c r="N1316" t="s">
        <v>74</v>
      </c>
      <c r="O1316">
        <v>7380</v>
      </c>
      <c r="P1316">
        <v>16</v>
      </c>
      <c r="Q1316" t="s">
        <v>3989</v>
      </c>
      <c r="R1316" t="s">
        <v>74</v>
      </c>
      <c r="S1316" t="s">
        <v>74</v>
      </c>
      <c r="T1316" t="s">
        <v>74</v>
      </c>
      <c r="X1316" t="s">
        <v>2253</v>
      </c>
    </row>
    <row r="1317" spans="2:24" x14ac:dyDescent="0.25">
      <c r="B1317" t="s">
        <v>2250</v>
      </c>
      <c r="C1317" t="s">
        <v>2251</v>
      </c>
      <c r="D1317" t="s">
        <v>2252</v>
      </c>
      <c r="E1317">
        <v>41</v>
      </c>
      <c r="F1317">
        <v>5</v>
      </c>
      <c r="G1317">
        <v>44</v>
      </c>
      <c r="H1317">
        <v>70</v>
      </c>
      <c r="I1317" t="s">
        <v>77</v>
      </c>
      <c r="J1317" t="s">
        <v>186</v>
      </c>
      <c r="K1317">
        <v>75</v>
      </c>
      <c r="L1317" t="s">
        <v>83</v>
      </c>
      <c r="M1317" t="s">
        <v>83</v>
      </c>
      <c r="N1317">
        <v>0</v>
      </c>
      <c r="O1317">
        <v>7380</v>
      </c>
      <c r="P1317">
        <v>16</v>
      </c>
      <c r="Q1317" t="s">
        <v>48</v>
      </c>
      <c r="R1317" t="s">
        <v>74</v>
      </c>
      <c r="S1317">
        <v>6</v>
      </c>
      <c r="T1317">
        <v>1230</v>
      </c>
      <c r="X1317" t="s">
        <v>2253</v>
      </c>
    </row>
    <row r="1318" spans="2:24" x14ac:dyDescent="0.25">
      <c r="B1318" t="s">
        <v>2255</v>
      </c>
      <c r="C1318" t="s">
        <v>2256</v>
      </c>
      <c r="D1318" t="s">
        <v>2257</v>
      </c>
      <c r="E1318">
        <v>41</v>
      </c>
      <c r="F1318">
        <v>4</v>
      </c>
      <c r="G1318">
        <v>64</v>
      </c>
      <c r="H1318">
        <v>76</v>
      </c>
      <c r="I1318" t="s">
        <v>71</v>
      </c>
      <c r="J1318" t="s">
        <v>94</v>
      </c>
      <c r="K1318">
        <v>170</v>
      </c>
      <c r="L1318" t="s">
        <v>239</v>
      </c>
      <c r="M1318" t="s">
        <v>74</v>
      </c>
      <c r="N1318">
        <v>0</v>
      </c>
      <c r="O1318">
        <v>9150</v>
      </c>
      <c r="P1318">
        <v>16</v>
      </c>
      <c r="Q1318" t="s">
        <v>48</v>
      </c>
      <c r="R1318" t="s">
        <v>74</v>
      </c>
      <c r="S1318">
        <v>8</v>
      </c>
      <c r="T1318">
        <v>1143.75</v>
      </c>
      <c r="X1318" t="s">
        <v>2258</v>
      </c>
    </row>
    <row r="1319" spans="2:24" x14ac:dyDescent="0.25">
      <c r="B1319" t="s">
        <v>2255</v>
      </c>
      <c r="C1319" t="s">
        <v>2256</v>
      </c>
      <c r="D1319" t="s">
        <v>2257</v>
      </c>
      <c r="E1319">
        <v>41</v>
      </c>
      <c r="F1319">
        <v>4</v>
      </c>
      <c r="G1319">
        <v>64</v>
      </c>
      <c r="H1319">
        <v>76</v>
      </c>
      <c r="I1319" t="s">
        <v>77</v>
      </c>
      <c r="J1319" t="s">
        <v>81</v>
      </c>
      <c r="K1319">
        <v>180</v>
      </c>
      <c r="L1319" t="s">
        <v>627</v>
      </c>
      <c r="M1319" t="s">
        <v>74</v>
      </c>
      <c r="N1319">
        <v>0</v>
      </c>
      <c r="O1319">
        <v>9150</v>
      </c>
      <c r="P1319">
        <v>16</v>
      </c>
      <c r="Q1319" t="s">
        <v>48</v>
      </c>
      <c r="R1319" t="s">
        <v>74</v>
      </c>
      <c r="S1319">
        <v>8</v>
      </c>
      <c r="T1319">
        <v>1143.75</v>
      </c>
      <c r="X1319" t="s">
        <v>2258</v>
      </c>
    </row>
    <row r="1320" spans="2:24" x14ac:dyDescent="0.25">
      <c r="B1320" t="s">
        <v>2259</v>
      </c>
      <c r="C1320" t="s">
        <v>2260</v>
      </c>
      <c r="D1320" t="s">
        <v>976</v>
      </c>
      <c r="E1320">
        <v>41</v>
      </c>
      <c r="F1320">
        <v>8</v>
      </c>
      <c r="G1320">
        <v>62</v>
      </c>
      <c r="H1320">
        <v>66.7</v>
      </c>
      <c r="I1320" t="s">
        <v>71</v>
      </c>
      <c r="J1320" t="s">
        <v>509</v>
      </c>
      <c r="K1320">
        <v>75</v>
      </c>
      <c r="L1320" t="s">
        <v>73</v>
      </c>
      <c r="M1320" t="s">
        <v>74</v>
      </c>
      <c r="N1320">
        <v>0</v>
      </c>
      <c r="O1320">
        <v>17920</v>
      </c>
      <c r="P1320">
        <v>16</v>
      </c>
      <c r="Q1320" t="s">
        <v>48</v>
      </c>
      <c r="R1320" t="s">
        <v>74</v>
      </c>
      <c r="S1320">
        <v>15</v>
      </c>
      <c r="T1320">
        <v>1194.6666666666599</v>
      </c>
      <c r="X1320" t="s">
        <v>2261</v>
      </c>
    </row>
    <row r="1321" spans="2:24" x14ac:dyDescent="0.25">
      <c r="B1321" t="s">
        <v>2259</v>
      </c>
      <c r="C1321" t="s">
        <v>2260</v>
      </c>
      <c r="D1321" t="s">
        <v>976</v>
      </c>
      <c r="E1321">
        <v>41</v>
      </c>
      <c r="F1321">
        <v>8</v>
      </c>
      <c r="G1321">
        <v>62</v>
      </c>
      <c r="H1321">
        <v>66.7</v>
      </c>
      <c r="I1321" t="s">
        <v>77</v>
      </c>
      <c r="J1321" t="s">
        <v>318</v>
      </c>
      <c r="K1321">
        <v>300</v>
      </c>
      <c r="L1321" t="s">
        <v>73</v>
      </c>
      <c r="M1321" t="s">
        <v>74</v>
      </c>
      <c r="N1321">
        <v>0</v>
      </c>
      <c r="O1321">
        <v>17920</v>
      </c>
      <c r="P1321">
        <v>16</v>
      </c>
      <c r="Q1321" t="s">
        <v>48</v>
      </c>
      <c r="R1321" t="s">
        <v>74</v>
      </c>
      <c r="S1321">
        <v>15</v>
      </c>
      <c r="T1321">
        <v>1194.6666666666599</v>
      </c>
      <c r="X1321" t="s">
        <v>2261</v>
      </c>
    </row>
    <row r="1322" spans="2:24" x14ac:dyDescent="0.25">
      <c r="B1322" t="s">
        <v>2262</v>
      </c>
      <c r="C1322" t="s">
        <v>2263</v>
      </c>
      <c r="D1322" t="s">
        <v>1964</v>
      </c>
      <c r="E1322">
        <v>0</v>
      </c>
      <c r="F1322">
        <v>2</v>
      </c>
      <c r="G1322">
        <v>42</v>
      </c>
      <c r="H1322">
        <v>70</v>
      </c>
      <c r="I1322" t="s">
        <v>71</v>
      </c>
      <c r="J1322" t="s">
        <v>2264</v>
      </c>
      <c r="K1322">
        <v>250</v>
      </c>
      <c r="L1322" t="s">
        <v>73</v>
      </c>
      <c r="M1322" t="s">
        <v>74</v>
      </c>
      <c r="N1322">
        <v>0</v>
      </c>
      <c r="O1322">
        <v>4090</v>
      </c>
      <c r="P1322">
        <v>16</v>
      </c>
      <c r="Q1322" t="s">
        <v>48</v>
      </c>
      <c r="R1322" t="s">
        <v>74</v>
      </c>
      <c r="S1322">
        <v>4</v>
      </c>
      <c r="T1322">
        <v>1022.5</v>
      </c>
      <c r="X1322" t="s">
        <v>2265</v>
      </c>
    </row>
    <row r="1323" spans="2:24" x14ac:dyDescent="0.25">
      <c r="B1323" t="s">
        <v>2262</v>
      </c>
      <c r="C1323" t="s">
        <v>2263</v>
      </c>
      <c r="D1323" t="s">
        <v>1964</v>
      </c>
      <c r="E1323">
        <v>0</v>
      </c>
      <c r="F1323">
        <v>2</v>
      </c>
      <c r="G1323">
        <v>42</v>
      </c>
      <c r="H1323">
        <v>70</v>
      </c>
      <c r="I1323" t="s">
        <v>77</v>
      </c>
      <c r="J1323" t="s">
        <v>2264</v>
      </c>
      <c r="K1323">
        <v>250</v>
      </c>
      <c r="L1323" t="s">
        <v>73</v>
      </c>
      <c r="M1323" t="s">
        <v>74</v>
      </c>
      <c r="N1323">
        <v>0</v>
      </c>
      <c r="O1323">
        <v>4090</v>
      </c>
      <c r="P1323">
        <v>16</v>
      </c>
      <c r="Q1323" t="s">
        <v>48</v>
      </c>
      <c r="R1323" t="s">
        <v>74</v>
      </c>
      <c r="S1323">
        <v>4</v>
      </c>
      <c r="T1323">
        <v>1022.5</v>
      </c>
      <c r="X1323" t="s">
        <v>2265</v>
      </c>
    </row>
    <row r="1324" spans="2:24" x14ac:dyDescent="0.25">
      <c r="B1324" t="s">
        <v>2266</v>
      </c>
      <c r="C1324" t="s">
        <v>236</v>
      </c>
      <c r="D1324" t="s">
        <v>2267</v>
      </c>
      <c r="E1324">
        <v>0</v>
      </c>
      <c r="F1324">
        <v>3</v>
      </c>
      <c r="G1324">
        <v>60</v>
      </c>
      <c r="H1324">
        <v>70</v>
      </c>
      <c r="I1324" t="s">
        <v>71</v>
      </c>
      <c r="J1324" t="s">
        <v>929</v>
      </c>
      <c r="K1324">
        <v>300</v>
      </c>
      <c r="L1324" t="s">
        <v>73</v>
      </c>
      <c r="M1324" t="s">
        <v>74</v>
      </c>
      <c r="N1324">
        <v>0</v>
      </c>
      <c r="O1324">
        <v>5910</v>
      </c>
      <c r="P1324">
        <v>16</v>
      </c>
      <c r="Q1324" t="s">
        <v>48</v>
      </c>
      <c r="R1324" t="s">
        <v>74</v>
      </c>
      <c r="S1324">
        <v>5</v>
      </c>
      <c r="T1324">
        <v>1182</v>
      </c>
      <c r="X1324" t="s">
        <v>2268</v>
      </c>
    </row>
    <row r="1325" spans="2:24" x14ac:dyDescent="0.25">
      <c r="B1325" t="s">
        <v>2266</v>
      </c>
      <c r="C1325" t="s">
        <v>236</v>
      </c>
      <c r="D1325" t="s">
        <v>2267</v>
      </c>
      <c r="E1325">
        <v>0</v>
      </c>
      <c r="F1325">
        <v>3</v>
      </c>
      <c r="G1325">
        <v>60</v>
      </c>
      <c r="H1325">
        <v>70</v>
      </c>
      <c r="I1325" t="s">
        <v>71</v>
      </c>
      <c r="J1325" t="s">
        <v>1502</v>
      </c>
      <c r="K1325">
        <v>250</v>
      </c>
      <c r="L1325" t="s">
        <v>73</v>
      </c>
      <c r="M1325" t="s">
        <v>74</v>
      </c>
      <c r="N1325">
        <v>0</v>
      </c>
      <c r="O1325">
        <v>5910</v>
      </c>
      <c r="P1325">
        <v>16</v>
      </c>
      <c r="Q1325" t="s">
        <v>48</v>
      </c>
      <c r="R1325" t="s">
        <v>74</v>
      </c>
      <c r="S1325">
        <v>5</v>
      </c>
      <c r="T1325">
        <v>1182</v>
      </c>
      <c r="X1325" t="s">
        <v>2268</v>
      </c>
    </row>
    <row r="1326" spans="2:24" x14ac:dyDescent="0.25">
      <c r="B1326" t="s">
        <v>2266</v>
      </c>
      <c r="C1326" t="s">
        <v>236</v>
      </c>
      <c r="D1326" t="s">
        <v>2267</v>
      </c>
      <c r="E1326">
        <v>0</v>
      </c>
      <c r="F1326">
        <v>3</v>
      </c>
      <c r="G1326">
        <v>60</v>
      </c>
      <c r="H1326">
        <v>70</v>
      </c>
      <c r="I1326" t="s">
        <v>77</v>
      </c>
      <c r="J1326" t="s">
        <v>929</v>
      </c>
      <c r="K1326">
        <v>300</v>
      </c>
      <c r="L1326" t="s">
        <v>73</v>
      </c>
      <c r="M1326" t="s">
        <v>74</v>
      </c>
      <c r="N1326">
        <v>0</v>
      </c>
      <c r="O1326">
        <v>5910</v>
      </c>
      <c r="P1326">
        <v>16</v>
      </c>
      <c r="Q1326" t="s">
        <v>48</v>
      </c>
      <c r="R1326" t="s">
        <v>74</v>
      </c>
      <c r="S1326">
        <v>5</v>
      </c>
      <c r="T1326">
        <v>1182</v>
      </c>
      <c r="X1326" t="s">
        <v>2268</v>
      </c>
    </row>
    <row r="1327" spans="2:24" x14ac:dyDescent="0.25">
      <c r="B1327" t="s">
        <v>2266</v>
      </c>
      <c r="C1327" t="s">
        <v>236</v>
      </c>
      <c r="D1327" t="s">
        <v>2267</v>
      </c>
      <c r="E1327">
        <v>0</v>
      </c>
      <c r="F1327">
        <v>3</v>
      </c>
      <c r="G1327">
        <v>60</v>
      </c>
      <c r="H1327">
        <v>70</v>
      </c>
      <c r="I1327" t="s">
        <v>77</v>
      </c>
      <c r="J1327" t="s">
        <v>1502</v>
      </c>
      <c r="K1327">
        <v>250</v>
      </c>
      <c r="L1327" t="s">
        <v>73</v>
      </c>
      <c r="M1327" t="s">
        <v>74</v>
      </c>
      <c r="N1327">
        <v>0</v>
      </c>
      <c r="O1327">
        <v>5910</v>
      </c>
      <c r="P1327">
        <v>16</v>
      </c>
      <c r="Q1327" t="s">
        <v>48</v>
      </c>
      <c r="R1327" t="s">
        <v>74</v>
      </c>
      <c r="S1327">
        <v>5</v>
      </c>
      <c r="T1327">
        <v>1182</v>
      </c>
      <c r="X1327" t="s">
        <v>2268</v>
      </c>
    </row>
    <row r="1328" spans="2:24" x14ac:dyDescent="0.25">
      <c r="B1328" t="s">
        <v>2269</v>
      </c>
      <c r="C1328" t="s">
        <v>2270</v>
      </c>
      <c r="D1328" t="s">
        <v>2271</v>
      </c>
      <c r="E1328">
        <v>45</v>
      </c>
      <c r="F1328">
        <v>3</v>
      </c>
      <c r="G1328">
        <v>60</v>
      </c>
      <c r="H1328">
        <v>51</v>
      </c>
      <c r="I1328" t="s">
        <v>71</v>
      </c>
      <c r="J1328" t="s">
        <v>158</v>
      </c>
      <c r="K1328">
        <v>135</v>
      </c>
      <c r="L1328" t="s">
        <v>73</v>
      </c>
      <c r="M1328" t="s">
        <v>83</v>
      </c>
      <c r="N1328">
        <v>0</v>
      </c>
      <c r="O1328">
        <v>4926</v>
      </c>
      <c r="P1328">
        <v>16</v>
      </c>
      <c r="Q1328" t="s">
        <v>48</v>
      </c>
      <c r="R1328">
        <v>450</v>
      </c>
      <c r="S1328">
        <v>4</v>
      </c>
      <c r="T1328">
        <v>1231.5</v>
      </c>
      <c r="X1328" t="s">
        <v>2272</v>
      </c>
    </row>
    <row r="1329" spans="2:24" x14ac:dyDescent="0.25">
      <c r="B1329" t="s">
        <v>2269</v>
      </c>
      <c r="C1329" t="s">
        <v>2270</v>
      </c>
      <c r="D1329" t="s">
        <v>2271</v>
      </c>
      <c r="E1329">
        <v>45</v>
      </c>
      <c r="F1329">
        <v>3</v>
      </c>
      <c r="G1329">
        <v>60</v>
      </c>
      <c r="H1329">
        <v>51</v>
      </c>
      <c r="I1329" t="s">
        <v>77</v>
      </c>
      <c r="J1329" t="s">
        <v>1653</v>
      </c>
      <c r="K1329">
        <v>250</v>
      </c>
      <c r="L1329" t="s">
        <v>83</v>
      </c>
      <c r="M1329" t="s">
        <v>83</v>
      </c>
      <c r="N1329">
        <v>0</v>
      </c>
      <c r="O1329">
        <v>4926</v>
      </c>
      <c r="P1329">
        <v>16</v>
      </c>
      <c r="Q1329" t="s">
        <v>48</v>
      </c>
      <c r="R1329" t="s">
        <v>74</v>
      </c>
      <c r="S1329">
        <v>4</v>
      </c>
      <c r="T1329">
        <v>1231.5</v>
      </c>
      <c r="X1329" t="s">
        <v>2272</v>
      </c>
    </row>
    <row r="1330" spans="2:24" x14ac:dyDescent="0.25">
      <c r="B1330" t="s">
        <v>2273</v>
      </c>
      <c r="C1330" t="s">
        <v>2274</v>
      </c>
      <c r="D1330" t="s">
        <v>2275</v>
      </c>
      <c r="E1330">
        <v>45</v>
      </c>
      <c r="F1330">
        <v>5</v>
      </c>
      <c r="G1330">
        <v>70</v>
      </c>
      <c r="H1330">
        <v>70</v>
      </c>
      <c r="I1330" t="s">
        <v>71</v>
      </c>
      <c r="J1330" t="s">
        <v>2276</v>
      </c>
      <c r="K1330">
        <v>30</v>
      </c>
      <c r="L1330" t="s">
        <v>271</v>
      </c>
      <c r="M1330" t="s">
        <v>74</v>
      </c>
      <c r="N1330">
        <v>0</v>
      </c>
      <c r="O1330">
        <v>6230</v>
      </c>
      <c r="P1330">
        <v>16</v>
      </c>
      <c r="Q1330" t="s">
        <v>48</v>
      </c>
      <c r="R1330" t="s">
        <v>74</v>
      </c>
      <c r="S1330">
        <v>5</v>
      </c>
      <c r="T1330">
        <v>1246</v>
      </c>
      <c r="X1330" t="s">
        <v>2277</v>
      </c>
    </row>
    <row r="1331" spans="2:24" x14ac:dyDescent="0.25">
      <c r="B1331" t="s">
        <v>2273</v>
      </c>
      <c r="C1331" t="s">
        <v>2274</v>
      </c>
      <c r="D1331" t="s">
        <v>2275</v>
      </c>
      <c r="E1331">
        <v>45</v>
      </c>
      <c r="F1331">
        <v>5</v>
      </c>
      <c r="G1331">
        <v>70</v>
      </c>
      <c r="H1331">
        <v>70</v>
      </c>
      <c r="I1331" t="s">
        <v>77</v>
      </c>
      <c r="J1331" t="s">
        <v>2278</v>
      </c>
      <c r="K1331">
        <v>40</v>
      </c>
      <c r="L1331" t="s">
        <v>627</v>
      </c>
      <c r="M1331" t="s">
        <v>74</v>
      </c>
      <c r="N1331">
        <v>0</v>
      </c>
      <c r="O1331">
        <v>6230</v>
      </c>
      <c r="P1331">
        <v>16</v>
      </c>
      <c r="Q1331" t="s">
        <v>48</v>
      </c>
      <c r="R1331" t="s">
        <v>74</v>
      </c>
      <c r="S1331">
        <v>5</v>
      </c>
      <c r="T1331">
        <v>1246</v>
      </c>
      <c r="X1331" t="s">
        <v>2277</v>
      </c>
    </row>
    <row r="1332" spans="2:24" x14ac:dyDescent="0.25">
      <c r="B1332" t="s">
        <v>2281</v>
      </c>
      <c r="C1332" t="s">
        <v>2282</v>
      </c>
      <c r="D1332" t="s">
        <v>1017</v>
      </c>
      <c r="E1332">
        <v>48</v>
      </c>
      <c r="F1332">
        <v>2</v>
      </c>
      <c r="G1332">
        <v>30</v>
      </c>
      <c r="H1332">
        <v>66</v>
      </c>
      <c r="I1332" t="s">
        <v>71</v>
      </c>
      <c r="J1332" t="s">
        <v>2283</v>
      </c>
      <c r="K1332">
        <v>600</v>
      </c>
      <c r="L1332" t="s">
        <v>73</v>
      </c>
      <c r="M1332" t="s">
        <v>74</v>
      </c>
      <c r="N1332">
        <v>0</v>
      </c>
      <c r="O1332">
        <v>4224</v>
      </c>
      <c r="P1332">
        <v>16</v>
      </c>
      <c r="Q1332" t="s">
        <v>48</v>
      </c>
      <c r="R1332" t="s">
        <v>74</v>
      </c>
      <c r="S1332">
        <v>4</v>
      </c>
      <c r="T1332">
        <v>1056</v>
      </c>
      <c r="X1332" t="s">
        <v>2284</v>
      </c>
    </row>
    <row r="1333" spans="2:24" x14ac:dyDescent="0.25">
      <c r="B1333" t="s">
        <v>2281</v>
      </c>
      <c r="C1333" t="s">
        <v>2282</v>
      </c>
      <c r="D1333" t="s">
        <v>1017</v>
      </c>
      <c r="E1333">
        <v>48</v>
      </c>
      <c r="F1333">
        <v>2</v>
      </c>
      <c r="G1333">
        <v>30</v>
      </c>
      <c r="H1333">
        <v>66</v>
      </c>
      <c r="I1333" t="s">
        <v>77</v>
      </c>
      <c r="J1333" t="s">
        <v>2283</v>
      </c>
      <c r="K1333">
        <v>600</v>
      </c>
      <c r="L1333" t="s">
        <v>73</v>
      </c>
      <c r="M1333" t="s">
        <v>74</v>
      </c>
      <c r="N1333">
        <v>0</v>
      </c>
      <c r="O1333">
        <v>4224</v>
      </c>
      <c r="P1333">
        <v>16</v>
      </c>
      <c r="Q1333" t="s">
        <v>48</v>
      </c>
      <c r="R1333" t="s">
        <v>74</v>
      </c>
      <c r="S1333">
        <v>4</v>
      </c>
      <c r="T1333">
        <v>1056</v>
      </c>
      <c r="X1333" t="s">
        <v>2284</v>
      </c>
    </row>
    <row r="1334" spans="2:24" x14ac:dyDescent="0.25">
      <c r="B1334" t="s">
        <v>2285</v>
      </c>
      <c r="C1334" t="s">
        <v>236</v>
      </c>
      <c r="D1334" t="s">
        <v>2286</v>
      </c>
      <c r="E1334">
        <v>0</v>
      </c>
      <c r="F1334">
        <v>3</v>
      </c>
      <c r="G1334">
        <v>60</v>
      </c>
      <c r="H1334">
        <v>70</v>
      </c>
      <c r="I1334" t="s">
        <v>71</v>
      </c>
      <c r="J1334" t="s">
        <v>1502</v>
      </c>
      <c r="K1334">
        <v>250</v>
      </c>
      <c r="L1334" t="s">
        <v>73</v>
      </c>
      <c r="M1334" t="s">
        <v>74</v>
      </c>
      <c r="N1334">
        <v>0</v>
      </c>
      <c r="O1334">
        <v>5910</v>
      </c>
      <c r="P1334">
        <v>16</v>
      </c>
      <c r="Q1334" t="s">
        <v>48</v>
      </c>
      <c r="R1334" t="s">
        <v>74</v>
      </c>
      <c r="S1334">
        <v>5</v>
      </c>
      <c r="T1334">
        <v>1182</v>
      </c>
      <c r="X1334" t="s">
        <v>2287</v>
      </c>
    </row>
    <row r="1335" spans="2:24" x14ac:dyDescent="0.25">
      <c r="B1335" t="s">
        <v>2285</v>
      </c>
      <c r="C1335" t="s">
        <v>236</v>
      </c>
      <c r="D1335" t="s">
        <v>2286</v>
      </c>
      <c r="E1335">
        <v>0</v>
      </c>
      <c r="F1335">
        <v>3</v>
      </c>
      <c r="G1335">
        <v>60</v>
      </c>
      <c r="H1335">
        <v>70</v>
      </c>
      <c r="I1335" t="s">
        <v>71</v>
      </c>
      <c r="J1335" t="s">
        <v>1043</v>
      </c>
      <c r="K1335">
        <v>150</v>
      </c>
      <c r="L1335" t="s">
        <v>73</v>
      </c>
      <c r="M1335" t="s">
        <v>74</v>
      </c>
      <c r="N1335">
        <v>0</v>
      </c>
      <c r="O1335">
        <v>5910</v>
      </c>
      <c r="P1335">
        <v>16</v>
      </c>
      <c r="Q1335" t="s">
        <v>48</v>
      </c>
      <c r="R1335" t="s">
        <v>74</v>
      </c>
      <c r="S1335">
        <v>5</v>
      </c>
      <c r="T1335">
        <v>1182</v>
      </c>
      <c r="X1335" t="s">
        <v>2287</v>
      </c>
    </row>
    <row r="1336" spans="2:24" x14ac:dyDescent="0.25">
      <c r="B1336" t="s">
        <v>2285</v>
      </c>
      <c r="C1336" t="s">
        <v>236</v>
      </c>
      <c r="D1336" t="s">
        <v>2286</v>
      </c>
      <c r="E1336">
        <v>0</v>
      </c>
      <c r="F1336">
        <v>3</v>
      </c>
      <c r="G1336">
        <v>60</v>
      </c>
      <c r="H1336">
        <v>70</v>
      </c>
      <c r="I1336" t="s">
        <v>77</v>
      </c>
      <c r="J1336" t="s">
        <v>1502</v>
      </c>
      <c r="K1336">
        <v>250</v>
      </c>
      <c r="L1336" t="s">
        <v>73</v>
      </c>
      <c r="M1336" t="s">
        <v>74</v>
      </c>
      <c r="N1336">
        <v>0</v>
      </c>
      <c r="O1336">
        <v>5910</v>
      </c>
      <c r="P1336">
        <v>16</v>
      </c>
      <c r="Q1336" t="s">
        <v>48</v>
      </c>
      <c r="R1336" t="s">
        <v>74</v>
      </c>
      <c r="S1336">
        <v>5</v>
      </c>
      <c r="T1336">
        <v>1182</v>
      </c>
      <c r="X1336" t="s">
        <v>2287</v>
      </c>
    </row>
    <row r="1337" spans="2:24" x14ac:dyDescent="0.25">
      <c r="B1337" t="s">
        <v>2285</v>
      </c>
      <c r="C1337" t="s">
        <v>236</v>
      </c>
      <c r="D1337" t="s">
        <v>2286</v>
      </c>
      <c r="E1337">
        <v>0</v>
      </c>
      <c r="F1337">
        <v>3</v>
      </c>
      <c r="G1337">
        <v>60</v>
      </c>
      <c r="H1337">
        <v>70</v>
      </c>
      <c r="I1337" t="s">
        <v>77</v>
      </c>
      <c r="J1337" t="s">
        <v>1043</v>
      </c>
      <c r="K1337">
        <v>150</v>
      </c>
      <c r="L1337" t="s">
        <v>73</v>
      </c>
      <c r="M1337" t="s">
        <v>74</v>
      </c>
      <c r="N1337">
        <v>0</v>
      </c>
      <c r="O1337">
        <v>5910</v>
      </c>
      <c r="P1337">
        <v>16</v>
      </c>
      <c r="Q1337" t="s">
        <v>48</v>
      </c>
      <c r="R1337" t="s">
        <v>74</v>
      </c>
      <c r="S1337">
        <v>5</v>
      </c>
      <c r="T1337">
        <v>1182</v>
      </c>
      <c r="X1337" t="s">
        <v>2287</v>
      </c>
    </row>
    <row r="1338" spans="2:24" x14ac:dyDescent="0.25">
      <c r="B1338" t="s">
        <v>2288</v>
      </c>
      <c r="C1338" t="s">
        <v>2289</v>
      </c>
      <c r="D1338" t="s">
        <v>2290</v>
      </c>
      <c r="E1338">
        <v>0</v>
      </c>
      <c r="F1338">
        <v>4</v>
      </c>
      <c r="G1338">
        <v>100</v>
      </c>
      <c r="H1338">
        <v>80</v>
      </c>
      <c r="I1338" t="s">
        <v>71</v>
      </c>
      <c r="J1338" t="s">
        <v>2292</v>
      </c>
      <c r="K1338">
        <v>100</v>
      </c>
      <c r="L1338" t="s">
        <v>239</v>
      </c>
      <c r="M1338" t="s">
        <v>74</v>
      </c>
      <c r="N1338">
        <v>1000</v>
      </c>
      <c r="O1338">
        <v>10270</v>
      </c>
      <c r="P1338">
        <v>16</v>
      </c>
      <c r="Q1338" t="s">
        <v>3990</v>
      </c>
      <c r="R1338" t="s">
        <v>74</v>
      </c>
      <c r="S1338">
        <v>11</v>
      </c>
      <c r="T1338">
        <v>933.63636363636294</v>
      </c>
      <c r="X1338" t="s">
        <v>2291</v>
      </c>
    </row>
    <row r="1339" spans="2:24" x14ac:dyDescent="0.25">
      <c r="B1339" t="s">
        <v>2288</v>
      </c>
      <c r="C1339" t="s">
        <v>2289</v>
      </c>
      <c r="D1339" t="s">
        <v>2290</v>
      </c>
      <c r="E1339">
        <v>0</v>
      </c>
      <c r="F1339">
        <v>4</v>
      </c>
      <c r="G1339">
        <v>100</v>
      </c>
      <c r="H1339">
        <v>80</v>
      </c>
      <c r="I1339" t="s">
        <v>71</v>
      </c>
      <c r="J1339" t="s">
        <v>238</v>
      </c>
      <c r="K1339">
        <v>150</v>
      </c>
      <c r="L1339" t="s">
        <v>239</v>
      </c>
      <c r="M1339" t="s">
        <v>74</v>
      </c>
      <c r="N1339">
        <v>500</v>
      </c>
      <c r="O1339">
        <v>10270</v>
      </c>
      <c r="P1339">
        <v>16</v>
      </c>
      <c r="Q1339" t="s">
        <v>3990</v>
      </c>
      <c r="R1339" t="s">
        <v>74</v>
      </c>
      <c r="S1339">
        <v>11</v>
      </c>
      <c r="T1339">
        <v>933.63636363636294</v>
      </c>
      <c r="X1339" t="s">
        <v>2291</v>
      </c>
    </row>
    <row r="1340" spans="2:24" x14ac:dyDescent="0.25">
      <c r="B1340" t="s">
        <v>2288</v>
      </c>
      <c r="C1340" t="s">
        <v>2289</v>
      </c>
      <c r="D1340" t="s">
        <v>2290</v>
      </c>
      <c r="E1340">
        <v>0</v>
      </c>
      <c r="F1340">
        <v>4</v>
      </c>
      <c r="G1340">
        <v>100</v>
      </c>
      <c r="H1340">
        <v>80</v>
      </c>
      <c r="I1340" t="s">
        <v>77</v>
      </c>
      <c r="J1340" t="s">
        <v>2292</v>
      </c>
      <c r="K1340">
        <v>100</v>
      </c>
      <c r="L1340" t="s">
        <v>239</v>
      </c>
      <c r="M1340" t="s">
        <v>74</v>
      </c>
      <c r="N1340">
        <v>1000</v>
      </c>
      <c r="O1340">
        <v>10270</v>
      </c>
      <c r="P1340">
        <v>16</v>
      </c>
      <c r="Q1340" t="s">
        <v>3990</v>
      </c>
      <c r="R1340" t="s">
        <v>74</v>
      </c>
      <c r="S1340">
        <v>11</v>
      </c>
      <c r="T1340">
        <v>933.63636363636294</v>
      </c>
      <c r="X1340" t="s">
        <v>2291</v>
      </c>
    </row>
    <row r="1341" spans="2:24" x14ac:dyDescent="0.25">
      <c r="B1341" t="s">
        <v>2293</v>
      </c>
      <c r="C1341" t="s">
        <v>2294</v>
      </c>
      <c r="D1341" t="s">
        <v>2295</v>
      </c>
      <c r="E1341">
        <v>51</v>
      </c>
      <c r="F1341">
        <v>5</v>
      </c>
      <c r="G1341">
        <v>96</v>
      </c>
      <c r="H1341">
        <v>70</v>
      </c>
      <c r="I1341" t="s">
        <v>71</v>
      </c>
      <c r="J1341" t="s">
        <v>2296</v>
      </c>
      <c r="K1341">
        <v>80</v>
      </c>
      <c r="L1341" t="s">
        <v>83</v>
      </c>
      <c r="M1341" t="s">
        <v>73</v>
      </c>
      <c r="N1341">
        <v>2000</v>
      </c>
      <c r="O1341">
        <v>12280</v>
      </c>
      <c r="P1341">
        <v>16</v>
      </c>
      <c r="Q1341" t="s">
        <v>3990</v>
      </c>
      <c r="R1341">
        <v>320</v>
      </c>
      <c r="S1341">
        <v>13</v>
      </c>
      <c r="T1341">
        <v>944.61538461538396</v>
      </c>
      <c r="X1341" t="s">
        <v>2297</v>
      </c>
    </row>
    <row r="1342" spans="2:24" x14ac:dyDescent="0.25">
      <c r="B1342" t="s">
        <v>2293</v>
      </c>
      <c r="C1342" t="s">
        <v>2294</v>
      </c>
      <c r="D1342" t="s">
        <v>2295</v>
      </c>
      <c r="E1342">
        <v>51</v>
      </c>
      <c r="F1342">
        <v>5</v>
      </c>
      <c r="G1342">
        <v>96</v>
      </c>
      <c r="H1342">
        <v>70</v>
      </c>
      <c r="I1342" t="s">
        <v>77</v>
      </c>
      <c r="J1342" t="s">
        <v>2296</v>
      </c>
      <c r="K1342">
        <v>80</v>
      </c>
      <c r="L1342" t="s">
        <v>83</v>
      </c>
      <c r="M1342" t="s">
        <v>73</v>
      </c>
      <c r="N1342">
        <v>2000</v>
      </c>
      <c r="O1342">
        <v>12280</v>
      </c>
      <c r="P1342">
        <v>16</v>
      </c>
      <c r="Q1342" t="s">
        <v>3990</v>
      </c>
      <c r="R1342" t="s">
        <v>74</v>
      </c>
      <c r="S1342">
        <v>13</v>
      </c>
      <c r="T1342">
        <v>944.61538461538396</v>
      </c>
      <c r="X1342" t="s">
        <v>2297</v>
      </c>
    </row>
    <row r="1343" spans="2:24" x14ac:dyDescent="0.25">
      <c r="B1343" t="s">
        <v>2298</v>
      </c>
      <c r="C1343" t="s">
        <v>2299</v>
      </c>
      <c r="D1343" t="s">
        <v>2300</v>
      </c>
      <c r="E1343">
        <v>51</v>
      </c>
      <c r="F1343">
        <v>4</v>
      </c>
      <c r="G1343">
        <v>102</v>
      </c>
      <c r="H1343">
        <v>70</v>
      </c>
      <c r="I1343" t="s">
        <v>71</v>
      </c>
      <c r="J1343" t="s">
        <v>132</v>
      </c>
      <c r="K1343">
        <v>135</v>
      </c>
      <c r="L1343" t="s">
        <v>83</v>
      </c>
      <c r="M1343" t="s">
        <v>73</v>
      </c>
      <c r="N1343">
        <v>1600</v>
      </c>
      <c r="O1343">
        <v>7870</v>
      </c>
      <c r="P1343">
        <v>16</v>
      </c>
      <c r="Q1343" t="s">
        <v>3990</v>
      </c>
      <c r="R1343">
        <v>320</v>
      </c>
      <c r="S1343">
        <v>8</v>
      </c>
      <c r="T1343">
        <v>983.75</v>
      </c>
      <c r="X1343" t="s">
        <v>2301</v>
      </c>
    </row>
    <row r="1344" spans="2:24" x14ac:dyDescent="0.25">
      <c r="B1344" t="s">
        <v>2298</v>
      </c>
      <c r="C1344" t="s">
        <v>2299</v>
      </c>
      <c r="D1344" t="s">
        <v>2300</v>
      </c>
      <c r="E1344">
        <v>51</v>
      </c>
      <c r="F1344">
        <v>4</v>
      </c>
      <c r="G1344">
        <v>102</v>
      </c>
      <c r="H1344">
        <v>70</v>
      </c>
      <c r="I1344" t="s">
        <v>77</v>
      </c>
      <c r="J1344" t="s">
        <v>132</v>
      </c>
      <c r="K1344">
        <v>135</v>
      </c>
      <c r="L1344" t="s">
        <v>83</v>
      </c>
      <c r="M1344" t="s">
        <v>73</v>
      </c>
      <c r="N1344">
        <v>1600</v>
      </c>
      <c r="O1344">
        <v>7870</v>
      </c>
      <c r="P1344">
        <v>16</v>
      </c>
      <c r="Q1344" t="s">
        <v>3990</v>
      </c>
      <c r="R1344" t="s">
        <v>74</v>
      </c>
      <c r="S1344">
        <v>8</v>
      </c>
      <c r="T1344">
        <v>983.75</v>
      </c>
      <c r="X1344" t="s">
        <v>2301</v>
      </c>
    </row>
    <row r="1345" spans="2:24" x14ac:dyDescent="0.25">
      <c r="B1345" t="s">
        <v>2302</v>
      </c>
      <c r="C1345" t="s">
        <v>2303</v>
      </c>
      <c r="D1345" t="s">
        <v>1745</v>
      </c>
      <c r="E1345">
        <v>51</v>
      </c>
      <c r="F1345">
        <v>3</v>
      </c>
      <c r="G1345">
        <v>54</v>
      </c>
      <c r="H1345">
        <v>70</v>
      </c>
      <c r="I1345" t="s">
        <v>71</v>
      </c>
      <c r="J1345" t="s">
        <v>2304</v>
      </c>
      <c r="K1345">
        <v>150</v>
      </c>
      <c r="L1345" t="s">
        <v>239</v>
      </c>
      <c r="M1345" t="s">
        <v>74</v>
      </c>
      <c r="N1345">
        <v>250</v>
      </c>
      <c r="O1345">
        <v>6750</v>
      </c>
      <c r="P1345">
        <v>16</v>
      </c>
      <c r="Q1345" t="s">
        <v>3990</v>
      </c>
      <c r="R1345" t="s">
        <v>74</v>
      </c>
      <c r="S1345">
        <v>7</v>
      </c>
      <c r="T1345">
        <v>964.28571428571399</v>
      </c>
      <c r="X1345" t="s">
        <v>2305</v>
      </c>
    </row>
    <row r="1346" spans="2:24" x14ac:dyDescent="0.25">
      <c r="B1346" t="s">
        <v>2302</v>
      </c>
      <c r="C1346" t="s">
        <v>2303</v>
      </c>
      <c r="D1346" t="s">
        <v>1745</v>
      </c>
      <c r="E1346">
        <v>51</v>
      </c>
      <c r="F1346">
        <v>3</v>
      </c>
      <c r="G1346">
        <v>54</v>
      </c>
      <c r="H1346">
        <v>70</v>
      </c>
      <c r="I1346" t="s">
        <v>77</v>
      </c>
      <c r="J1346" t="s">
        <v>2304</v>
      </c>
      <c r="K1346">
        <v>150</v>
      </c>
      <c r="L1346" t="s">
        <v>239</v>
      </c>
      <c r="M1346" t="s">
        <v>74</v>
      </c>
      <c r="N1346">
        <v>250</v>
      </c>
      <c r="O1346">
        <v>6750</v>
      </c>
      <c r="P1346">
        <v>16</v>
      </c>
      <c r="Q1346" t="s">
        <v>3990</v>
      </c>
      <c r="R1346" t="s">
        <v>74</v>
      </c>
      <c r="S1346">
        <v>7</v>
      </c>
      <c r="T1346">
        <v>964.28571428571399</v>
      </c>
      <c r="X1346" t="s">
        <v>2305</v>
      </c>
    </row>
    <row r="1347" spans="2:24" x14ac:dyDescent="0.25">
      <c r="B1347" t="s">
        <v>2306</v>
      </c>
      <c r="C1347" t="s">
        <v>2307</v>
      </c>
      <c r="D1347" t="s">
        <v>2308</v>
      </c>
      <c r="E1347">
        <v>53</v>
      </c>
      <c r="F1347">
        <v>2</v>
      </c>
      <c r="G1347">
        <v>56</v>
      </c>
      <c r="H1347">
        <v>80</v>
      </c>
      <c r="I1347" t="s">
        <v>71</v>
      </c>
      <c r="J1347" t="s">
        <v>2309</v>
      </c>
      <c r="K1347">
        <v>300</v>
      </c>
      <c r="L1347" t="s">
        <v>83</v>
      </c>
      <c r="M1347" t="s">
        <v>83</v>
      </c>
      <c r="N1347">
        <v>0</v>
      </c>
      <c r="O1347">
        <v>5470</v>
      </c>
      <c r="P1347">
        <v>16</v>
      </c>
      <c r="Q1347" t="s">
        <v>48</v>
      </c>
      <c r="R1347">
        <v>450</v>
      </c>
      <c r="S1347">
        <v>5</v>
      </c>
      <c r="T1347">
        <v>1094</v>
      </c>
      <c r="X1347" t="s">
        <v>2310</v>
      </c>
    </row>
    <row r="1348" spans="2:24" x14ac:dyDescent="0.25">
      <c r="B1348" t="s">
        <v>2306</v>
      </c>
      <c r="C1348" t="s">
        <v>2307</v>
      </c>
      <c r="D1348" t="s">
        <v>2308</v>
      </c>
      <c r="E1348">
        <v>53</v>
      </c>
      <c r="F1348">
        <v>2</v>
      </c>
      <c r="G1348">
        <v>56</v>
      </c>
      <c r="H1348">
        <v>80</v>
      </c>
      <c r="I1348" t="s">
        <v>77</v>
      </c>
      <c r="J1348" t="s">
        <v>2311</v>
      </c>
      <c r="K1348">
        <v>300</v>
      </c>
      <c r="L1348" t="s">
        <v>83</v>
      </c>
      <c r="M1348" t="s">
        <v>83</v>
      </c>
      <c r="N1348">
        <v>0</v>
      </c>
      <c r="O1348">
        <v>5470</v>
      </c>
      <c r="P1348">
        <v>16</v>
      </c>
      <c r="Q1348" t="s">
        <v>48</v>
      </c>
      <c r="R1348" t="s">
        <v>74</v>
      </c>
      <c r="S1348">
        <v>5</v>
      </c>
      <c r="T1348">
        <v>1094</v>
      </c>
      <c r="X1348" t="s">
        <v>2310</v>
      </c>
    </row>
    <row r="1349" spans="2:24" x14ac:dyDescent="0.25">
      <c r="B1349" t="s">
        <v>2306</v>
      </c>
      <c r="C1349" t="s">
        <v>2307</v>
      </c>
      <c r="D1349" t="s">
        <v>2308</v>
      </c>
      <c r="E1349">
        <v>53</v>
      </c>
      <c r="F1349">
        <v>2</v>
      </c>
      <c r="G1349">
        <v>56</v>
      </c>
      <c r="H1349">
        <v>80</v>
      </c>
      <c r="I1349" t="s">
        <v>77</v>
      </c>
      <c r="J1349" t="s">
        <v>2309</v>
      </c>
      <c r="K1349">
        <v>300</v>
      </c>
      <c r="L1349" t="s">
        <v>83</v>
      </c>
      <c r="M1349" t="s">
        <v>83</v>
      </c>
      <c r="N1349">
        <v>0</v>
      </c>
      <c r="O1349">
        <v>5470</v>
      </c>
      <c r="P1349">
        <v>16</v>
      </c>
      <c r="Q1349" t="s">
        <v>48</v>
      </c>
      <c r="R1349" t="s">
        <v>74</v>
      </c>
      <c r="S1349">
        <v>5</v>
      </c>
      <c r="T1349">
        <v>1094</v>
      </c>
      <c r="X1349" t="s">
        <v>2310</v>
      </c>
    </row>
    <row r="1350" spans="2:24" x14ac:dyDescent="0.25">
      <c r="B1350" t="s">
        <v>2312</v>
      </c>
      <c r="C1350" t="s">
        <v>637</v>
      </c>
      <c r="D1350" t="s">
        <v>2313</v>
      </c>
      <c r="E1350">
        <v>54</v>
      </c>
      <c r="F1350">
        <v>3</v>
      </c>
      <c r="G1350">
        <v>54</v>
      </c>
      <c r="H1350">
        <v>50</v>
      </c>
      <c r="I1350" t="s">
        <v>71</v>
      </c>
      <c r="J1350" t="s">
        <v>199</v>
      </c>
      <c r="K1350">
        <v>75</v>
      </c>
      <c r="L1350" t="s">
        <v>73</v>
      </c>
      <c r="M1350" t="s">
        <v>83</v>
      </c>
      <c r="N1350">
        <v>0</v>
      </c>
      <c r="O1350">
        <v>6330</v>
      </c>
      <c r="P1350">
        <v>16</v>
      </c>
      <c r="Q1350" t="s">
        <v>48</v>
      </c>
      <c r="R1350">
        <v>450</v>
      </c>
      <c r="S1350">
        <v>6</v>
      </c>
      <c r="T1350">
        <v>1055</v>
      </c>
      <c r="X1350" t="s">
        <v>2314</v>
      </c>
    </row>
    <row r="1351" spans="2:24" x14ac:dyDescent="0.25">
      <c r="B1351" t="s">
        <v>2312</v>
      </c>
      <c r="C1351" t="s">
        <v>637</v>
      </c>
      <c r="D1351" t="s">
        <v>2313</v>
      </c>
      <c r="E1351">
        <v>54</v>
      </c>
      <c r="F1351">
        <v>3</v>
      </c>
      <c r="G1351">
        <v>54</v>
      </c>
      <c r="H1351">
        <v>50</v>
      </c>
      <c r="I1351" t="s">
        <v>77</v>
      </c>
      <c r="J1351" t="s">
        <v>220</v>
      </c>
      <c r="K1351">
        <v>2</v>
      </c>
      <c r="L1351" t="s">
        <v>83</v>
      </c>
      <c r="M1351" t="s">
        <v>83</v>
      </c>
      <c r="N1351">
        <v>0</v>
      </c>
      <c r="O1351">
        <v>6330</v>
      </c>
      <c r="P1351">
        <v>16</v>
      </c>
      <c r="Q1351" t="s">
        <v>48</v>
      </c>
      <c r="R1351" t="s">
        <v>74</v>
      </c>
      <c r="S1351">
        <v>6</v>
      </c>
      <c r="T1351">
        <v>1055</v>
      </c>
      <c r="X1351" t="s">
        <v>2314</v>
      </c>
    </row>
    <row r="1352" spans="2:24" x14ac:dyDescent="0.25">
      <c r="B1352" t="s">
        <v>2312</v>
      </c>
      <c r="C1352" t="s">
        <v>637</v>
      </c>
      <c r="D1352" t="s">
        <v>2313</v>
      </c>
      <c r="E1352">
        <v>54</v>
      </c>
      <c r="F1352">
        <v>3</v>
      </c>
      <c r="G1352">
        <v>54</v>
      </c>
      <c r="H1352">
        <v>50</v>
      </c>
      <c r="I1352" t="s">
        <v>77</v>
      </c>
      <c r="J1352" t="s">
        <v>158</v>
      </c>
      <c r="K1352">
        <v>135</v>
      </c>
      <c r="L1352" t="s">
        <v>83</v>
      </c>
      <c r="M1352" t="s">
        <v>73</v>
      </c>
      <c r="N1352">
        <v>1500</v>
      </c>
      <c r="O1352">
        <v>6330</v>
      </c>
      <c r="P1352">
        <v>16</v>
      </c>
      <c r="Q1352" t="s">
        <v>3990</v>
      </c>
      <c r="R1352" t="s">
        <v>74</v>
      </c>
      <c r="S1352">
        <v>7</v>
      </c>
      <c r="T1352">
        <v>904.28571428571399</v>
      </c>
      <c r="X1352" t="s">
        <v>2314</v>
      </c>
    </row>
    <row r="1353" spans="2:24" x14ac:dyDescent="0.25">
      <c r="B1353" t="s">
        <v>2315</v>
      </c>
      <c r="C1353" t="s">
        <v>92</v>
      </c>
      <c r="D1353" t="s">
        <v>2316</v>
      </c>
      <c r="E1353">
        <v>55</v>
      </c>
      <c r="F1353">
        <v>3</v>
      </c>
      <c r="G1353">
        <v>72</v>
      </c>
      <c r="H1353">
        <v>70</v>
      </c>
      <c r="I1353" t="s">
        <v>71</v>
      </c>
      <c r="J1353" t="s">
        <v>94</v>
      </c>
      <c r="K1353">
        <v>170</v>
      </c>
      <c r="L1353" t="s">
        <v>83</v>
      </c>
      <c r="M1353" t="s">
        <v>83</v>
      </c>
      <c r="N1353">
        <v>0</v>
      </c>
      <c r="O1353">
        <v>7306</v>
      </c>
      <c r="P1353">
        <v>16</v>
      </c>
      <c r="Q1353" t="s">
        <v>48</v>
      </c>
      <c r="R1353">
        <v>450</v>
      </c>
      <c r="S1353">
        <v>6</v>
      </c>
      <c r="T1353">
        <v>1217.6666666666599</v>
      </c>
      <c r="X1353" t="s">
        <v>2317</v>
      </c>
    </row>
    <row r="1354" spans="2:24" x14ac:dyDescent="0.25">
      <c r="B1354" t="s">
        <v>2315</v>
      </c>
      <c r="C1354" t="s">
        <v>92</v>
      </c>
      <c r="D1354" t="s">
        <v>2316</v>
      </c>
      <c r="E1354">
        <v>55</v>
      </c>
      <c r="F1354">
        <v>3</v>
      </c>
      <c r="G1354">
        <v>72</v>
      </c>
      <c r="H1354">
        <v>70</v>
      </c>
      <c r="I1354" t="s">
        <v>77</v>
      </c>
      <c r="J1354" t="s">
        <v>94</v>
      </c>
      <c r="K1354">
        <v>170</v>
      </c>
      <c r="L1354" t="s">
        <v>83</v>
      </c>
      <c r="M1354" t="s">
        <v>83</v>
      </c>
      <c r="N1354">
        <v>0</v>
      </c>
      <c r="O1354">
        <v>7306</v>
      </c>
      <c r="P1354">
        <v>16</v>
      </c>
      <c r="Q1354" t="s">
        <v>48</v>
      </c>
      <c r="R1354" t="s">
        <v>74</v>
      </c>
      <c r="S1354">
        <v>6</v>
      </c>
      <c r="T1354">
        <v>1217.6666666666599</v>
      </c>
      <c r="X1354" t="s">
        <v>2317</v>
      </c>
    </row>
    <row r="1355" spans="2:24" x14ac:dyDescent="0.25">
      <c r="B1355" t="s">
        <v>2318</v>
      </c>
      <c r="C1355" t="s">
        <v>254</v>
      </c>
      <c r="D1355" t="s">
        <v>2319</v>
      </c>
      <c r="E1355">
        <v>56</v>
      </c>
      <c r="F1355">
        <v>4</v>
      </c>
      <c r="G1355">
        <v>64</v>
      </c>
      <c r="H1355">
        <v>66</v>
      </c>
      <c r="I1355" t="s">
        <v>71</v>
      </c>
      <c r="J1355" t="s">
        <v>1657</v>
      </c>
      <c r="K1355">
        <v>150</v>
      </c>
      <c r="L1355" t="s">
        <v>239</v>
      </c>
      <c r="M1355" t="s">
        <v>74</v>
      </c>
      <c r="N1355">
        <v>0</v>
      </c>
      <c r="O1355">
        <v>9270</v>
      </c>
      <c r="P1355">
        <v>16</v>
      </c>
      <c r="Q1355" t="s">
        <v>48</v>
      </c>
      <c r="R1355" t="s">
        <v>74</v>
      </c>
      <c r="S1355">
        <v>8</v>
      </c>
      <c r="T1355">
        <v>1158.75</v>
      </c>
      <c r="X1355" t="s">
        <v>2320</v>
      </c>
    </row>
    <row r="1356" spans="2:24" x14ac:dyDescent="0.25">
      <c r="B1356" t="s">
        <v>2318</v>
      </c>
      <c r="C1356" t="s">
        <v>254</v>
      </c>
      <c r="D1356" t="s">
        <v>2319</v>
      </c>
      <c r="E1356">
        <v>56</v>
      </c>
      <c r="F1356">
        <v>4</v>
      </c>
      <c r="G1356">
        <v>64</v>
      </c>
      <c r="H1356">
        <v>66</v>
      </c>
      <c r="I1356" t="s">
        <v>77</v>
      </c>
      <c r="J1356" t="s">
        <v>144</v>
      </c>
      <c r="K1356">
        <v>150</v>
      </c>
      <c r="L1356" t="s">
        <v>239</v>
      </c>
      <c r="M1356" t="s">
        <v>74</v>
      </c>
      <c r="N1356">
        <v>0</v>
      </c>
      <c r="O1356">
        <v>9270</v>
      </c>
      <c r="P1356">
        <v>16</v>
      </c>
      <c r="Q1356" t="s">
        <v>48</v>
      </c>
      <c r="R1356" t="s">
        <v>74</v>
      </c>
      <c r="S1356">
        <v>8</v>
      </c>
      <c r="T1356">
        <v>1158.75</v>
      </c>
      <c r="X1356" t="s">
        <v>2320</v>
      </c>
    </row>
    <row r="1357" spans="2:24" x14ac:dyDescent="0.25">
      <c r="B1357" t="s">
        <v>2321</v>
      </c>
      <c r="C1357" t="s">
        <v>2322</v>
      </c>
      <c r="D1357" t="s">
        <v>2323</v>
      </c>
      <c r="E1357">
        <v>57</v>
      </c>
      <c r="F1357">
        <v>3</v>
      </c>
      <c r="G1357">
        <v>71</v>
      </c>
      <c r="H1357">
        <v>70</v>
      </c>
      <c r="I1357" t="s">
        <v>71</v>
      </c>
      <c r="J1357" t="s">
        <v>193</v>
      </c>
      <c r="K1357">
        <v>150</v>
      </c>
      <c r="L1357" t="s">
        <v>624</v>
      </c>
      <c r="M1357" t="s">
        <v>74</v>
      </c>
      <c r="N1357">
        <v>0</v>
      </c>
      <c r="O1357">
        <v>6750</v>
      </c>
      <c r="P1357">
        <v>16</v>
      </c>
      <c r="Q1357" t="s">
        <v>48</v>
      </c>
      <c r="R1357" t="s">
        <v>74</v>
      </c>
      <c r="S1357">
        <v>6</v>
      </c>
      <c r="T1357">
        <v>1125</v>
      </c>
      <c r="X1357" t="s">
        <v>2324</v>
      </c>
    </row>
    <row r="1358" spans="2:24" x14ac:dyDescent="0.25">
      <c r="B1358" t="s">
        <v>2321</v>
      </c>
      <c r="C1358" t="s">
        <v>2322</v>
      </c>
      <c r="D1358" t="s">
        <v>2323</v>
      </c>
      <c r="E1358">
        <v>57</v>
      </c>
      <c r="F1358">
        <v>3</v>
      </c>
      <c r="G1358">
        <v>71</v>
      </c>
      <c r="H1358">
        <v>70</v>
      </c>
      <c r="I1358" t="s">
        <v>77</v>
      </c>
      <c r="J1358" t="s">
        <v>193</v>
      </c>
      <c r="K1358">
        <v>150</v>
      </c>
      <c r="L1358" t="s">
        <v>627</v>
      </c>
      <c r="M1358" t="s">
        <v>74</v>
      </c>
      <c r="N1358">
        <v>0</v>
      </c>
      <c r="O1358">
        <v>6750</v>
      </c>
      <c r="P1358">
        <v>16</v>
      </c>
      <c r="Q1358" t="s">
        <v>48</v>
      </c>
      <c r="R1358" t="s">
        <v>74</v>
      </c>
      <c r="S1358">
        <v>6</v>
      </c>
      <c r="T1358">
        <v>1125</v>
      </c>
      <c r="X1358" t="s">
        <v>2324</v>
      </c>
    </row>
    <row r="1359" spans="2:24" x14ac:dyDescent="0.25">
      <c r="B1359" t="s">
        <v>2325</v>
      </c>
      <c r="C1359" t="s">
        <v>2326</v>
      </c>
      <c r="D1359" t="s">
        <v>2327</v>
      </c>
      <c r="E1359">
        <v>58</v>
      </c>
      <c r="F1359">
        <v>4</v>
      </c>
      <c r="G1359">
        <v>65</v>
      </c>
      <c r="H1359">
        <v>70</v>
      </c>
      <c r="I1359" t="s">
        <v>71</v>
      </c>
      <c r="J1359" t="s">
        <v>132</v>
      </c>
      <c r="K1359">
        <v>135</v>
      </c>
      <c r="L1359" t="s">
        <v>83</v>
      </c>
      <c r="M1359" t="s">
        <v>73</v>
      </c>
      <c r="N1359">
        <v>1600</v>
      </c>
      <c r="O1359">
        <v>8990</v>
      </c>
      <c r="P1359">
        <v>16</v>
      </c>
      <c r="Q1359" t="s">
        <v>3990</v>
      </c>
      <c r="R1359">
        <v>320</v>
      </c>
      <c r="S1359">
        <v>9</v>
      </c>
      <c r="T1359">
        <v>998.888888888888</v>
      </c>
      <c r="X1359" t="s">
        <v>2328</v>
      </c>
    </row>
    <row r="1360" spans="2:24" x14ac:dyDescent="0.25">
      <c r="B1360" t="s">
        <v>2325</v>
      </c>
      <c r="C1360" t="s">
        <v>2326</v>
      </c>
      <c r="D1360" t="s">
        <v>2327</v>
      </c>
      <c r="E1360">
        <v>58</v>
      </c>
      <c r="F1360">
        <v>4</v>
      </c>
      <c r="G1360">
        <v>65</v>
      </c>
      <c r="H1360">
        <v>70</v>
      </c>
      <c r="I1360" t="s">
        <v>77</v>
      </c>
      <c r="J1360" t="s">
        <v>132</v>
      </c>
      <c r="K1360">
        <v>135</v>
      </c>
      <c r="L1360" t="s">
        <v>83</v>
      </c>
      <c r="M1360" t="s">
        <v>73</v>
      </c>
      <c r="N1360">
        <v>1600</v>
      </c>
      <c r="O1360">
        <v>8990</v>
      </c>
      <c r="P1360">
        <v>16</v>
      </c>
      <c r="Q1360" t="s">
        <v>3990</v>
      </c>
      <c r="R1360" t="s">
        <v>74</v>
      </c>
      <c r="S1360">
        <v>9</v>
      </c>
      <c r="T1360">
        <v>998.888888888888</v>
      </c>
      <c r="X1360" t="s">
        <v>2328</v>
      </c>
    </row>
    <row r="1361" spans="2:24" x14ac:dyDescent="0.25">
      <c r="B1361" t="s">
        <v>2329</v>
      </c>
      <c r="C1361" t="s">
        <v>2330</v>
      </c>
      <c r="D1361" t="s">
        <v>2331</v>
      </c>
      <c r="E1361">
        <v>58</v>
      </c>
      <c r="F1361">
        <v>4.2</v>
      </c>
      <c r="G1361">
        <v>70</v>
      </c>
      <c r="H1361">
        <v>70</v>
      </c>
      <c r="I1361" t="s">
        <v>71</v>
      </c>
      <c r="J1361" t="s">
        <v>509</v>
      </c>
      <c r="K1361">
        <v>75</v>
      </c>
      <c r="L1361" t="s">
        <v>73</v>
      </c>
      <c r="M1361" t="s">
        <v>74</v>
      </c>
      <c r="N1361">
        <v>0</v>
      </c>
      <c r="O1361">
        <v>9095</v>
      </c>
      <c r="P1361">
        <v>16</v>
      </c>
      <c r="Q1361" t="s">
        <v>48</v>
      </c>
      <c r="R1361" t="s">
        <v>74</v>
      </c>
      <c r="S1361">
        <v>8</v>
      </c>
      <c r="T1361">
        <v>1136.875</v>
      </c>
      <c r="X1361" t="s">
        <v>2332</v>
      </c>
    </row>
    <row r="1362" spans="2:24" x14ac:dyDescent="0.25">
      <c r="B1362" t="s">
        <v>2329</v>
      </c>
      <c r="C1362" t="s">
        <v>2330</v>
      </c>
      <c r="D1362" t="s">
        <v>2331</v>
      </c>
      <c r="E1362">
        <v>58</v>
      </c>
      <c r="F1362">
        <v>4.2</v>
      </c>
      <c r="G1362">
        <v>70</v>
      </c>
      <c r="H1362">
        <v>70</v>
      </c>
      <c r="I1362" t="s">
        <v>77</v>
      </c>
      <c r="J1362" t="s">
        <v>144</v>
      </c>
      <c r="K1362">
        <v>150</v>
      </c>
      <c r="L1362" t="s">
        <v>73</v>
      </c>
      <c r="M1362" t="s">
        <v>74</v>
      </c>
      <c r="N1362">
        <v>2100</v>
      </c>
      <c r="O1362">
        <v>9095</v>
      </c>
      <c r="P1362">
        <v>16</v>
      </c>
      <c r="Q1362" t="s">
        <v>3990</v>
      </c>
      <c r="R1362" t="s">
        <v>74</v>
      </c>
      <c r="S1362">
        <v>10</v>
      </c>
      <c r="T1362">
        <v>909.5</v>
      </c>
      <c r="X1362" t="s">
        <v>2332</v>
      </c>
    </row>
    <row r="1363" spans="2:24" x14ac:dyDescent="0.25">
      <c r="B1363" t="s">
        <v>2329</v>
      </c>
      <c r="C1363" t="s">
        <v>2330</v>
      </c>
      <c r="D1363" t="s">
        <v>2331</v>
      </c>
      <c r="E1363">
        <v>58</v>
      </c>
      <c r="F1363">
        <v>4.2</v>
      </c>
      <c r="G1363">
        <v>70</v>
      </c>
      <c r="H1363">
        <v>70</v>
      </c>
      <c r="I1363" t="s">
        <v>77</v>
      </c>
      <c r="J1363" t="s">
        <v>509</v>
      </c>
      <c r="K1363">
        <v>75</v>
      </c>
      <c r="L1363" t="s">
        <v>73</v>
      </c>
      <c r="M1363" t="s">
        <v>74</v>
      </c>
      <c r="N1363">
        <v>0</v>
      </c>
      <c r="O1363">
        <v>9095</v>
      </c>
      <c r="P1363">
        <v>16</v>
      </c>
      <c r="Q1363" t="s">
        <v>48</v>
      </c>
      <c r="R1363" t="s">
        <v>74</v>
      </c>
      <c r="S1363">
        <v>8</v>
      </c>
      <c r="T1363">
        <v>1136.875</v>
      </c>
      <c r="X1363" t="s">
        <v>2332</v>
      </c>
    </row>
    <row r="1364" spans="2:24" x14ac:dyDescent="0.25">
      <c r="B1364" t="s">
        <v>2333</v>
      </c>
      <c r="C1364" t="s">
        <v>2334</v>
      </c>
      <c r="D1364" t="s">
        <v>2335</v>
      </c>
      <c r="E1364">
        <v>12</v>
      </c>
      <c r="F1364">
        <v>4.2</v>
      </c>
      <c r="G1364">
        <v>70</v>
      </c>
      <c r="H1364">
        <v>70</v>
      </c>
      <c r="I1364" t="s">
        <v>71</v>
      </c>
      <c r="J1364" t="s">
        <v>225</v>
      </c>
      <c r="K1364">
        <v>75</v>
      </c>
      <c r="L1364" t="s">
        <v>271</v>
      </c>
      <c r="M1364" t="s">
        <v>74</v>
      </c>
      <c r="N1364">
        <v>0</v>
      </c>
      <c r="O1364">
        <v>9095</v>
      </c>
      <c r="P1364">
        <v>16</v>
      </c>
      <c r="Q1364" t="s">
        <v>48</v>
      </c>
      <c r="R1364" t="s">
        <v>74</v>
      </c>
      <c r="S1364">
        <v>8</v>
      </c>
      <c r="T1364">
        <v>1136.875</v>
      </c>
      <c r="X1364" t="s">
        <v>2336</v>
      </c>
    </row>
    <row r="1365" spans="2:24" x14ac:dyDescent="0.25">
      <c r="B1365" t="s">
        <v>2333</v>
      </c>
      <c r="C1365" t="s">
        <v>2334</v>
      </c>
      <c r="D1365" t="s">
        <v>2335</v>
      </c>
      <c r="E1365">
        <v>12</v>
      </c>
      <c r="F1365">
        <v>4.2</v>
      </c>
      <c r="G1365">
        <v>70</v>
      </c>
      <c r="H1365">
        <v>70</v>
      </c>
      <c r="I1365" t="s">
        <v>77</v>
      </c>
      <c r="J1365" t="s">
        <v>225</v>
      </c>
      <c r="K1365">
        <v>75</v>
      </c>
      <c r="L1365" t="s">
        <v>627</v>
      </c>
      <c r="M1365" t="s">
        <v>74</v>
      </c>
      <c r="N1365">
        <v>0</v>
      </c>
      <c r="O1365">
        <v>9095</v>
      </c>
      <c r="P1365">
        <v>16</v>
      </c>
      <c r="Q1365" t="s">
        <v>48</v>
      </c>
      <c r="R1365" t="s">
        <v>74</v>
      </c>
      <c r="S1365">
        <v>8</v>
      </c>
      <c r="T1365">
        <v>1136.875</v>
      </c>
      <c r="X1365" t="s">
        <v>2336</v>
      </c>
    </row>
    <row r="1366" spans="2:24" x14ac:dyDescent="0.25">
      <c r="B1366" t="s">
        <v>2333</v>
      </c>
      <c r="C1366" t="s">
        <v>2334</v>
      </c>
      <c r="D1366" t="s">
        <v>2335</v>
      </c>
      <c r="E1366">
        <v>12</v>
      </c>
      <c r="F1366">
        <v>4.2</v>
      </c>
      <c r="G1366">
        <v>70</v>
      </c>
      <c r="H1366">
        <v>70</v>
      </c>
      <c r="I1366" t="s">
        <v>77</v>
      </c>
      <c r="J1366" t="s">
        <v>201</v>
      </c>
      <c r="K1366">
        <v>150</v>
      </c>
      <c r="L1366" t="s">
        <v>239</v>
      </c>
      <c r="M1366" t="s">
        <v>74</v>
      </c>
      <c r="N1366">
        <v>2300</v>
      </c>
      <c r="O1366">
        <v>9095</v>
      </c>
      <c r="P1366">
        <v>16</v>
      </c>
      <c r="Q1366" t="s">
        <v>3990</v>
      </c>
      <c r="R1366" t="s">
        <v>74</v>
      </c>
      <c r="S1366">
        <v>10</v>
      </c>
      <c r="T1366">
        <v>909.5</v>
      </c>
      <c r="X1366" t="s">
        <v>2336</v>
      </c>
    </row>
    <row r="1367" spans="2:24" x14ac:dyDescent="0.25">
      <c r="B1367" t="s">
        <v>2337</v>
      </c>
      <c r="C1367" t="s">
        <v>2338</v>
      </c>
      <c r="D1367" t="s">
        <v>2339</v>
      </c>
      <c r="E1367">
        <v>59</v>
      </c>
      <c r="F1367">
        <v>4</v>
      </c>
      <c r="G1367">
        <v>80</v>
      </c>
      <c r="H1367">
        <v>64</v>
      </c>
      <c r="I1367" t="s">
        <v>71</v>
      </c>
      <c r="J1367" t="s">
        <v>199</v>
      </c>
      <c r="K1367">
        <v>75</v>
      </c>
      <c r="L1367" t="s">
        <v>73</v>
      </c>
      <c r="M1367" t="s">
        <v>83</v>
      </c>
      <c r="N1367">
        <v>0</v>
      </c>
      <c r="O1367">
        <v>10280</v>
      </c>
      <c r="P1367">
        <v>16</v>
      </c>
      <c r="Q1367" t="s">
        <v>48</v>
      </c>
      <c r="R1367">
        <v>450</v>
      </c>
      <c r="S1367">
        <v>9</v>
      </c>
      <c r="T1367">
        <v>1142.2222222222199</v>
      </c>
      <c r="X1367" t="s">
        <v>2340</v>
      </c>
    </row>
    <row r="1368" spans="2:24" x14ac:dyDescent="0.25">
      <c r="B1368" t="s">
        <v>2337</v>
      </c>
      <c r="C1368" t="s">
        <v>2338</v>
      </c>
      <c r="D1368" t="s">
        <v>2339</v>
      </c>
      <c r="E1368">
        <v>59</v>
      </c>
      <c r="F1368">
        <v>4</v>
      </c>
      <c r="G1368">
        <v>80</v>
      </c>
      <c r="H1368">
        <v>64</v>
      </c>
      <c r="I1368" t="s">
        <v>77</v>
      </c>
      <c r="J1368" t="s">
        <v>1499</v>
      </c>
      <c r="K1368">
        <v>300</v>
      </c>
      <c r="L1368" t="s">
        <v>83</v>
      </c>
      <c r="M1368" t="s">
        <v>73</v>
      </c>
      <c r="N1368">
        <v>0</v>
      </c>
      <c r="O1368">
        <v>10280</v>
      </c>
      <c r="P1368">
        <v>16</v>
      </c>
      <c r="Q1368" t="s">
        <v>48</v>
      </c>
      <c r="R1368" t="s">
        <v>74</v>
      </c>
      <c r="S1368">
        <v>9</v>
      </c>
      <c r="T1368">
        <v>1142.2222222222199</v>
      </c>
      <c r="X1368" t="s">
        <v>2340</v>
      </c>
    </row>
    <row r="1369" spans="2:24" x14ac:dyDescent="0.25">
      <c r="B1369" t="s">
        <v>2341</v>
      </c>
      <c r="C1369" t="s">
        <v>2342</v>
      </c>
      <c r="D1369" t="s">
        <v>2016</v>
      </c>
      <c r="E1369">
        <v>61</v>
      </c>
      <c r="F1369">
        <v>4</v>
      </c>
      <c r="G1369">
        <v>44</v>
      </c>
      <c r="H1369">
        <v>65</v>
      </c>
      <c r="I1369" t="s">
        <v>71</v>
      </c>
      <c r="J1369" t="s">
        <v>2344</v>
      </c>
      <c r="K1369">
        <v>200</v>
      </c>
      <c r="L1369" t="s">
        <v>239</v>
      </c>
      <c r="M1369" t="s">
        <v>74</v>
      </c>
      <c r="N1369">
        <v>1000</v>
      </c>
      <c r="O1369">
        <v>9130</v>
      </c>
      <c r="P1369">
        <v>16</v>
      </c>
      <c r="Q1369" t="s">
        <v>3990</v>
      </c>
      <c r="R1369" t="s">
        <v>74</v>
      </c>
      <c r="S1369">
        <v>10</v>
      </c>
      <c r="T1369">
        <v>913</v>
      </c>
      <c r="X1369" t="s">
        <v>2343</v>
      </c>
    </row>
    <row r="1370" spans="2:24" x14ac:dyDescent="0.25">
      <c r="B1370" t="s">
        <v>2341</v>
      </c>
      <c r="C1370" t="s">
        <v>2342</v>
      </c>
      <c r="D1370" t="s">
        <v>2016</v>
      </c>
      <c r="E1370">
        <v>61</v>
      </c>
      <c r="F1370">
        <v>4</v>
      </c>
      <c r="G1370">
        <v>44</v>
      </c>
      <c r="H1370">
        <v>65</v>
      </c>
      <c r="I1370" t="s">
        <v>71</v>
      </c>
      <c r="J1370" t="s">
        <v>144</v>
      </c>
      <c r="K1370">
        <v>150</v>
      </c>
      <c r="L1370" t="s">
        <v>239</v>
      </c>
      <c r="M1370" t="s">
        <v>74</v>
      </c>
      <c r="N1370">
        <v>1200</v>
      </c>
      <c r="O1370">
        <v>9130</v>
      </c>
      <c r="P1370">
        <v>16</v>
      </c>
      <c r="Q1370" t="s">
        <v>3990</v>
      </c>
      <c r="R1370" t="s">
        <v>74</v>
      </c>
      <c r="S1370">
        <v>10</v>
      </c>
      <c r="T1370">
        <v>913</v>
      </c>
      <c r="X1370" t="s">
        <v>2343</v>
      </c>
    </row>
    <row r="1371" spans="2:24" x14ac:dyDescent="0.25">
      <c r="B1371" t="s">
        <v>2341</v>
      </c>
      <c r="C1371" t="s">
        <v>2342</v>
      </c>
      <c r="D1371" t="s">
        <v>2016</v>
      </c>
      <c r="E1371">
        <v>61</v>
      </c>
      <c r="F1371">
        <v>4</v>
      </c>
      <c r="G1371">
        <v>44</v>
      </c>
      <c r="H1371">
        <v>65</v>
      </c>
      <c r="I1371" t="s">
        <v>77</v>
      </c>
      <c r="J1371" t="s">
        <v>929</v>
      </c>
      <c r="K1371">
        <v>300</v>
      </c>
      <c r="L1371" t="s">
        <v>239</v>
      </c>
      <c r="M1371" t="s">
        <v>74</v>
      </c>
      <c r="N1371">
        <v>500</v>
      </c>
      <c r="O1371">
        <v>9130</v>
      </c>
      <c r="P1371">
        <v>16</v>
      </c>
      <c r="Q1371" t="s">
        <v>3990</v>
      </c>
      <c r="R1371" t="s">
        <v>74</v>
      </c>
      <c r="S1371">
        <v>10</v>
      </c>
      <c r="T1371">
        <v>913</v>
      </c>
      <c r="X1371" t="s">
        <v>2343</v>
      </c>
    </row>
    <row r="1372" spans="2:24" x14ac:dyDescent="0.25">
      <c r="B1372" t="s">
        <v>2345</v>
      </c>
      <c r="C1372" t="s">
        <v>2346</v>
      </c>
      <c r="D1372" t="s">
        <v>237</v>
      </c>
      <c r="E1372">
        <v>0</v>
      </c>
      <c r="F1372">
        <v>4</v>
      </c>
      <c r="G1372">
        <v>102</v>
      </c>
      <c r="H1372">
        <v>80</v>
      </c>
      <c r="I1372" t="s">
        <v>71</v>
      </c>
      <c r="J1372" t="s">
        <v>2292</v>
      </c>
      <c r="K1372">
        <v>100</v>
      </c>
      <c r="L1372" t="s">
        <v>239</v>
      </c>
      <c r="M1372" t="s">
        <v>74</v>
      </c>
      <c r="N1372">
        <v>1000</v>
      </c>
      <c r="O1372">
        <v>12830</v>
      </c>
      <c r="P1372">
        <v>16</v>
      </c>
      <c r="Q1372" t="s">
        <v>3990</v>
      </c>
      <c r="R1372" t="s">
        <v>74</v>
      </c>
      <c r="S1372">
        <v>13</v>
      </c>
      <c r="T1372">
        <v>986.923076923076</v>
      </c>
      <c r="X1372" t="s">
        <v>3794</v>
      </c>
    </row>
    <row r="1373" spans="2:24" x14ac:dyDescent="0.25">
      <c r="B1373" t="s">
        <v>2345</v>
      </c>
      <c r="C1373" t="s">
        <v>2346</v>
      </c>
      <c r="D1373" t="s">
        <v>237</v>
      </c>
      <c r="E1373">
        <v>0</v>
      </c>
      <c r="F1373">
        <v>4</v>
      </c>
      <c r="G1373">
        <v>102</v>
      </c>
      <c r="H1373">
        <v>80</v>
      </c>
      <c r="I1373" t="s">
        <v>71</v>
      </c>
      <c r="J1373" t="s">
        <v>3143</v>
      </c>
      <c r="K1373" t="s">
        <v>3996</v>
      </c>
      <c r="L1373" t="s">
        <v>239</v>
      </c>
      <c r="M1373" t="s">
        <v>74</v>
      </c>
      <c r="N1373">
        <v>2000</v>
      </c>
      <c r="O1373">
        <v>12830</v>
      </c>
      <c r="P1373">
        <v>16</v>
      </c>
      <c r="Q1373" t="s">
        <v>3990</v>
      </c>
      <c r="R1373" t="s">
        <v>74</v>
      </c>
      <c r="S1373">
        <v>13</v>
      </c>
      <c r="T1373">
        <v>986.923076923076</v>
      </c>
      <c r="X1373" t="s">
        <v>3794</v>
      </c>
    </row>
    <row r="1374" spans="2:24" x14ac:dyDescent="0.25">
      <c r="B1374" t="s">
        <v>2345</v>
      </c>
      <c r="C1374" t="s">
        <v>2346</v>
      </c>
      <c r="D1374" t="s">
        <v>237</v>
      </c>
      <c r="E1374">
        <v>0</v>
      </c>
      <c r="F1374">
        <v>4</v>
      </c>
      <c r="G1374">
        <v>102</v>
      </c>
      <c r="H1374">
        <v>80</v>
      </c>
      <c r="I1374" t="s">
        <v>77</v>
      </c>
      <c r="J1374" t="s">
        <v>2292</v>
      </c>
      <c r="K1374">
        <v>100</v>
      </c>
      <c r="L1374" t="s">
        <v>239</v>
      </c>
      <c r="M1374" t="s">
        <v>74</v>
      </c>
      <c r="N1374">
        <v>1000</v>
      </c>
      <c r="O1374">
        <v>12830</v>
      </c>
      <c r="P1374">
        <v>16</v>
      </c>
      <c r="Q1374" t="s">
        <v>3990</v>
      </c>
      <c r="R1374" t="s">
        <v>74</v>
      </c>
      <c r="S1374">
        <v>13</v>
      </c>
      <c r="T1374">
        <v>986.923076923076</v>
      </c>
      <c r="X1374" t="s">
        <v>3794</v>
      </c>
    </row>
    <row r="1375" spans="2:24" x14ac:dyDescent="0.25">
      <c r="B1375" t="s">
        <v>2348</v>
      </c>
      <c r="C1375" t="s">
        <v>2349</v>
      </c>
      <c r="D1375" t="s">
        <v>910</v>
      </c>
      <c r="E1375">
        <v>63</v>
      </c>
      <c r="F1375">
        <v>-4.5599999999999996</v>
      </c>
      <c r="G1375">
        <v>56</v>
      </c>
      <c r="H1375">
        <v>68.900000000000006</v>
      </c>
      <c r="I1375" t="s">
        <v>71</v>
      </c>
      <c r="J1375" t="s">
        <v>144</v>
      </c>
      <c r="K1375">
        <v>150</v>
      </c>
      <c r="L1375" t="s">
        <v>73</v>
      </c>
      <c r="M1375" t="s">
        <v>74</v>
      </c>
      <c r="N1375">
        <v>0</v>
      </c>
      <c r="O1375">
        <v>8613</v>
      </c>
      <c r="P1375">
        <v>16</v>
      </c>
      <c r="Q1375" t="s">
        <v>48</v>
      </c>
      <c r="R1375" t="s">
        <v>74</v>
      </c>
      <c r="S1375">
        <v>7</v>
      </c>
      <c r="T1375">
        <v>1230.42857142857</v>
      </c>
      <c r="X1375" t="s">
        <v>2347</v>
      </c>
    </row>
    <row r="1376" spans="2:24" x14ac:dyDescent="0.25">
      <c r="B1376" t="s">
        <v>2348</v>
      </c>
      <c r="C1376" t="s">
        <v>2349</v>
      </c>
      <c r="D1376" t="s">
        <v>910</v>
      </c>
      <c r="E1376">
        <v>63</v>
      </c>
      <c r="F1376">
        <v>-4.5599999999999996</v>
      </c>
      <c r="G1376">
        <v>56</v>
      </c>
      <c r="H1376">
        <v>68.900000000000006</v>
      </c>
      <c r="I1376" t="s">
        <v>77</v>
      </c>
      <c r="J1376" t="s">
        <v>929</v>
      </c>
      <c r="K1376">
        <v>300</v>
      </c>
      <c r="L1376" t="s">
        <v>73</v>
      </c>
      <c r="M1376" t="s">
        <v>74</v>
      </c>
      <c r="N1376">
        <v>0</v>
      </c>
      <c r="O1376">
        <v>8613</v>
      </c>
      <c r="P1376">
        <v>16</v>
      </c>
      <c r="Q1376" t="s">
        <v>48</v>
      </c>
      <c r="R1376" t="s">
        <v>74</v>
      </c>
      <c r="S1376">
        <v>7</v>
      </c>
      <c r="T1376">
        <v>1230.42857142857</v>
      </c>
      <c r="X1376" t="s">
        <v>2347</v>
      </c>
    </row>
    <row r="1377" spans="2:24" x14ac:dyDescent="0.25">
      <c r="B1377" t="s">
        <v>2350</v>
      </c>
      <c r="C1377" t="s">
        <v>2351</v>
      </c>
      <c r="D1377" t="s">
        <v>237</v>
      </c>
      <c r="E1377">
        <v>0</v>
      </c>
      <c r="F1377">
        <v>5</v>
      </c>
      <c r="G1377">
        <v>80</v>
      </c>
      <c r="H1377">
        <v>66</v>
      </c>
      <c r="I1377" t="s">
        <v>71</v>
      </c>
      <c r="J1377" t="s">
        <v>2352</v>
      </c>
      <c r="K1377">
        <v>130</v>
      </c>
      <c r="L1377" t="s">
        <v>239</v>
      </c>
      <c r="M1377" t="s">
        <v>74</v>
      </c>
      <c r="N1377">
        <v>1500</v>
      </c>
      <c r="O1377">
        <v>11580</v>
      </c>
      <c r="P1377">
        <v>16</v>
      </c>
      <c r="Q1377" t="s">
        <v>3990</v>
      </c>
      <c r="R1377" t="s">
        <v>74</v>
      </c>
      <c r="S1377">
        <v>12</v>
      </c>
      <c r="T1377">
        <v>965</v>
      </c>
      <c r="X1377" t="s">
        <v>2353</v>
      </c>
    </row>
    <row r="1378" spans="2:24" x14ac:dyDescent="0.25">
      <c r="B1378" t="s">
        <v>2350</v>
      </c>
      <c r="C1378" t="s">
        <v>2351</v>
      </c>
      <c r="D1378" t="s">
        <v>237</v>
      </c>
      <c r="E1378">
        <v>0</v>
      </c>
      <c r="F1378">
        <v>5</v>
      </c>
      <c r="G1378">
        <v>80</v>
      </c>
      <c r="H1378">
        <v>66</v>
      </c>
      <c r="I1378" t="s">
        <v>77</v>
      </c>
      <c r="J1378" t="s">
        <v>144</v>
      </c>
      <c r="K1378">
        <v>150</v>
      </c>
      <c r="L1378" t="s">
        <v>239</v>
      </c>
      <c r="M1378" t="s">
        <v>74</v>
      </c>
      <c r="N1378">
        <v>1500</v>
      </c>
      <c r="O1378">
        <v>11580</v>
      </c>
      <c r="P1378">
        <v>16</v>
      </c>
      <c r="Q1378" t="s">
        <v>3990</v>
      </c>
      <c r="R1378" t="s">
        <v>74</v>
      </c>
      <c r="S1378">
        <v>12</v>
      </c>
      <c r="T1378">
        <v>965</v>
      </c>
      <c r="X1378" t="s">
        <v>2353</v>
      </c>
    </row>
    <row r="1379" spans="2:24" x14ac:dyDescent="0.25">
      <c r="B1379" t="s">
        <v>2354</v>
      </c>
      <c r="C1379" t="s">
        <v>2355</v>
      </c>
      <c r="D1379" t="s">
        <v>2356</v>
      </c>
      <c r="E1379">
        <v>65</v>
      </c>
      <c r="F1379">
        <v>4</v>
      </c>
      <c r="G1379">
        <v>76</v>
      </c>
      <c r="H1379">
        <v>70</v>
      </c>
      <c r="I1379" t="s">
        <v>71</v>
      </c>
      <c r="J1379" t="s">
        <v>1538</v>
      </c>
      <c r="K1379">
        <v>150</v>
      </c>
      <c r="L1379" t="s">
        <v>83</v>
      </c>
      <c r="M1379" t="s">
        <v>83</v>
      </c>
      <c r="N1379">
        <v>0</v>
      </c>
      <c r="O1379">
        <v>7840</v>
      </c>
      <c r="P1379">
        <v>16</v>
      </c>
      <c r="Q1379" t="s">
        <v>48</v>
      </c>
      <c r="R1379">
        <v>450</v>
      </c>
      <c r="S1379">
        <v>7</v>
      </c>
      <c r="T1379">
        <v>1120</v>
      </c>
      <c r="X1379" t="s">
        <v>2357</v>
      </c>
    </row>
    <row r="1380" spans="2:24" x14ac:dyDescent="0.25">
      <c r="B1380" t="s">
        <v>2354</v>
      </c>
      <c r="C1380" t="s">
        <v>2355</v>
      </c>
      <c r="D1380" t="s">
        <v>2356</v>
      </c>
      <c r="E1380">
        <v>65</v>
      </c>
      <c r="F1380">
        <v>4</v>
      </c>
      <c r="G1380">
        <v>76</v>
      </c>
      <c r="H1380">
        <v>70</v>
      </c>
      <c r="I1380" t="s">
        <v>77</v>
      </c>
      <c r="J1380" t="s">
        <v>1538</v>
      </c>
      <c r="K1380">
        <v>150</v>
      </c>
      <c r="L1380" t="s">
        <v>83</v>
      </c>
      <c r="M1380" t="s">
        <v>83</v>
      </c>
      <c r="N1380">
        <v>0</v>
      </c>
      <c r="O1380">
        <v>7840</v>
      </c>
      <c r="P1380">
        <v>16</v>
      </c>
      <c r="Q1380" t="s">
        <v>48</v>
      </c>
      <c r="R1380" t="s">
        <v>74</v>
      </c>
      <c r="S1380">
        <v>7</v>
      </c>
      <c r="T1380">
        <v>1120</v>
      </c>
      <c r="X1380" t="s">
        <v>2357</v>
      </c>
    </row>
    <row r="1381" spans="2:24" x14ac:dyDescent="0.25">
      <c r="B1381" t="s">
        <v>2358</v>
      </c>
      <c r="C1381" t="s">
        <v>2359</v>
      </c>
      <c r="D1381" t="s">
        <v>2360</v>
      </c>
      <c r="E1381">
        <v>65</v>
      </c>
      <c r="F1381">
        <v>4</v>
      </c>
      <c r="G1381">
        <v>76</v>
      </c>
      <c r="H1381">
        <v>70</v>
      </c>
      <c r="I1381" t="s">
        <v>71</v>
      </c>
      <c r="J1381" t="s">
        <v>1538</v>
      </c>
      <c r="K1381">
        <v>150</v>
      </c>
      <c r="L1381" t="s">
        <v>83</v>
      </c>
      <c r="M1381" t="s">
        <v>83</v>
      </c>
      <c r="N1381">
        <v>0</v>
      </c>
      <c r="O1381">
        <v>7728</v>
      </c>
      <c r="P1381">
        <v>16</v>
      </c>
      <c r="Q1381" t="s">
        <v>48</v>
      </c>
      <c r="R1381">
        <v>450</v>
      </c>
      <c r="S1381">
        <v>7</v>
      </c>
      <c r="T1381">
        <v>1104</v>
      </c>
      <c r="X1381" t="s">
        <v>2361</v>
      </c>
    </row>
    <row r="1382" spans="2:24" x14ac:dyDescent="0.25">
      <c r="B1382" t="s">
        <v>2358</v>
      </c>
      <c r="C1382" t="s">
        <v>2359</v>
      </c>
      <c r="D1382" t="s">
        <v>2360</v>
      </c>
      <c r="E1382">
        <v>65</v>
      </c>
      <c r="F1382">
        <v>4</v>
      </c>
      <c r="G1382">
        <v>76</v>
      </c>
      <c r="H1382">
        <v>70</v>
      </c>
      <c r="I1382" t="s">
        <v>77</v>
      </c>
      <c r="J1382" t="s">
        <v>1538</v>
      </c>
      <c r="K1382">
        <v>150</v>
      </c>
      <c r="L1382" t="s">
        <v>83</v>
      </c>
      <c r="M1382" t="s">
        <v>83</v>
      </c>
      <c r="N1382">
        <v>0</v>
      </c>
      <c r="O1382">
        <v>7728</v>
      </c>
      <c r="P1382">
        <v>16</v>
      </c>
      <c r="Q1382" t="s">
        <v>48</v>
      </c>
      <c r="R1382" t="s">
        <v>74</v>
      </c>
      <c r="S1382">
        <v>7</v>
      </c>
      <c r="T1382">
        <v>1104</v>
      </c>
      <c r="X1382" t="s">
        <v>2361</v>
      </c>
    </row>
    <row r="1383" spans="2:24" x14ac:dyDescent="0.25">
      <c r="B1383" t="s">
        <v>2362</v>
      </c>
      <c r="C1383" t="s">
        <v>2363</v>
      </c>
      <c r="D1383" t="s">
        <v>2364</v>
      </c>
      <c r="E1383">
        <v>78</v>
      </c>
      <c r="F1383">
        <v>4</v>
      </c>
      <c r="G1383">
        <v>76</v>
      </c>
      <c r="H1383">
        <v>70</v>
      </c>
      <c r="I1383" t="s">
        <v>71</v>
      </c>
      <c r="J1383" t="s">
        <v>2208</v>
      </c>
      <c r="K1383">
        <v>160</v>
      </c>
      <c r="L1383" t="s">
        <v>83</v>
      </c>
      <c r="M1383" t="s">
        <v>83</v>
      </c>
      <c r="N1383">
        <v>0</v>
      </c>
      <c r="O1383">
        <v>7870</v>
      </c>
      <c r="P1383">
        <v>16</v>
      </c>
      <c r="Q1383" t="s">
        <v>48</v>
      </c>
      <c r="R1383">
        <v>450</v>
      </c>
      <c r="S1383">
        <v>7</v>
      </c>
      <c r="T1383">
        <v>1124.2857142857099</v>
      </c>
      <c r="X1383" t="s">
        <v>2365</v>
      </c>
    </row>
    <row r="1384" spans="2:24" x14ac:dyDescent="0.25">
      <c r="B1384" t="s">
        <v>2362</v>
      </c>
      <c r="C1384" t="s">
        <v>2363</v>
      </c>
      <c r="D1384" t="s">
        <v>2364</v>
      </c>
      <c r="E1384">
        <v>78</v>
      </c>
      <c r="F1384">
        <v>4</v>
      </c>
      <c r="G1384">
        <v>76</v>
      </c>
      <c r="H1384">
        <v>70</v>
      </c>
      <c r="I1384" t="s">
        <v>77</v>
      </c>
      <c r="J1384" t="s">
        <v>2208</v>
      </c>
      <c r="K1384">
        <v>160</v>
      </c>
      <c r="L1384" t="s">
        <v>83</v>
      </c>
      <c r="M1384" t="s">
        <v>83</v>
      </c>
      <c r="N1384">
        <v>0</v>
      </c>
      <c r="O1384">
        <v>7870</v>
      </c>
      <c r="P1384">
        <v>16</v>
      </c>
      <c r="Q1384" t="s">
        <v>48</v>
      </c>
      <c r="R1384" t="s">
        <v>74</v>
      </c>
      <c r="S1384">
        <v>7</v>
      </c>
      <c r="T1384">
        <v>1124.2857142857099</v>
      </c>
      <c r="X1384" t="s">
        <v>2365</v>
      </c>
    </row>
    <row r="1385" spans="2:24" x14ac:dyDescent="0.25">
      <c r="B1385" t="s">
        <v>2366</v>
      </c>
      <c r="C1385" t="s">
        <v>2363</v>
      </c>
      <c r="D1385" t="s">
        <v>2367</v>
      </c>
      <c r="E1385">
        <v>65</v>
      </c>
      <c r="F1385">
        <v>4</v>
      </c>
      <c r="G1385">
        <v>76</v>
      </c>
      <c r="H1385">
        <v>70</v>
      </c>
      <c r="I1385" t="s">
        <v>71</v>
      </c>
      <c r="J1385" t="s">
        <v>1538</v>
      </c>
      <c r="K1385">
        <v>150</v>
      </c>
      <c r="L1385" t="s">
        <v>83</v>
      </c>
      <c r="M1385" t="s">
        <v>83</v>
      </c>
      <c r="N1385">
        <v>0</v>
      </c>
      <c r="O1385">
        <v>7870</v>
      </c>
      <c r="P1385">
        <v>16</v>
      </c>
      <c r="Q1385" t="s">
        <v>48</v>
      </c>
      <c r="R1385">
        <v>450</v>
      </c>
      <c r="S1385">
        <v>7</v>
      </c>
      <c r="T1385">
        <v>1124.2857142857099</v>
      </c>
      <c r="X1385" t="s">
        <v>2368</v>
      </c>
    </row>
    <row r="1386" spans="2:24" x14ac:dyDescent="0.25">
      <c r="B1386" t="s">
        <v>2366</v>
      </c>
      <c r="C1386" t="s">
        <v>2363</v>
      </c>
      <c r="D1386" t="s">
        <v>2367</v>
      </c>
      <c r="E1386">
        <v>65</v>
      </c>
      <c r="F1386">
        <v>4</v>
      </c>
      <c r="G1386">
        <v>76</v>
      </c>
      <c r="H1386">
        <v>70</v>
      </c>
      <c r="I1386" t="s">
        <v>77</v>
      </c>
      <c r="J1386" t="s">
        <v>1538</v>
      </c>
      <c r="K1386">
        <v>150</v>
      </c>
      <c r="L1386" t="s">
        <v>83</v>
      </c>
      <c r="M1386" t="s">
        <v>83</v>
      </c>
      <c r="N1386">
        <v>0</v>
      </c>
      <c r="O1386">
        <v>7870</v>
      </c>
      <c r="P1386">
        <v>16</v>
      </c>
      <c r="Q1386" t="s">
        <v>48</v>
      </c>
      <c r="R1386" t="s">
        <v>74</v>
      </c>
      <c r="S1386">
        <v>7</v>
      </c>
      <c r="T1386">
        <v>1124.2857142857099</v>
      </c>
      <c r="X1386" t="s">
        <v>2368</v>
      </c>
    </row>
    <row r="1387" spans="2:24" x14ac:dyDescent="0.25">
      <c r="B1387" t="s">
        <v>2369</v>
      </c>
      <c r="C1387" t="s">
        <v>2359</v>
      </c>
      <c r="D1387" t="s">
        <v>2370</v>
      </c>
      <c r="E1387">
        <v>78</v>
      </c>
      <c r="F1387">
        <v>4</v>
      </c>
      <c r="G1387">
        <v>76</v>
      </c>
      <c r="H1387">
        <v>70</v>
      </c>
      <c r="I1387" t="s">
        <v>71</v>
      </c>
      <c r="J1387" t="s">
        <v>2208</v>
      </c>
      <c r="K1387">
        <v>160</v>
      </c>
      <c r="L1387" t="s">
        <v>83</v>
      </c>
      <c r="M1387" t="s">
        <v>83</v>
      </c>
      <c r="N1387">
        <v>0</v>
      </c>
      <c r="O1387">
        <v>7728</v>
      </c>
      <c r="P1387">
        <v>16</v>
      </c>
      <c r="Q1387" t="s">
        <v>48</v>
      </c>
      <c r="R1387">
        <v>450</v>
      </c>
      <c r="S1387">
        <v>7</v>
      </c>
      <c r="T1387">
        <v>1104</v>
      </c>
      <c r="X1387" t="s">
        <v>2371</v>
      </c>
    </row>
    <row r="1388" spans="2:24" x14ac:dyDescent="0.25">
      <c r="B1388" t="s">
        <v>2369</v>
      </c>
      <c r="C1388" t="s">
        <v>2359</v>
      </c>
      <c r="D1388" t="s">
        <v>2370</v>
      </c>
      <c r="E1388">
        <v>78</v>
      </c>
      <c r="F1388">
        <v>4</v>
      </c>
      <c r="G1388">
        <v>76</v>
      </c>
      <c r="H1388">
        <v>70</v>
      </c>
      <c r="I1388" t="s">
        <v>77</v>
      </c>
      <c r="J1388" t="s">
        <v>2208</v>
      </c>
      <c r="K1388">
        <v>160</v>
      </c>
      <c r="L1388" t="s">
        <v>83</v>
      </c>
      <c r="M1388" t="s">
        <v>83</v>
      </c>
      <c r="N1388">
        <v>0</v>
      </c>
      <c r="O1388">
        <v>7728</v>
      </c>
      <c r="P1388">
        <v>16</v>
      </c>
      <c r="Q1388" t="s">
        <v>48</v>
      </c>
      <c r="R1388" t="s">
        <v>74</v>
      </c>
      <c r="S1388">
        <v>7</v>
      </c>
      <c r="T1388">
        <v>1104</v>
      </c>
      <c r="X1388" t="s">
        <v>2371</v>
      </c>
    </row>
    <row r="1389" spans="2:24" x14ac:dyDescent="0.25">
      <c r="B1389" t="s">
        <v>2372</v>
      </c>
      <c r="C1389" t="s">
        <v>2373</v>
      </c>
      <c r="D1389" t="s">
        <v>2374</v>
      </c>
      <c r="E1389">
        <v>65</v>
      </c>
      <c r="F1389">
        <v>2</v>
      </c>
      <c r="G1389">
        <v>45</v>
      </c>
      <c r="H1389">
        <v>70</v>
      </c>
      <c r="I1389" t="s">
        <v>71</v>
      </c>
      <c r="J1389" t="s">
        <v>144</v>
      </c>
      <c r="K1389">
        <v>150</v>
      </c>
      <c r="L1389" t="s">
        <v>239</v>
      </c>
      <c r="M1389" t="s">
        <v>74</v>
      </c>
      <c r="N1389">
        <v>0</v>
      </c>
      <c r="O1389">
        <v>4900</v>
      </c>
      <c r="P1389">
        <v>16</v>
      </c>
      <c r="Q1389" t="s">
        <v>48</v>
      </c>
      <c r="R1389" t="s">
        <v>74</v>
      </c>
      <c r="S1389">
        <v>4</v>
      </c>
      <c r="T1389">
        <v>1225</v>
      </c>
      <c r="X1389" t="s">
        <v>2375</v>
      </c>
    </row>
    <row r="1390" spans="2:24" x14ac:dyDescent="0.25">
      <c r="B1390" t="s">
        <v>2372</v>
      </c>
      <c r="C1390" t="s">
        <v>2373</v>
      </c>
      <c r="D1390" t="s">
        <v>2374</v>
      </c>
      <c r="E1390">
        <v>65</v>
      </c>
      <c r="F1390">
        <v>2</v>
      </c>
      <c r="G1390">
        <v>45</v>
      </c>
      <c r="H1390">
        <v>70</v>
      </c>
      <c r="I1390" t="s">
        <v>77</v>
      </c>
      <c r="J1390" t="s">
        <v>1045</v>
      </c>
      <c r="K1390">
        <v>300</v>
      </c>
      <c r="L1390" t="s">
        <v>627</v>
      </c>
      <c r="M1390" t="s">
        <v>74</v>
      </c>
      <c r="N1390">
        <v>0</v>
      </c>
      <c r="O1390">
        <v>4900</v>
      </c>
      <c r="P1390">
        <v>16</v>
      </c>
      <c r="Q1390" t="s">
        <v>48</v>
      </c>
      <c r="R1390" t="s">
        <v>74</v>
      </c>
      <c r="S1390">
        <v>4</v>
      </c>
      <c r="T1390">
        <v>1225</v>
      </c>
      <c r="X1390" t="s">
        <v>2375</v>
      </c>
    </row>
    <row r="1391" spans="2:24" x14ac:dyDescent="0.25">
      <c r="B1391" t="s">
        <v>2372</v>
      </c>
      <c r="C1391" t="s">
        <v>2373</v>
      </c>
      <c r="D1391" t="s">
        <v>2374</v>
      </c>
      <c r="E1391">
        <v>65</v>
      </c>
      <c r="F1391">
        <v>2</v>
      </c>
      <c r="G1391">
        <v>45</v>
      </c>
      <c r="H1391">
        <v>70</v>
      </c>
      <c r="I1391" t="s">
        <v>77</v>
      </c>
      <c r="J1391" t="s">
        <v>2376</v>
      </c>
      <c r="K1391">
        <v>360</v>
      </c>
      <c r="L1391" t="s">
        <v>239</v>
      </c>
      <c r="M1391" t="s">
        <v>74</v>
      </c>
      <c r="N1391">
        <v>0</v>
      </c>
      <c r="O1391">
        <v>4900</v>
      </c>
      <c r="P1391">
        <v>16</v>
      </c>
      <c r="Q1391" t="s">
        <v>48</v>
      </c>
      <c r="R1391" t="s">
        <v>74</v>
      </c>
      <c r="S1391">
        <v>4</v>
      </c>
      <c r="T1391">
        <v>1225</v>
      </c>
      <c r="X1391" t="s">
        <v>2375</v>
      </c>
    </row>
    <row r="1392" spans="2:24" x14ac:dyDescent="0.25">
      <c r="B1392" t="s">
        <v>2377</v>
      </c>
      <c r="C1392" t="s">
        <v>2378</v>
      </c>
      <c r="D1392" t="s">
        <v>2379</v>
      </c>
      <c r="E1392">
        <v>66</v>
      </c>
      <c r="F1392">
        <v>4</v>
      </c>
      <c r="G1392">
        <v>54</v>
      </c>
      <c r="H1392">
        <v>66</v>
      </c>
      <c r="I1392" t="s">
        <v>71</v>
      </c>
      <c r="J1392" t="s">
        <v>132</v>
      </c>
      <c r="K1392">
        <v>135</v>
      </c>
      <c r="L1392" t="s">
        <v>239</v>
      </c>
      <c r="M1392" t="s">
        <v>74</v>
      </c>
      <c r="N1392">
        <v>0</v>
      </c>
      <c r="O1392">
        <v>8478</v>
      </c>
      <c r="P1392">
        <v>16</v>
      </c>
      <c r="Q1392" t="s">
        <v>48</v>
      </c>
      <c r="R1392" t="s">
        <v>74</v>
      </c>
      <c r="S1392">
        <v>7</v>
      </c>
      <c r="T1392">
        <v>1211.1428571428501</v>
      </c>
      <c r="X1392" t="s">
        <v>2380</v>
      </c>
    </row>
    <row r="1393" spans="2:24" x14ac:dyDescent="0.25">
      <c r="B1393" t="s">
        <v>2377</v>
      </c>
      <c r="C1393" t="s">
        <v>2378</v>
      </c>
      <c r="D1393" t="s">
        <v>2379</v>
      </c>
      <c r="E1393">
        <v>66</v>
      </c>
      <c r="F1393">
        <v>4</v>
      </c>
      <c r="G1393">
        <v>54</v>
      </c>
      <c r="H1393">
        <v>66</v>
      </c>
      <c r="I1393" t="s">
        <v>77</v>
      </c>
      <c r="J1393" t="s">
        <v>132</v>
      </c>
      <c r="K1393">
        <v>135</v>
      </c>
      <c r="L1393" t="s">
        <v>239</v>
      </c>
      <c r="M1393" t="s">
        <v>74</v>
      </c>
      <c r="N1393">
        <v>0</v>
      </c>
      <c r="O1393">
        <v>8478</v>
      </c>
      <c r="P1393">
        <v>16</v>
      </c>
      <c r="Q1393" t="s">
        <v>48</v>
      </c>
      <c r="R1393" t="s">
        <v>74</v>
      </c>
      <c r="S1393">
        <v>7</v>
      </c>
      <c r="T1393">
        <v>1211.1428571428501</v>
      </c>
      <c r="X1393" t="s">
        <v>2380</v>
      </c>
    </row>
    <row r="1394" spans="2:24" x14ac:dyDescent="0.25">
      <c r="B1394" t="s">
        <v>2381</v>
      </c>
      <c r="C1394" t="s">
        <v>2382</v>
      </c>
      <c r="D1394" t="s">
        <v>2383</v>
      </c>
      <c r="E1394">
        <v>67</v>
      </c>
      <c r="F1394">
        <v>4</v>
      </c>
      <c r="G1394">
        <v>78</v>
      </c>
      <c r="H1394">
        <v>70</v>
      </c>
      <c r="I1394" t="s">
        <v>71</v>
      </c>
      <c r="J1394" t="s">
        <v>425</v>
      </c>
      <c r="K1394">
        <v>135</v>
      </c>
      <c r="L1394" t="s">
        <v>83</v>
      </c>
      <c r="M1394" t="s">
        <v>73</v>
      </c>
      <c r="N1394" t="s">
        <v>74</v>
      </c>
      <c r="O1394">
        <v>10670</v>
      </c>
      <c r="P1394">
        <v>16</v>
      </c>
      <c r="Q1394" t="s">
        <v>3989</v>
      </c>
      <c r="R1394">
        <v>320</v>
      </c>
      <c r="S1394" t="s">
        <v>74</v>
      </c>
      <c r="T1394" t="s">
        <v>74</v>
      </c>
      <c r="X1394" t="s">
        <v>2384</v>
      </c>
    </row>
    <row r="1395" spans="2:24" x14ac:dyDescent="0.25">
      <c r="B1395" t="s">
        <v>2381</v>
      </c>
      <c r="C1395" t="s">
        <v>2382</v>
      </c>
      <c r="D1395" t="s">
        <v>2383</v>
      </c>
      <c r="E1395">
        <v>67</v>
      </c>
      <c r="F1395">
        <v>4</v>
      </c>
      <c r="G1395">
        <v>78</v>
      </c>
      <c r="H1395">
        <v>70</v>
      </c>
      <c r="I1395" t="s">
        <v>77</v>
      </c>
      <c r="J1395" t="s">
        <v>425</v>
      </c>
      <c r="K1395">
        <v>135</v>
      </c>
      <c r="L1395" t="s">
        <v>83</v>
      </c>
      <c r="M1395" t="s">
        <v>73</v>
      </c>
      <c r="N1395" t="s">
        <v>74</v>
      </c>
      <c r="O1395">
        <v>10670</v>
      </c>
      <c r="P1395">
        <v>16</v>
      </c>
      <c r="Q1395" t="s">
        <v>3989</v>
      </c>
      <c r="R1395" t="s">
        <v>74</v>
      </c>
      <c r="S1395" t="s">
        <v>74</v>
      </c>
      <c r="T1395" t="s">
        <v>74</v>
      </c>
      <c r="X1395" t="s">
        <v>2384</v>
      </c>
    </row>
    <row r="1396" spans="2:24" x14ac:dyDescent="0.25">
      <c r="B1396" t="s">
        <v>2385</v>
      </c>
      <c r="C1396" t="s">
        <v>2386</v>
      </c>
      <c r="D1396" t="s">
        <v>2082</v>
      </c>
      <c r="E1396">
        <v>68</v>
      </c>
      <c r="F1396">
        <v>3</v>
      </c>
      <c r="G1396">
        <v>84</v>
      </c>
      <c r="H1396">
        <v>70</v>
      </c>
      <c r="I1396" t="s">
        <v>71</v>
      </c>
      <c r="J1396" t="s">
        <v>2387</v>
      </c>
      <c r="K1396">
        <v>175</v>
      </c>
      <c r="L1396" t="s">
        <v>239</v>
      </c>
      <c r="M1396" t="s">
        <v>74</v>
      </c>
      <c r="N1396">
        <v>0</v>
      </c>
      <c r="O1396">
        <v>7380</v>
      </c>
      <c r="P1396">
        <v>16</v>
      </c>
      <c r="Q1396" t="s">
        <v>48</v>
      </c>
      <c r="R1396" t="s">
        <v>74</v>
      </c>
      <c r="S1396">
        <v>6</v>
      </c>
      <c r="T1396">
        <v>1230</v>
      </c>
      <c r="X1396" t="s">
        <v>2388</v>
      </c>
    </row>
    <row r="1397" spans="2:24" x14ac:dyDescent="0.25">
      <c r="B1397" t="s">
        <v>2385</v>
      </c>
      <c r="C1397" t="s">
        <v>2386</v>
      </c>
      <c r="D1397" t="s">
        <v>2082</v>
      </c>
      <c r="E1397">
        <v>68</v>
      </c>
      <c r="F1397">
        <v>3</v>
      </c>
      <c r="G1397">
        <v>84</v>
      </c>
      <c r="H1397">
        <v>70</v>
      </c>
      <c r="I1397" t="s">
        <v>77</v>
      </c>
      <c r="J1397" t="s">
        <v>2208</v>
      </c>
      <c r="K1397">
        <v>160</v>
      </c>
      <c r="L1397" t="s">
        <v>239</v>
      </c>
      <c r="M1397" t="s">
        <v>74</v>
      </c>
      <c r="N1397">
        <v>0</v>
      </c>
      <c r="O1397">
        <v>7380</v>
      </c>
      <c r="P1397">
        <v>16</v>
      </c>
      <c r="Q1397" t="s">
        <v>48</v>
      </c>
      <c r="R1397" t="s">
        <v>74</v>
      </c>
      <c r="S1397">
        <v>6</v>
      </c>
      <c r="T1397">
        <v>1230</v>
      </c>
      <c r="X1397" t="s">
        <v>2388</v>
      </c>
    </row>
    <row r="1398" spans="2:24" x14ac:dyDescent="0.25">
      <c r="B1398" t="s">
        <v>2389</v>
      </c>
      <c r="C1398" t="s">
        <v>2390</v>
      </c>
      <c r="D1398" t="s">
        <v>2161</v>
      </c>
      <c r="E1398">
        <v>2012</v>
      </c>
      <c r="F1398">
        <v>4</v>
      </c>
      <c r="G1398">
        <v>54</v>
      </c>
      <c r="H1398">
        <v>65</v>
      </c>
      <c r="I1398" t="s">
        <v>71</v>
      </c>
      <c r="J1398" t="s">
        <v>144</v>
      </c>
      <c r="K1398">
        <v>150</v>
      </c>
      <c r="L1398" t="s">
        <v>73</v>
      </c>
      <c r="M1398" t="s">
        <v>74</v>
      </c>
      <c r="N1398">
        <v>1200</v>
      </c>
      <c r="O1398">
        <v>9028</v>
      </c>
      <c r="P1398">
        <v>16</v>
      </c>
      <c r="Q1398" t="s">
        <v>3990</v>
      </c>
      <c r="R1398" t="s">
        <v>74</v>
      </c>
      <c r="S1398">
        <v>10</v>
      </c>
      <c r="T1398">
        <v>902.8</v>
      </c>
      <c r="X1398" t="s">
        <v>3795</v>
      </c>
    </row>
    <row r="1399" spans="2:24" x14ac:dyDescent="0.25">
      <c r="B1399" t="s">
        <v>2389</v>
      </c>
      <c r="C1399" t="s">
        <v>2390</v>
      </c>
      <c r="D1399" t="s">
        <v>2161</v>
      </c>
      <c r="E1399">
        <v>2012</v>
      </c>
      <c r="F1399">
        <v>4</v>
      </c>
      <c r="G1399">
        <v>54</v>
      </c>
      <c r="H1399">
        <v>65</v>
      </c>
      <c r="I1399" t="s">
        <v>71</v>
      </c>
      <c r="J1399" t="s">
        <v>140</v>
      </c>
      <c r="K1399">
        <v>190</v>
      </c>
      <c r="L1399" t="s">
        <v>73</v>
      </c>
      <c r="M1399" t="s">
        <v>74</v>
      </c>
      <c r="N1399">
        <v>1200</v>
      </c>
      <c r="O1399">
        <v>9028</v>
      </c>
      <c r="P1399">
        <v>16</v>
      </c>
      <c r="Q1399" t="s">
        <v>3990</v>
      </c>
      <c r="R1399" t="s">
        <v>74</v>
      </c>
      <c r="S1399">
        <v>10</v>
      </c>
      <c r="T1399">
        <v>902.8</v>
      </c>
      <c r="X1399" t="s">
        <v>3795</v>
      </c>
    </row>
    <row r="1400" spans="2:24" x14ac:dyDescent="0.25">
      <c r="B1400" t="s">
        <v>2389</v>
      </c>
      <c r="C1400" t="s">
        <v>2390</v>
      </c>
      <c r="D1400" t="s">
        <v>2161</v>
      </c>
      <c r="E1400">
        <v>2012</v>
      </c>
      <c r="F1400">
        <v>4</v>
      </c>
      <c r="G1400">
        <v>54</v>
      </c>
      <c r="H1400">
        <v>65</v>
      </c>
      <c r="I1400" t="s">
        <v>77</v>
      </c>
      <c r="J1400" t="s">
        <v>929</v>
      </c>
      <c r="K1400">
        <v>300</v>
      </c>
      <c r="L1400" t="s">
        <v>73</v>
      </c>
      <c r="M1400" t="s">
        <v>74</v>
      </c>
      <c r="N1400">
        <v>500</v>
      </c>
      <c r="O1400">
        <v>9028</v>
      </c>
      <c r="P1400">
        <v>16</v>
      </c>
      <c r="Q1400" t="s">
        <v>3990</v>
      </c>
      <c r="R1400" t="s">
        <v>74</v>
      </c>
      <c r="S1400">
        <v>10</v>
      </c>
      <c r="T1400">
        <v>902.8</v>
      </c>
      <c r="X1400" t="s">
        <v>3795</v>
      </c>
    </row>
    <row r="1401" spans="2:24" x14ac:dyDescent="0.25">
      <c r="B1401" t="s">
        <v>2394</v>
      </c>
      <c r="C1401" t="s">
        <v>2391</v>
      </c>
      <c r="D1401" t="s">
        <v>2392</v>
      </c>
      <c r="E1401">
        <v>0</v>
      </c>
      <c r="F1401">
        <v>4</v>
      </c>
      <c r="G1401">
        <v>54</v>
      </c>
      <c r="H1401">
        <v>65</v>
      </c>
      <c r="I1401" t="s">
        <v>71</v>
      </c>
      <c r="J1401" t="s">
        <v>144</v>
      </c>
      <c r="K1401">
        <v>150</v>
      </c>
      <c r="L1401" t="s">
        <v>73</v>
      </c>
      <c r="M1401" t="s">
        <v>74</v>
      </c>
      <c r="N1401">
        <v>1200</v>
      </c>
      <c r="O1401">
        <v>9028</v>
      </c>
      <c r="P1401">
        <v>16</v>
      </c>
      <c r="Q1401" t="s">
        <v>3990</v>
      </c>
      <c r="R1401" t="s">
        <v>74</v>
      </c>
      <c r="S1401">
        <v>10</v>
      </c>
      <c r="T1401">
        <v>902.8</v>
      </c>
      <c r="X1401" s="7" t="s">
        <v>2393</v>
      </c>
    </row>
    <row r="1402" spans="2:24" x14ac:dyDescent="0.25">
      <c r="B1402" t="s">
        <v>2394</v>
      </c>
      <c r="C1402" t="s">
        <v>2391</v>
      </c>
      <c r="D1402" t="s">
        <v>2392</v>
      </c>
      <c r="E1402">
        <v>0</v>
      </c>
      <c r="F1402">
        <v>4</v>
      </c>
      <c r="G1402">
        <v>54</v>
      </c>
      <c r="H1402">
        <v>65</v>
      </c>
      <c r="I1402" t="s">
        <v>71</v>
      </c>
      <c r="J1402" t="s">
        <v>140</v>
      </c>
      <c r="K1402">
        <v>190</v>
      </c>
      <c r="L1402" t="s">
        <v>73</v>
      </c>
      <c r="M1402" t="s">
        <v>74</v>
      </c>
      <c r="N1402">
        <v>1200</v>
      </c>
      <c r="O1402">
        <v>9028</v>
      </c>
      <c r="P1402">
        <v>16</v>
      </c>
      <c r="Q1402" t="s">
        <v>3990</v>
      </c>
      <c r="R1402" t="s">
        <v>74</v>
      </c>
      <c r="S1402">
        <v>10</v>
      </c>
      <c r="T1402">
        <v>902.8</v>
      </c>
      <c r="X1402" s="7" t="s">
        <v>2393</v>
      </c>
    </row>
    <row r="1403" spans="2:24" x14ac:dyDescent="0.25">
      <c r="B1403" t="s">
        <v>2394</v>
      </c>
      <c r="C1403" t="s">
        <v>2391</v>
      </c>
      <c r="D1403" t="s">
        <v>2392</v>
      </c>
      <c r="E1403">
        <v>0</v>
      </c>
      <c r="F1403">
        <v>4</v>
      </c>
      <c r="G1403">
        <v>54</v>
      </c>
      <c r="H1403">
        <v>65</v>
      </c>
      <c r="I1403" t="s">
        <v>77</v>
      </c>
      <c r="J1403" t="s">
        <v>929</v>
      </c>
      <c r="K1403">
        <v>300</v>
      </c>
      <c r="L1403" t="s">
        <v>73</v>
      </c>
      <c r="M1403" t="s">
        <v>74</v>
      </c>
      <c r="N1403">
        <v>500</v>
      </c>
      <c r="O1403">
        <v>9028</v>
      </c>
      <c r="P1403">
        <v>16</v>
      </c>
      <c r="Q1403" t="s">
        <v>3990</v>
      </c>
      <c r="R1403" t="s">
        <v>74</v>
      </c>
      <c r="S1403">
        <v>10</v>
      </c>
      <c r="T1403">
        <v>902.8</v>
      </c>
      <c r="X1403" s="7" t="s">
        <v>2393</v>
      </c>
    </row>
    <row r="1404" spans="2:24" x14ac:dyDescent="0.25">
      <c r="B1404" t="s">
        <v>2395</v>
      </c>
      <c r="C1404" t="s">
        <v>2396</v>
      </c>
      <c r="D1404" t="s">
        <v>2397</v>
      </c>
      <c r="E1404">
        <v>68</v>
      </c>
      <c r="F1404">
        <v>4</v>
      </c>
      <c r="G1404">
        <v>54</v>
      </c>
      <c r="H1404">
        <v>65</v>
      </c>
      <c r="I1404" t="s">
        <v>71</v>
      </c>
      <c r="J1404" t="s">
        <v>140</v>
      </c>
      <c r="K1404">
        <v>190</v>
      </c>
      <c r="L1404" t="s">
        <v>73</v>
      </c>
      <c r="M1404" t="s">
        <v>74</v>
      </c>
      <c r="N1404">
        <v>1200</v>
      </c>
      <c r="O1404">
        <v>9028</v>
      </c>
      <c r="P1404">
        <v>16</v>
      </c>
      <c r="Q1404" t="s">
        <v>3990</v>
      </c>
      <c r="R1404" t="s">
        <v>74</v>
      </c>
      <c r="S1404">
        <v>10</v>
      </c>
      <c r="T1404">
        <v>902.8</v>
      </c>
      <c r="X1404" t="s">
        <v>2398</v>
      </c>
    </row>
    <row r="1405" spans="2:24" x14ac:dyDescent="0.25">
      <c r="B1405" t="s">
        <v>2395</v>
      </c>
      <c r="C1405" t="s">
        <v>2396</v>
      </c>
      <c r="D1405" t="s">
        <v>2397</v>
      </c>
      <c r="E1405">
        <v>68</v>
      </c>
      <c r="F1405">
        <v>4</v>
      </c>
      <c r="G1405">
        <v>54</v>
      </c>
      <c r="H1405">
        <v>65</v>
      </c>
      <c r="I1405" t="s">
        <v>71</v>
      </c>
      <c r="J1405" t="s">
        <v>144</v>
      </c>
      <c r="K1405">
        <v>150</v>
      </c>
      <c r="L1405" t="s">
        <v>73</v>
      </c>
      <c r="M1405" t="s">
        <v>74</v>
      </c>
      <c r="N1405">
        <v>1200</v>
      </c>
      <c r="O1405">
        <v>9028</v>
      </c>
      <c r="P1405">
        <v>16</v>
      </c>
      <c r="Q1405" t="s">
        <v>3990</v>
      </c>
      <c r="R1405" t="s">
        <v>74</v>
      </c>
      <c r="S1405">
        <v>10</v>
      </c>
      <c r="T1405">
        <v>902.8</v>
      </c>
      <c r="X1405" t="s">
        <v>2398</v>
      </c>
    </row>
    <row r="1406" spans="2:24" x14ac:dyDescent="0.25">
      <c r="B1406" t="s">
        <v>2395</v>
      </c>
      <c r="C1406" t="s">
        <v>2396</v>
      </c>
      <c r="D1406" t="s">
        <v>2397</v>
      </c>
      <c r="E1406">
        <v>68</v>
      </c>
      <c r="F1406">
        <v>4</v>
      </c>
      <c r="G1406">
        <v>54</v>
      </c>
      <c r="H1406">
        <v>65</v>
      </c>
      <c r="I1406" t="s">
        <v>77</v>
      </c>
      <c r="J1406" t="s">
        <v>929</v>
      </c>
      <c r="K1406">
        <v>300</v>
      </c>
      <c r="L1406" t="s">
        <v>73</v>
      </c>
      <c r="M1406" t="s">
        <v>74</v>
      </c>
      <c r="N1406">
        <v>500</v>
      </c>
      <c r="O1406">
        <v>9028</v>
      </c>
      <c r="P1406">
        <v>16</v>
      </c>
      <c r="Q1406" t="s">
        <v>3990</v>
      </c>
      <c r="R1406" t="s">
        <v>74</v>
      </c>
      <c r="S1406">
        <v>10</v>
      </c>
      <c r="T1406">
        <v>902.8</v>
      </c>
      <c r="X1406" t="s">
        <v>2398</v>
      </c>
    </row>
    <row r="1407" spans="2:24" x14ac:dyDescent="0.25">
      <c r="B1407" t="s">
        <v>2399</v>
      </c>
      <c r="C1407" t="s">
        <v>2396</v>
      </c>
      <c r="D1407" t="s">
        <v>2161</v>
      </c>
      <c r="E1407">
        <v>0</v>
      </c>
      <c r="F1407">
        <v>4</v>
      </c>
      <c r="G1407">
        <v>54</v>
      </c>
      <c r="H1407">
        <v>65</v>
      </c>
      <c r="I1407" t="s">
        <v>71</v>
      </c>
      <c r="J1407" t="s">
        <v>140</v>
      </c>
      <c r="K1407">
        <v>190</v>
      </c>
      <c r="L1407" t="s">
        <v>73</v>
      </c>
      <c r="M1407" t="s">
        <v>74</v>
      </c>
      <c r="N1407">
        <v>1200</v>
      </c>
      <c r="O1407">
        <v>9028</v>
      </c>
      <c r="P1407">
        <v>16</v>
      </c>
      <c r="Q1407" t="s">
        <v>3990</v>
      </c>
      <c r="R1407" t="s">
        <v>74</v>
      </c>
      <c r="S1407">
        <v>10</v>
      </c>
      <c r="T1407">
        <v>902.8</v>
      </c>
      <c r="X1407" t="s">
        <v>2400</v>
      </c>
    </row>
    <row r="1408" spans="2:24" x14ac:dyDescent="0.25">
      <c r="B1408" t="s">
        <v>2399</v>
      </c>
      <c r="C1408" t="s">
        <v>2396</v>
      </c>
      <c r="D1408" t="s">
        <v>2161</v>
      </c>
      <c r="E1408">
        <v>0</v>
      </c>
      <c r="F1408">
        <v>4</v>
      </c>
      <c r="G1408">
        <v>54</v>
      </c>
      <c r="H1408">
        <v>65</v>
      </c>
      <c r="I1408" t="s">
        <v>71</v>
      </c>
      <c r="J1408" t="s">
        <v>144</v>
      </c>
      <c r="K1408">
        <v>150</v>
      </c>
      <c r="L1408" t="s">
        <v>73</v>
      </c>
      <c r="M1408" t="s">
        <v>74</v>
      </c>
      <c r="N1408">
        <v>1200</v>
      </c>
      <c r="O1408">
        <v>9028</v>
      </c>
      <c r="P1408">
        <v>16</v>
      </c>
      <c r="Q1408" t="s">
        <v>3990</v>
      </c>
      <c r="R1408" t="s">
        <v>74</v>
      </c>
      <c r="S1408">
        <v>10</v>
      </c>
      <c r="T1408">
        <v>902.8</v>
      </c>
      <c r="X1408" t="s">
        <v>2400</v>
      </c>
    </row>
    <row r="1409" spans="2:24" x14ac:dyDescent="0.25">
      <c r="B1409" t="s">
        <v>2399</v>
      </c>
      <c r="C1409" t="s">
        <v>2396</v>
      </c>
      <c r="D1409" t="s">
        <v>2161</v>
      </c>
      <c r="E1409">
        <v>0</v>
      </c>
      <c r="F1409">
        <v>4</v>
      </c>
      <c r="G1409">
        <v>54</v>
      </c>
      <c r="H1409">
        <v>65</v>
      </c>
      <c r="I1409" t="s">
        <v>77</v>
      </c>
      <c r="J1409" t="s">
        <v>929</v>
      </c>
      <c r="K1409">
        <v>300</v>
      </c>
      <c r="L1409" t="s">
        <v>73</v>
      </c>
      <c r="M1409" t="s">
        <v>74</v>
      </c>
      <c r="N1409">
        <v>500</v>
      </c>
      <c r="O1409">
        <v>9028</v>
      </c>
      <c r="P1409">
        <v>16</v>
      </c>
      <c r="Q1409" t="s">
        <v>3990</v>
      </c>
      <c r="R1409" t="s">
        <v>74</v>
      </c>
      <c r="S1409">
        <v>10</v>
      </c>
      <c r="T1409">
        <v>902.8</v>
      </c>
      <c r="X1409" t="s">
        <v>2400</v>
      </c>
    </row>
    <row r="1410" spans="2:24" x14ac:dyDescent="0.25">
      <c r="B1410" t="s">
        <v>2401</v>
      </c>
      <c r="C1410" t="s">
        <v>1955</v>
      </c>
      <c r="D1410" t="s">
        <v>2405</v>
      </c>
      <c r="E1410">
        <v>71</v>
      </c>
      <c r="F1410">
        <v>3</v>
      </c>
      <c r="G1410">
        <v>70</v>
      </c>
      <c r="H1410">
        <v>70</v>
      </c>
      <c r="I1410" t="s">
        <v>71</v>
      </c>
      <c r="J1410" t="s">
        <v>94</v>
      </c>
      <c r="K1410">
        <v>170</v>
      </c>
      <c r="L1410" t="s">
        <v>83</v>
      </c>
      <c r="M1410" t="s">
        <v>83</v>
      </c>
      <c r="N1410" t="s">
        <v>74</v>
      </c>
      <c r="O1410">
        <v>7380</v>
      </c>
      <c r="P1410">
        <v>16</v>
      </c>
      <c r="Q1410" t="s">
        <v>3989</v>
      </c>
      <c r="R1410">
        <v>450</v>
      </c>
      <c r="S1410" t="s">
        <v>74</v>
      </c>
      <c r="T1410" t="s">
        <v>74</v>
      </c>
      <c r="X1410" t="s">
        <v>2406</v>
      </c>
    </row>
    <row r="1411" spans="2:24" x14ac:dyDescent="0.25">
      <c r="B1411" t="s">
        <v>2401</v>
      </c>
      <c r="C1411" t="s">
        <v>2402</v>
      </c>
      <c r="D1411" t="s">
        <v>2403</v>
      </c>
      <c r="E1411">
        <v>71</v>
      </c>
      <c r="F1411">
        <v>3</v>
      </c>
      <c r="G1411">
        <v>73</v>
      </c>
      <c r="H1411">
        <v>70</v>
      </c>
      <c r="I1411" t="s">
        <v>71</v>
      </c>
      <c r="J1411" t="s">
        <v>94</v>
      </c>
      <c r="K1411">
        <v>170</v>
      </c>
      <c r="L1411" t="s">
        <v>83</v>
      </c>
      <c r="M1411" t="s">
        <v>83</v>
      </c>
      <c r="N1411">
        <v>0</v>
      </c>
      <c r="O1411">
        <v>7306</v>
      </c>
      <c r="P1411">
        <v>16</v>
      </c>
      <c r="Q1411" t="s">
        <v>48</v>
      </c>
      <c r="R1411">
        <v>450</v>
      </c>
      <c r="S1411">
        <v>6</v>
      </c>
      <c r="T1411">
        <v>1217.6666666666599</v>
      </c>
      <c r="X1411" t="s">
        <v>2404</v>
      </c>
    </row>
    <row r="1412" spans="2:24" x14ac:dyDescent="0.25">
      <c r="B1412" t="s">
        <v>2401</v>
      </c>
      <c r="C1412" t="s">
        <v>2402</v>
      </c>
      <c r="D1412" t="s">
        <v>2403</v>
      </c>
      <c r="E1412">
        <v>71</v>
      </c>
      <c r="F1412">
        <v>3</v>
      </c>
      <c r="G1412">
        <v>73</v>
      </c>
      <c r="H1412">
        <v>70</v>
      </c>
      <c r="I1412" t="s">
        <v>77</v>
      </c>
      <c r="J1412" t="s">
        <v>94</v>
      </c>
      <c r="K1412">
        <v>170</v>
      </c>
      <c r="L1412" t="s">
        <v>83</v>
      </c>
      <c r="M1412" t="s">
        <v>83</v>
      </c>
      <c r="N1412">
        <v>0</v>
      </c>
      <c r="O1412">
        <v>7306</v>
      </c>
      <c r="P1412">
        <v>16</v>
      </c>
      <c r="Q1412" t="s">
        <v>48</v>
      </c>
      <c r="R1412" t="s">
        <v>74</v>
      </c>
      <c r="S1412">
        <v>6</v>
      </c>
      <c r="T1412">
        <v>1217.6666666666599</v>
      </c>
      <c r="X1412" t="s">
        <v>2404</v>
      </c>
    </row>
    <row r="1413" spans="2:24" x14ac:dyDescent="0.25">
      <c r="B1413" t="s">
        <v>2401</v>
      </c>
      <c r="C1413" t="s">
        <v>1955</v>
      </c>
      <c r="D1413" t="s">
        <v>2405</v>
      </c>
      <c r="E1413">
        <v>71</v>
      </c>
      <c r="F1413">
        <v>3</v>
      </c>
      <c r="G1413">
        <v>70</v>
      </c>
      <c r="H1413">
        <v>70</v>
      </c>
      <c r="I1413" t="s">
        <v>77</v>
      </c>
      <c r="J1413" t="s">
        <v>94</v>
      </c>
      <c r="K1413">
        <v>170</v>
      </c>
      <c r="L1413" t="s">
        <v>73</v>
      </c>
      <c r="M1413" t="s">
        <v>83</v>
      </c>
      <c r="N1413" t="s">
        <v>74</v>
      </c>
      <c r="O1413">
        <v>7380</v>
      </c>
      <c r="P1413">
        <v>16</v>
      </c>
      <c r="Q1413" t="s">
        <v>3989</v>
      </c>
      <c r="R1413" t="s">
        <v>74</v>
      </c>
      <c r="S1413" t="s">
        <v>74</v>
      </c>
      <c r="T1413" t="s">
        <v>74</v>
      </c>
      <c r="X1413" t="s">
        <v>2406</v>
      </c>
    </row>
    <row r="1414" spans="2:24" x14ac:dyDescent="0.25">
      <c r="B1414" t="s">
        <v>2407</v>
      </c>
      <c r="C1414" t="s">
        <v>1971</v>
      </c>
      <c r="D1414" t="s">
        <v>2408</v>
      </c>
      <c r="E1414">
        <v>162</v>
      </c>
      <c r="F1414">
        <v>3</v>
      </c>
      <c r="G1414">
        <v>74</v>
      </c>
      <c r="H1414">
        <v>70</v>
      </c>
      <c r="I1414" t="s">
        <v>71</v>
      </c>
      <c r="J1414" t="s">
        <v>81</v>
      </c>
      <c r="K1414">
        <v>180</v>
      </c>
      <c r="L1414" t="s">
        <v>83</v>
      </c>
      <c r="M1414" t="s">
        <v>83</v>
      </c>
      <c r="N1414">
        <v>0</v>
      </c>
      <c r="O1414">
        <v>7306</v>
      </c>
      <c r="P1414">
        <v>16</v>
      </c>
      <c r="Q1414" t="s">
        <v>48</v>
      </c>
      <c r="R1414">
        <v>450</v>
      </c>
      <c r="S1414">
        <v>6</v>
      </c>
      <c r="T1414">
        <v>1217.6666666666599</v>
      </c>
      <c r="X1414" t="s">
        <v>2409</v>
      </c>
    </row>
    <row r="1415" spans="2:24" x14ac:dyDescent="0.25">
      <c r="B1415" t="s">
        <v>2407</v>
      </c>
      <c r="C1415" t="s">
        <v>1971</v>
      </c>
      <c r="D1415" t="s">
        <v>2408</v>
      </c>
      <c r="E1415">
        <v>162</v>
      </c>
      <c r="F1415">
        <v>3</v>
      </c>
      <c r="G1415">
        <v>74</v>
      </c>
      <c r="H1415">
        <v>70</v>
      </c>
      <c r="I1415" t="s">
        <v>77</v>
      </c>
      <c r="J1415" t="s">
        <v>81</v>
      </c>
      <c r="K1415">
        <v>180</v>
      </c>
      <c r="L1415" t="s">
        <v>83</v>
      </c>
      <c r="M1415" t="s">
        <v>83</v>
      </c>
      <c r="N1415">
        <v>0</v>
      </c>
      <c r="O1415">
        <v>7306</v>
      </c>
      <c r="P1415">
        <v>16</v>
      </c>
      <c r="Q1415" t="s">
        <v>48</v>
      </c>
      <c r="R1415" t="s">
        <v>74</v>
      </c>
      <c r="S1415">
        <v>6</v>
      </c>
      <c r="T1415">
        <v>1217.6666666666599</v>
      </c>
      <c r="X1415" t="s">
        <v>2409</v>
      </c>
    </row>
    <row r="1416" spans="2:24" x14ac:dyDescent="0.25">
      <c r="B1416" t="s">
        <v>2410</v>
      </c>
      <c r="C1416" t="s">
        <v>2411</v>
      </c>
      <c r="D1416" t="s">
        <v>2412</v>
      </c>
      <c r="E1416">
        <v>72</v>
      </c>
      <c r="F1416">
        <v>5</v>
      </c>
      <c r="G1416">
        <v>54</v>
      </c>
      <c r="H1416">
        <v>66</v>
      </c>
      <c r="I1416" t="s">
        <v>71</v>
      </c>
      <c r="J1416" t="s">
        <v>2413</v>
      </c>
      <c r="K1416">
        <v>150</v>
      </c>
      <c r="L1416" t="s">
        <v>83</v>
      </c>
      <c r="M1416" t="s">
        <v>73</v>
      </c>
      <c r="N1416">
        <v>1000</v>
      </c>
      <c r="O1416">
        <v>12570</v>
      </c>
      <c r="P1416">
        <v>16</v>
      </c>
      <c r="Q1416" t="s">
        <v>3990</v>
      </c>
      <c r="R1416">
        <v>320</v>
      </c>
      <c r="S1416">
        <v>13</v>
      </c>
      <c r="T1416">
        <v>966.923076923076</v>
      </c>
      <c r="X1416" t="s">
        <v>2414</v>
      </c>
    </row>
    <row r="1417" spans="2:24" x14ac:dyDescent="0.25">
      <c r="B1417" t="s">
        <v>2410</v>
      </c>
      <c r="C1417" t="s">
        <v>2411</v>
      </c>
      <c r="D1417" t="s">
        <v>2412</v>
      </c>
      <c r="E1417">
        <v>72</v>
      </c>
      <c r="F1417">
        <v>5</v>
      </c>
      <c r="G1417">
        <v>54</v>
      </c>
      <c r="H1417">
        <v>66</v>
      </c>
      <c r="I1417" t="s">
        <v>77</v>
      </c>
      <c r="J1417" t="s">
        <v>195</v>
      </c>
      <c r="K1417">
        <v>300</v>
      </c>
      <c r="L1417" t="s">
        <v>83</v>
      </c>
      <c r="M1417" t="s">
        <v>73</v>
      </c>
      <c r="N1417">
        <v>1200</v>
      </c>
      <c r="O1417">
        <v>12570</v>
      </c>
      <c r="P1417">
        <v>16</v>
      </c>
      <c r="Q1417" t="s">
        <v>3990</v>
      </c>
      <c r="R1417" t="s">
        <v>74</v>
      </c>
      <c r="S1417">
        <v>13</v>
      </c>
      <c r="T1417">
        <v>966.923076923076</v>
      </c>
      <c r="X1417" t="s">
        <v>2414</v>
      </c>
    </row>
    <row r="1418" spans="2:24" x14ac:dyDescent="0.25">
      <c r="B1418" t="s">
        <v>2415</v>
      </c>
      <c r="C1418" t="s">
        <v>1563</v>
      </c>
      <c r="D1418" t="s">
        <v>2416</v>
      </c>
      <c r="E1418">
        <v>73</v>
      </c>
      <c r="F1418">
        <v>2</v>
      </c>
      <c r="G1418">
        <v>48</v>
      </c>
      <c r="H1418">
        <v>70</v>
      </c>
      <c r="I1418" t="s">
        <v>71</v>
      </c>
      <c r="J1418" t="s">
        <v>2418</v>
      </c>
      <c r="K1418">
        <v>300</v>
      </c>
      <c r="L1418" t="s">
        <v>83</v>
      </c>
      <c r="M1418" t="s">
        <v>83</v>
      </c>
      <c r="N1418">
        <v>0</v>
      </c>
      <c r="O1418">
        <v>3530</v>
      </c>
      <c r="P1418">
        <v>16</v>
      </c>
      <c r="Q1418" t="s">
        <v>48</v>
      </c>
      <c r="R1418">
        <v>450</v>
      </c>
      <c r="S1418">
        <v>3</v>
      </c>
      <c r="T1418">
        <v>1176.6666666666599</v>
      </c>
      <c r="X1418" t="s">
        <v>2417</v>
      </c>
    </row>
    <row r="1419" spans="2:24" x14ac:dyDescent="0.25">
      <c r="B1419" t="s">
        <v>2415</v>
      </c>
      <c r="C1419" t="s">
        <v>1563</v>
      </c>
      <c r="D1419" t="s">
        <v>2416</v>
      </c>
      <c r="E1419">
        <v>73</v>
      </c>
      <c r="F1419">
        <v>2</v>
      </c>
      <c r="G1419">
        <v>48</v>
      </c>
      <c r="H1419">
        <v>70</v>
      </c>
      <c r="I1419" t="s">
        <v>71</v>
      </c>
      <c r="J1419" t="s">
        <v>195</v>
      </c>
      <c r="K1419">
        <v>300</v>
      </c>
      <c r="L1419" t="s">
        <v>83</v>
      </c>
      <c r="M1419" t="s">
        <v>83</v>
      </c>
      <c r="N1419">
        <v>0</v>
      </c>
      <c r="O1419">
        <v>3530</v>
      </c>
      <c r="P1419">
        <v>16</v>
      </c>
      <c r="Q1419" t="s">
        <v>48</v>
      </c>
      <c r="R1419">
        <v>450</v>
      </c>
      <c r="S1419">
        <v>3</v>
      </c>
      <c r="T1419">
        <v>1176.6666666666599</v>
      </c>
      <c r="X1419" t="s">
        <v>2417</v>
      </c>
    </row>
    <row r="1420" spans="2:24" x14ac:dyDescent="0.25">
      <c r="B1420" t="s">
        <v>2415</v>
      </c>
      <c r="C1420" t="s">
        <v>1563</v>
      </c>
      <c r="D1420" t="s">
        <v>2416</v>
      </c>
      <c r="E1420">
        <v>73</v>
      </c>
      <c r="F1420">
        <v>2</v>
      </c>
      <c r="G1420">
        <v>48</v>
      </c>
      <c r="H1420">
        <v>70</v>
      </c>
      <c r="I1420" t="s">
        <v>77</v>
      </c>
      <c r="J1420" t="s">
        <v>2418</v>
      </c>
      <c r="K1420">
        <v>300</v>
      </c>
      <c r="L1420" t="s">
        <v>83</v>
      </c>
      <c r="M1420" t="s">
        <v>83</v>
      </c>
      <c r="N1420">
        <v>0</v>
      </c>
      <c r="O1420">
        <v>3530</v>
      </c>
      <c r="P1420">
        <v>16</v>
      </c>
      <c r="Q1420" t="s">
        <v>48</v>
      </c>
      <c r="R1420" t="s">
        <v>74</v>
      </c>
      <c r="S1420">
        <v>3</v>
      </c>
      <c r="T1420">
        <v>1176.6666666666599</v>
      </c>
      <c r="X1420" t="s">
        <v>2417</v>
      </c>
    </row>
    <row r="1421" spans="2:24" x14ac:dyDescent="0.25">
      <c r="B1421" t="s">
        <v>2419</v>
      </c>
      <c r="C1421" t="s">
        <v>2420</v>
      </c>
      <c r="D1421" t="s">
        <v>2421</v>
      </c>
      <c r="E1421">
        <v>73</v>
      </c>
      <c r="F1421">
        <v>3</v>
      </c>
      <c r="G1421">
        <v>58</v>
      </c>
      <c r="H1421">
        <v>70</v>
      </c>
      <c r="I1421" t="s">
        <v>71</v>
      </c>
      <c r="J1421" t="s">
        <v>158</v>
      </c>
      <c r="K1421">
        <v>135</v>
      </c>
      <c r="L1421" t="s">
        <v>73</v>
      </c>
      <c r="M1421" t="s">
        <v>83</v>
      </c>
      <c r="N1421">
        <v>0</v>
      </c>
      <c r="O1421">
        <v>8010</v>
      </c>
      <c r="P1421">
        <v>16</v>
      </c>
      <c r="Q1421" t="s">
        <v>48</v>
      </c>
      <c r="R1421">
        <v>450</v>
      </c>
      <c r="S1421">
        <v>7</v>
      </c>
      <c r="T1421">
        <v>1144.2857142857099</v>
      </c>
      <c r="X1421" t="s">
        <v>2422</v>
      </c>
    </row>
    <row r="1422" spans="2:24" x14ac:dyDescent="0.25">
      <c r="B1422" t="s">
        <v>2419</v>
      </c>
      <c r="C1422" t="s">
        <v>2420</v>
      </c>
      <c r="D1422" t="s">
        <v>2421</v>
      </c>
      <c r="E1422">
        <v>73</v>
      </c>
      <c r="F1422">
        <v>3</v>
      </c>
      <c r="G1422">
        <v>58</v>
      </c>
      <c r="H1422">
        <v>70</v>
      </c>
      <c r="I1422" t="s">
        <v>77</v>
      </c>
      <c r="J1422" t="s">
        <v>170</v>
      </c>
      <c r="K1422">
        <v>300</v>
      </c>
      <c r="L1422" t="s">
        <v>83</v>
      </c>
      <c r="M1422" t="s">
        <v>73</v>
      </c>
      <c r="N1422">
        <v>1500</v>
      </c>
      <c r="O1422">
        <v>8010</v>
      </c>
      <c r="P1422">
        <v>16</v>
      </c>
      <c r="Q1422" t="s">
        <v>3990</v>
      </c>
      <c r="R1422" t="s">
        <v>74</v>
      </c>
      <c r="S1422">
        <v>9</v>
      </c>
      <c r="T1422">
        <v>890</v>
      </c>
      <c r="X1422" t="s">
        <v>2422</v>
      </c>
    </row>
    <row r="1423" spans="2:24" x14ac:dyDescent="0.25">
      <c r="B1423" t="s">
        <v>2423</v>
      </c>
      <c r="C1423" t="s">
        <v>2424</v>
      </c>
      <c r="D1423" t="s">
        <v>2425</v>
      </c>
      <c r="E1423">
        <v>75</v>
      </c>
      <c r="F1423">
        <v>3</v>
      </c>
      <c r="G1423">
        <v>58</v>
      </c>
      <c r="H1423">
        <v>66</v>
      </c>
      <c r="I1423" t="s">
        <v>71</v>
      </c>
      <c r="J1423" t="s">
        <v>144</v>
      </c>
      <c r="K1423">
        <v>150</v>
      </c>
      <c r="L1423" t="s">
        <v>83</v>
      </c>
      <c r="M1423" t="s">
        <v>73</v>
      </c>
      <c r="N1423">
        <v>500</v>
      </c>
      <c r="O1423">
        <v>7950</v>
      </c>
      <c r="P1423">
        <v>16</v>
      </c>
      <c r="Q1423" t="s">
        <v>3990</v>
      </c>
      <c r="R1423">
        <v>320</v>
      </c>
      <c r="S1423">
        <v>8</v>
      </c>
      <c r="T1423">
        <v>993.75</v>
      </c>
      <c r="X1423" t="s">
        <v>2426</v>
      </c>
    </row>
    <row r="1424" spans="2:24" x14ac:dyDescent="0.25">
      <c r="B1424" t="s">
        <v>2423</v>
      </c>
      <c r="C1424" t="s">
        <v>2424</v>
      </c>
      <c r="D1424" t="s">
        <v>2425</v>
      </c>
      <c r="E1424">
        <v>75</v>
      </c>
      <c r="F1424">
        <v>3</v>
      </c>
      <c r="G1424">
        <v>58</v>
      </c>
      <c r="H1424">
        <v>66</v>
      </c>
      <c r="I1424" t="s">
        <v>71</v>
      </c>
      <c r="J1424" t="s">
        <v>140</v>
      </c>
      <c r="K1424">
        <v>190</v>
      </c>
      <c r="L1424" t="s">
        <v>83</v>
      </c>
      <c r="M1424" t="s">
        <v>73</v>
      </c>
      <c r="N1424">
        <v>1200</v>
      </c>
      <c r="O1424">
        <v>7950</v>
      </c>
      <c r="P1424">
        <v>16</v>
      </c>
      <c r="Q1424" t="s">
        <v>3990</v>
      </c>
      <c r="R1424">
        <v>320</v>
      </c>
      <c r="S1424">
        <v>8</v>
      </c>
      <c r="T1424">
        <v>993.75</v>
      </c>
      <c r="X1424" t="s">
        <v>2426</v>
      </c>
    </row>
    <row r="1425" spans="2:24" x14ac:dyDescent="0.25">
      <c r="B1425" t="s">
        <v>2423</v>
      </c>
      <c r="C1425" t="s">
        <v>2424</v>
      </c>
      <c r="D1425" t="s">
        <v>2425</v>
      </c>
      <c r="E1425">
        <v>75</v>
      </c>
      <c r="F1425">
        <v>3</v>
      </c>
      <c r="G1425">
        <v>58</v>
      </c>
      <c r="H1425">
        <v>66</v>
      </c>
      <c r="I1425" t="s">
        <v>77</v>
      </c>
      <c r="J1425" t="s">
        <v>195</v>
      </c>
      <c r="K1425">
        <v>300</v>
      </c>
      <c r="L1425" t="s">
        <v>83</v>
      </c>
      <c r="M1425" t="s">
        <v>83</v>
      </c>
      <c r="N1425">
        <v>0</v>
      </c>
      <c r="O1425">
        <v>7950</v>
      </c>
      <c r="P1425">
        <v>16</v>
      </c>
      <c r="Q1425" t="s">
        <v>48</v>
      </c>
      <c r="R1425" t="s">
        <v>74</v>
      </c>
      <c r="S1425">
        <v>7</v>
      </c>
      <c r="T1425">
        <v>1135.7142857142801</v>
      </c>
      <c r="X1425" t="s">
        <v>2426</v>
      </c>
    </row>
    <row r="1426" spans="2:24" x14ac:dyDescent="0.25">
      <c r="B1426" t="s">
        <v>2427</v>
      </c>
      <c r="C1426" t="s">
        <v>2428</v>
      </c>
      <c r="D1426" t="s">
        <v>275</v>
      </c>
      <c r="E1426">
        <v>0</v>
      </c>
      <c r="F1426">
        <v>4</v>
      </c>
      <c r="G1426">
        <v>80</v>
      </c>
      <c r="H1426">
        <v>76</v>
      </c>
      <c r="I1426" t="s">
        <v>71</v>
      </c>
      <c r="J1426" t="s">
        <v>509</v>
      </c>
      <c r="K1426">
        <v>75</v>
      </c>
      <c r="L1426" t="s">
        <v>239</v>
      </c>
      <c r="M1426" t="s">
        <v>74</v>
      </c>
      <c r="N1426">
        <v>500</v>
      </c>
      <c r="O1426">
        <v>9150</v>
      </c>
      <c r="P1426">
        <v>16</v>
      </c>
      <c r="Q1426" t="s">
        <v>3990</v>
      </c>
      <c r="R1426" t="s">
        <v>74</v>
      </c>
      <c r="S1426">
        <v>10</v>
      </c>
      <c r="T1426">
        <v>915</v>
      </c>
      <c r="X1426" t="s">
        <v>2429</v>
      </c>
    </row>
    <row r="1427" spans="2:24" x14ac:dyDescent="0.25">
      <c r="B1427" t="s">
        <v>2427</v>
      </c>
      <c r="C1427" t="s">
        <v>2428</v>
      </c>
      <c r="D1427" t="s">
        <v>275</v>
      </c>
      <c r="E1427">
        <v>0</v>
      </c>
      <c r="F1427">
        <v>4</v>
      </c>
      <c r="G1427">
        <v>80</v>
      </c>
      <c r="H1427">
        <v>76</v>
      </c>
      <c r="I1427" t="s">
        <v>77</v>
      </c>
      <c r="J1427" t="s">
        <v>509</v>
      </c>
      <c r="K1427">
        <v>75</v>
      </c>
      <c r="L1427" t="s">
        <v>239</v>
      </c>
      <c r="M1427" t="s">
        <v>74</v>
      </c>
      <c r="N1427">
        <v>0</v>
      </c>
      <c r="O1427">
        <v>9150</v>
      </c>
      <c r="P1427">
        <v>16</v>
      </c>
      <c r="Q1427" t="s">
        <v>48</v>
      </c>
      <c r="R1427" t="s">
        <v>74</v>
      </c>
      <c r="S1427">
        <v>8</v>
      </c>
      <c r="T1427">
        <v>1143.75</v>
      </c>
      <c r="X1427" t="s">
        <v>2429</v>
      </c>
    </row>
    <row r="1428" spans="2:24" x14ac:dyDescent="0.25">
      <c r="B1428" t="s">
        <v>2427</v>
      </c>
      <c r="C1428" t="s">
        <v>2428</v>
      </c>
      <c r="D1428" t="s">
        <v>275</v>
      </c>
      <c r="E1428">
        <v>0</v>
      </c>
      <c r="F1428">
        <v>4</v>
      </c>
      <c r="G1428">
        <v>80</v>
      </c>
      <c r="H1428">
        <v>76</v>
      </c>
      <c r="I1428" t="s">
        <v>77</v>
      </c>
      <c r="J1428" t="s">
        <v>2304</v>
      </c>
      <c r="K1428">
        <v>150</v>
      </c>
      <c r="L1428" t="s">
        <v>239</v>
      </c>
      <c r="M1428" t="s">
        <v>74</v>
      </c>
      <c r="N1428">
        <v>200</v>
      </c>
      <c r="O1428">
        <v>9150</v>
      </c>
      <c r="P1428">
        <v>16</v>
      </c>
      <c r="Q1428" t="s">
        <v>3990</v>
      </c>
      <c r="R1428" t="s">
        <v>74</v>
      </c>
      <c r="S1428">
        <v>10</v>
      </c>
      <c r="T1428">
        <v>915</v>
      </c>
      <c r="X1428" t="s">
        <v>2429</v>
      </c>
    </row>
    <row r="1429" spans="2:24" x14ac:dyDescent="0.25">
      <c r="B1429" t="s">
        <v>2430</v>
      </c>
      <c r="C1429" t="s">
        <v>2431</v>
      </c>
      <c r="D1429" t="s">
        <v>93</v>
      </c>
      <c r="E1429">
        <v>76</v>
      </c>
      <c r="F1429">
        <v>4</v>
      </c>
      <c r="G1429">
        <v>80</v>
      </c>
      <c r="H1429">
        <v>66</v>
      </c>
      <c r="I1429" t="s">
        <v>71</v>
      </c>
      <c r="J1429" t="s">
        <v>2432</v>
      </c>
      <c r="K1429">
        <v>190</v>
      </c>
      <c r="L1429" t="s">
        <v>73</v>
      </c>
      <c r="M1429" t="s">
        <v>74</v>
      </c>
      <c r="N1429">
        <v>1200</v>
      </c>
      <c r="O1429">
        <v>10062</v>
      </c>
      <c r="P1429">
        <v>16</v>
      </c>
      <c r="Q1429" t="s">
        <v>3990</v>
      </c>
      <c r="R1429" t="s">
        <v>74</v>
      </c>
      <c r="S1429">
        <v>11</v>
      </c>
      <c r="T1429">
        <v>914.72727272727195</v>
      </c>
      <c r="X1429" t="s">
        <v>2433</v>
      </c>
    </row>
    <row r="1430" spans="2:24" x14ac:dyDescent="0.25">
      <c r="B1430" t="s">
        <v>2430</v>
      </c>
      <c r="C1430" t="s">
        <v>2431</v>
      </c>
      <c r="D1430" t="s">
        <v>93</v>
      </c>
      <c r="E1430">
        <v>76</v>
      </c>
      <c r="F1430">
        <v>4</v>
      </c>
      <c r="G1430">
        <v>80</v>
      </c>
      <c r="H1430">
        <v>66</v>
      </c>
      <c r="I1430" t="s">
        <v>77</v>
      </c>
      <c r="J1430" t="s">
        <v>144</v>
      </c>
      <c r="K1430">
        <v>150</v>
      </c>
      <c r="L1430" t="s">
        <v>73</v>
      </c>
      <c r="M1430" t="s">
        <v>74</v>
      </c>
      <c r="N1430">
        <v>1500</v>
      </c>
      <c r="O1430">
        <v>10062</v>
      </c>
      <c r="P1430">
        <v>16</v>
      </c>
      <c r="Q1430" t="s">
        <v>3990</v>
      </c>
      <c r="R1430" t="s">
        <v>74</v>
      </c>
      <c r="S1430">
        <v>11</v>
      </c>
      <c r="T1430">
        <v>914.72727272727195</v>
      </c>
      <c r="X1430" t="s">
        <v>2433</v>
      </c>
    </row>
    <row r="1431" spans="2:24" x14ac:dyDescent="0.25">
      <c r="B1431" t="s">
        <v>2434</v>
      </c>
      <c r="C1431" t="s">
        <v>2435</v>
      </c>
      <c r="D1431" t="s">
        <v>93</v>
      </c>
      <c r="E1431">
        <v>76</v>
      </c>
      <c r="F1431">
        <v>5</v>
      </c>
      <c r="G1431">
        <v>65</v>
      </c>
      <c r="H1431">
        <v>70</v>
      </c>
      <c r="I1431" t="s">
        <v>71</v>
      </c>
      <c r="J1431" t="s">
        <v>2436</v>
      </c>
      <c r="K1431">
        <v>190</v>
      </c>
      <c r="L1431" t="s">
        <v>73</v>
      </c>
      <c r="M1431" t="s">
        <v>74</v>
      </c>
      <c r="N1431">
        <v>1200</v>
      </c>
      <c r="O1431">
        <v>10180</v>
      </c>
      <c r="P1431">
        <v>16</v>
      </c>
      <c r="Q1431" t="s">
        <v>3990</v>
      </c>
      <c r="R1431" t="s">
        <v>74</v>
      </c>
      <c r="S1431">
        <v>11</v>
      </c>
      <c r="T1431">
        <v>925.45454545454504</v>
      </c>
      <c r="X1431" t="s">
        <v>2437</v>
      </c>
    </row>
    <row r="1432" spans="2:24" x14ac:dyDescent="0.25">
      <c r="B1432" t="s">
        <v>2434</v>
      </c>
      <c r="C1432" t="s">
        <v>2435</v>
      </c>
      <c r="D1432" t="s">
        <v>93</v>
      </c>
      <c r="E1432">
        <v>76</v>
      </c>
      <c r="F1432">
        <v>5</v>
      </c>
      <c r="G1432">
        <v>65</v>
      </c>
      <c r="H1432">
        <v>70</v>
      </c>
      <c r="I1432" t="s">
        <v>77</v>
      </c>
      <c r="J1432" t="s">
        <v>2436</v>
      </c>
      <c r="K1432">
        <v>190</v>
      </c>
      <c r="L1432" t="s">
        <v>73</v>
      </c>
      <c r="M1432" t="s">
        <v>74</v>
      </c>
      <c r="N1432">
        <v>1200</v>
      </c>
      <c r="O1432">
        <v>10180</v>
      </c>
      <c r="P1432">
        <v>16</v>
      </c>
      <c r="Q1432" t="s">
        <v>3990</v>
      </c>
      <c r="R1432" t="s">
        <v>74</v>
      </c>
      <c r="S1432">
        <v>11</v>
      </c>
      <c r="T1432">
        <v>925.45454545454504</v>
      </c>
      <c r="X1432" t="s">
        <v>2437</v>
      </c>
    </row>
    <row r="1433" spans="2:24" x14ac:dyDescent="0.25">
      <c r="B1433" t="s">
        <v>2438</v>
      </c>
      <c r="C1433" t="s">
        <v>2431</v>
      </c>
      <c r="D1433" t="s">
        <v>1612</v>
      </c>
      <c r="E1433">
        <v>76</v>
      </c>
      <c r="F1433">
        <v>4</v>
      </c>
      <c r="G1433">
        <v>80</v>
      </c>
      <c r="H1433">
        <v>66</v>
      </c>
      <c r="I1433" t="s">
        <v>71</v>
      </c>
      <c r="J1433" t="s">
        <v>2439</v>
      </c>
      <c r="K1433">
        <v>190</v>
      </c>
      <c r="L1433" t="s">
        <v>73</v>
      </c>
      <c r="M1433" t="s">
        <v>74</v>
      </c>
      <c r="N1433">
        <v>1200</v>
      </c>
      <c r="O1433">
        <v>10062</v>
      </c>
      <c r="P1433">
        <v>16</v>
      </c>
      <c r="Q1433" t="s">
        <v>3990</v>
      </c>
      <c r="R1433" t="s">
        <v>74</v>
      </c>
      <c r="S1433">
        <v>11</v>
      </c>
      <c r="T1433">
        <v>914.72727272727195</v>
      </c>
      <c r="X1433" t="s">
        <v>2440</v>
      </c>
    </row>
    <row r="1434" spans="2:24" x14ac:dyDescent="0.25">
      <c r="B1434" t="s">
        <v>2438</v>
      </c>
      <c r="C1434" t="s">
        <v>2431</v>
      </c>
      <c r="D1434" t="s">
        <v>1612</v>
      </c>
      <c r="E1434">
        <v>76</v>
      </c>
      <c r="F1434">
        <v>4</v>
      </c>
      <c r="G1434">
        <v>80</v>
      </c>
      <c r="H1434">
        <v>66</v>
      </c>
      <c r="I1434" t="s">
        <v>77</v>
      </c>
      <c r="J1434" t="s">
        <v>144</v>
      </c>
      <c r="K1434">
        <v>150</v>
      </c>
      <c r="L1434" t="s">
        <v>73</v>
      </c>
      <c r="M1434" t="s">
        <v>74</v>
      </c>
      <c r="N1434">
        <v>1500</v>
      </c>
      <c r="O1434">
        <v>10062</v>
      </c>
      <c r="P1434">
        <v>16</v>
      </c>
      <c r="Q1434" t="s">
        <v>3990</v>
      </c>
      <c r="R1434" t="s">
        <v>74</v>
      </c>
      <c r="S1434">
        <v>11</v>
      </c>
      <c r="T1434">
        <v>914.72727272727195</v>
      </c>
      <c r="X1434" t="s">
        <v>2440</v>
      </c>
    </row>
    <row r="1435" spans="2:24" x14ac:dyDescent="0.25">
      <c r="B1435" t="s">
        <v>2441</v>
      </c>
      <c r="C1435" t="s">
        <v>2442</v>
      </c>
      <c r="D1435" t="s">
        <v>2443</v>
      </c>
      <c r="E1435">
        <v>77</v>
      </c>
      <c r="F1435">
        <v>2</v>
      </c>
      <c r="G1435">
        <v>45</v>
      </c>
      <c r="H1435">
        <v>70</v>
      </c>
      <c r="I1435" t="s">
        <v>71</v>
      </c>
      <c r="J1435" t="s">
        <v>2418</v>
      </c>
      <c r="K1435">
        <v>300</v>
      </c>
      <c r="L1435" t="s">
        <v>83</v>
      </c>
      <c r="M1435" t="s">
        <v>83</v>
      </c>
      <c r="N1435">
        <v>0</v>
      </c>
      <c r="O1435">
        <v>3530</v>
      </c>
      <c r="P1435">
        <v>16</v>
      </c>
      <c r="Q1435" t="s">
        <v>48</v>
      </c>
      <c r="R1435">
        <v>450</v>
      </c>
      <c r="S1435">
        <v>3</v>
      </c>
      <c r="T1435">
        <v>1176.6666666666599</v>
      </c>
      <c r="X1435" t="s">
        <v>2444</v>
      </c>
    </row>
    <row r="1436" spans="2:24" x14ac:dyDescent="0.25">
      <c r="B1436" t="s">
        <v>2441</v>
      </c>
      <c r="C1436" t="s">
        <v>2442</v>
      </c>
      <c r="D1436" t="s">
        <v>2443</v>
      </c>
      <c r="E1436">
        <v>77</v>
      </c>
      <c r="F1436">
        <v>2</v>
      </c>
      <c r="G1436">
        <v>45</v>
      </c>
      <c r="H1436">
        <v>70</v>
      </c>
      <c r="I1436" t="s">
        <v>71</v>
      </c>
      <c r="J1436" t="s">
        <v>195</v>
      </c>
      <c r="K1436">
        <v>300</v>
      </c>
      <c r="L1436" t="s">
        <v>83</v>
      </c>
      <c r="M1436" t="s">
        <v>83</v>
      </c>
      <c r="N1436">
        <v>0</v>
      </c>
      <c r="O1436">
        <v>3530</v>
      </c>
      <c r="P1436">
        <v>16</v>
      </c>
      <c r="Q1436" t="s">
        <v>48</v>
      </c>
      <c r="R1436">
        <v>450</v>
      </c>
      <c r="S1436">
        <v>3</v>
      </c>
      <c r="T1436">
        <v>1176.6666666666599</v>
      </c>
      <c r="X1436" t="s">
        <v>2444</v>
      </c>
    </row>
    <row r="1437" spans="2:24" x14ac:dyDescent="0.25">
      <c r="B1437" t="s">
        <v>2441</v>
      </c>
      <c r="C1437" t="s">
        <v>2442</v>
      </c>
      <c r="D1437" t="s">
        <v>2443</v>
      </c>
      <c r="E1437">
        <v>77</v>
      </c>
      <c r="F1437">
        <v>2</v>
      </c>
      <c r="G1437">
        <v>45</v>
      </c>
      <c r="H1437">
        <v>70</v>
      </c>
      <c r="I1437" t="s">
        <v>77</v>
      </c>
      <c r="J1437" t="s">
        <v>2418</v>
      </c>
      <c r="K1437">
        <v>300</v>
      </c>
      <c r="L1437" t="s">
        <v>83</v>
      </c>
      <c r="M1437" t="s">
        <v>83</v>
      </c>
      <c r="N1437">
        <v>0</v>
      </c>
      <c r="O1437">
        <v>3530</v>
      </c>
      <c r="P1437">
        <v>16</v>
      </c>
      <c r="Q1437" t="s">
        <v>48</v>
      </c>
      <c r="R1437" t="s">
        <v>74</v>
      </c>
      <c r="S1437">
        <v>3</v>
      </c>
      <c r="T1437">
        <v>1176.6666666666599</v>
      </c>
      <c r="X1437" t="s">
        <v>2444</v>
      </c>
    </row>
    <row r="1438" spans="2:24" x14ac:dyDescent="0.25">
      <c r="B1438" t="s">
        <v>2445</v>
      </c>
      <c r="C1438" t="s">
        <v>2446</v>
      </c>
      <c r="D1438" t="s">
        <v>2447</v>
      </c>
      <c r="E1438">
        <v>77</v>
      </c>
      <c r="F1438">
        <v>5</v>
      </c>
      <c r="G1438">
        <v>66</v>
      </c>
      <c r="H1438">
        <v>66</v>
      </c>
      <c r="I1438" t="s">
        <v>71</v>
      </c>
      <c r="J1438" t="s">
        <v>2448</v>
      </c>
      <c r="K1438">
        <v>150</v>
      </c>
      <c r="L1438" t="s">
        <v>73</v>
      </c>
      <c r="M1438" t="s">
        <v>74</v>
      </c>
      <c r="N1438">
        <v>1200</v>
      </c>
      <c r="O1438">
        <v>11410</v>
      </c>
      <c r="P1438">
        <v>16</v>
      </c>
      <c r="Q1438" t="s">
        <v>3990</v>
      </c>
      <c r="R1438" t="s">
        <v>74</v>
      </c>
      <c r="S1438">
        <v>12</v>
      </c>
      <c r="T1438">
        <v>950.83333333333303</v>
      </c>
      <c r="X1438" t="s">
        <v>2449</v>
      </c>
    </row>
    <row r="1439" spans="2:24" x14ac:dyDescent="0.25">
      <c r="B1439" t="s">
        <v>2445</v>
      </c>
      <c r="C1439" t="s">
        <v>2446</v>
      </c>
      <c r="D1439" t="s">
        <v>2447</v>
      </c>
      <c r="E1439">
        <v>77</v>
      </c>
      <c r="F1439">
        <v>5</v>
      </c>
      <c r="G1439">
        <v>66</v>
      </c>
      <c r="H1439">
        <v>66</v>
      </c>
      <c r="I1439" t="s">
        <v>71</v>
      </c>
      <c r="J1439" t="s">
        <v>132</v>
      </c>
      <c r="K1439">
        <v>135</v>
      </c>
      <c r="L1439" t="s">
        <v>73</v>
      </c>
      <c r="M1439" t="s">
        <v>74</v>
      </c>
      <c r="N1439">
        <v>1200</v>
      </c>
      <c r="O1439">
        <v>11410</v>
      </c>
      <c r="P1439">
        <v>16</v>
      </c>
      <c r="Q1439" t="s">
        <v>3990</v>
      </c>
      <c r="R1439" t="s">
        <v>74</v>
      </c>
      <c r="S1439">
        <v>12</v>
      </c>
      <c r="T1439">
        <v>950.83333333333303</v>
      </c>
      <c r="X1439" t="s">
        <v>2449</v>
      </c>
    </row>
    <row r="1440" spans="2:24" x14ac:dyDescent="0.25">
      <c r="B1440" t="s">
        <v>2445</v>
      </c>
      <c r="C1440" t="s">
        <v>2446</v>
      </c>
      <c r="D1440" t="s">
        <v>2447</v>
      </c>
      <c r="E1440">
        <v>77</v>
      </c>
      <c r="F1440">
        <v>5</v>
      </c>
      <c r="G1440">
        <v>66</v>
      </c>
      <c r="H1440">
        <v>66</v>
      </c>
      <c r="I1440" t="s">
        <v>77</v>
      </c>
      <c r="J1440" t="s">
        <v>2448</v>
      </c>
      <c r="K1440">
        <v>150</v>
      </c>
      <c r="L1440" t="s">
        <v>73</v>
      </c>
      <c r="M1440" t="s">
        <v>74</v>
      </c>
      <c r="N1440">
        <v>1200</v>
      </c>
      <c r="O1440">
        <v>11410</v>
      </c>
      <c r="P1440">
        <v>16</v>
      </c>
      <c r="Q1440" t="s">
        <v>3990</v>
      </c>
      <c r="R1440" t="s">
        <v>74</v>
      </c>
      <c r="S1440">
        <v>12</v>
      </c>
      <c r="T1440">
        <v>950.83333333333303</v>
      </c>
      <c r="X1440" t="s">
        <v>2449</v>
      </c>
    </row>
    <row r="1441" spans="2:24" x14ac:dyDescent="0.25">
      <c r="B1441" t="s">
        <v>2450</v>
      </c>
      <c r="C1441" t="s">
        <v>2451</v>
      </c>
      <c r="D1441" t="s">
        <v>2452</v>
      </c>
      <c r="E1441">
        <v>80</v>
      </c>
      <c r="F1441">
        <v>2</v>
      </c>
      <c r="G1441">
        <v>54</v>
      </c>
      <c r="H1441">
        <v>66</v>
      </c>
      <c r="I1441" t="s">
        <v>71</v>
      </c>
      <c r="J1441" t="s">
        <v>132</v>
      </c>
      <c r="K1441">
        <v>135</v>
      </c>
      <c r="L1441" t="s">
        <v>239</v>
      </c>
      <c r="M1441" t="s">
        <v>74</v>
      </c>
      <c r="N1441">
        <v>0</v>
      </c>
      <c r="O1441">
        <v>5046</v>
      </c>
      <c r="P1441">
        <v>16</v>
      </c>
      <c r="Q1441" t="s">
        <v>48</v>
      </c>
      <c r="R1441" t="s">
        <v>74</v>
      </c>
      <c r="S1441">
        <v>5</v>
      </c>
      <c r="T1441">
        <v>1009.2</v>
      </c>
      <c r="X1441" t="s">
        <v>2453</v>
      </c>
    </row>
    <row r="1442" spans="2:24" x14ac:dyDescent="0.25">
      <c r="B1442" t="s">
        <v>2450</v>
      </c>
      <c r="C1442" t="s">
        <v>2451</v>
      </c>
      <c r="D1442" t="s">
        <v>2452</v>
      </c>
      <c r="E1442">
        <v>80</v>
      </c>
      <c r="F1442">
        <v>2</v>
      </c>
      <c r="G1442">
        <v>54</v>
      </c>
      <c r="H1442">
        <v>66</v>
      </c>
      <c r="I1442" t="s">
        <v>77</v>
      </c>
      <c r="J1442" t="s">
        <v>132</v>
      </c>
      <c r="K1442">
        <v>135</v>
      </c>
      <c r="L1442" t="s">
        <v>239</v>
      </c>
      <c r="M1442" t="s">
        <v>74</v>
      </c>
      <c r="N1442">
        <v>0</v>
      </c>
      <c r="O1442">
        <v>5046</v>
      </c>
      <c r="P1442">
        <v>16</v>
      </c>
      <c r="Q1442" t="s">
        <v>48</v>
      </c>
      <c r="R1442" t="s">
        <v>74</v>
      </c>
      <c r="S1442">
        <v>5</v>
      </c>
      <c r="T1442">
        <v>1009.2</v>
      </c>
      <c r="X1442" t="s">
        <v>2453</v>
      </c>
    </row>
    <row r="1443" spans="2:24" x14ac:dyDescent="0.25">
      <c r="B1443" t="s">
        <v>2454</v>
      </c>
      <c r="C1443" t="s">
        <v>2210</v>
      </c>
      <c r="D1443" t="s">
        <v>2335</v>
      </c>
      <c r="E1443">
        <v>81</v>
      </c>
      <c r="F1443">
        <v>4</v>
      </c>
      <c r="G1443">
        <v>75</v>
      </c>
      <c r="H1443">
        <v>65.5</v>
      </c>
      <c r="I1443" t="s">
        <v>71</v>
      </c>
      <c r="J1443" t="s">
        <v>509</v>
      </c>
      <c r="K1443">
        <v>75</v>
      </c>
      <c r="L1443" t="s">
        <v>271</v>
      </c>
      <c r="M1443" t="s">
        <v>74</v>
      </c>
      <c r="N1443">
        <v>0</v>
      </c>
      <c r="O1443">
        <v>11558</v>
      </c>
      <c r="P1443">
        <v>16</v>
      </c>
      <c r="Q1443" t="s">
        <v>48</v>
      </c>
      <c r="R1443" t="s">
        <v>74</v>
      </c>
      <c r="S1443">
        <v>10</v>
      </c>
      <c r="T1443">
        <v>1155.8</v>
      </c>
      <c r="X1443" t="s">
        <v>2455</v>
      </c>
    </row>
    <row r="1444" spans="2:24" x14ac:dyDescent="0.25">
      <c r="B1444" t="s">
        <v>2454</v>
      </c>
      <c r="C1444" t="s">
        <v>2210</v>
      </c>
      <c r="D1444" t="s">
        <v>2335</v>
      </c>
      <c r="E1444">
        <v>81</v>
      </c>
      <c r="F1444">
        <v>4</v>
      </c>
      <c r="G1444">
        <v>75</v>
      </c>
      <c r="H1444">
        <v>65.5</v>
      </c>
      <c r="I1444" t="s">
        <v>77</v>
      </c>
      <c r="J1444" t="s">
        <v>201</v>
      </c>
      <c r="K1444">
        <v>150</v>
      </c>
      <c r="L1444" t="s">
        <v>239</v>
      </c>
      <c r="M1444" t="s">
        <v>74</v>
      </c>
      <c r="N1444">
        <v>0</v>
      </c>
      <c r="O1444">
        <v>11558</v>
      </c>
      <c r="P1444">
        <v>16</v>
      </c>
      <c r="Q1444" t="s">
        <v>48</v>
      </c>
      <c r="R1444" t="s">
        <v>74</v>
      </c>
      <c r="S1444">
        <v>10</v>
      </c>
      <c r="T1444">
        <v>1155.8</v>
      </c>
      <c r="X1444" t="s">
        <v>2455</v>
      </c>
    </row>
    <row r="1445" spans="2:24" x14ac:dyDescent="0.25">
      <c r="B1445" t="s">
        <v>2456</v>
      </c>
      <c r="C1445" t="s">
        <v>2457</v>
      </c>
      <c r="D1445" t="s">
        <v>2458</v>
      </c>
      <c r="E1445">
        <v>81</v>
      </c>
      <c r="F1445">
        <v>3</v>
      </c>
      <c r="G1445">
        <v>70</v>
      </c>
      <c r="H1445">
        <v>70</v>
      </c>
      <c r="I1445" t="s">
        <v>71</v>
      </c>
      <c r="J1445" t="s">
        <v>193</v>
      </c>
      <c r="K1445">
        <v>150</v>
      </c>
      <c r="L1445" t="s">
        <v>624</v>
      </c>
      <c r="M1445" t="s">
        <v>74</v>
      </c>
      <c r="N1445">
        <v>0</v>
      </c>
      <c r="O1445">
        <v>7380</v>
      </c>
      <c r="P1445">
        <v>16</v>
      </c>
      <c r="Q1445" t="s">
        <v>48</v>
      </c>
      <c r="R1445" t="s">
        <v>74</v>
      </c>
      <c r="S1445">
        <v>6</v>
      </c>
      <c r="T1445">
        <v>1230</v>
      </c>
      <c r="X1445" t="s">
        <v>3796</v>
      </c>
    </row>
    <row r="1446" spans="2:24" x14ac:dyDescent="0.25">
      <c r="B1446" t="s">
        <v>2456</v>
      </c>
      <c r="C1446" t="s">
        <v>2457</v>
      </c>
      <c r="D1446" t="s">
        <v>2458</v>
      </c>
      <c r="E1446">
        <v>81</v>
      </c>
      <c r="F1446">
        <v>3</v>
      </c>
      <c r="G1446">
        <v>70</v>
      </c>
      <c r="H1446">
        <v>70</v>
      </c>
      <c r="I1446" t="s">
        <v>77</v>
      </c>
      <c r="J1446" t="s">
        <v>193</v>
      </c>
      <c r="K1446">
        <v>150</v>
      </c>
      <c r="L1446" t="s">
        <v>627</v>
      </c>
      <c r="M1446" t="s">
        <v>74</v>
      </c>
      <c r="N1446">
        <v>0</v>
      </c>
      <c r="O1446">
        <v>7380</v>
      </c>
      <c r="P1446">
        <v>16</v>
      </c>
      <c r="Q1446" t="s">
        <v>48</v>
      </c>
      <c r="R1446" t="s">
        <v>74</v>
      </c>
      <c r="S1446">
        <v>6</v>
      </c>
      <c r="T1446">
        <v>1230</v>
      </c>
      <c r="X1446" t="s">
        <v>3796</v>
      </c>
    </row>
    <row r="1447" spans="2:24" x14ac:dyDescent="0.25">
      <c r="B1447" t="s">
        <v>2460</v>
      </c>
      <c r="C1447" t="s">
        <v>274</v>
      </c>
      <c r="D1447" t="s">
        <v>2135</v>
      </c>
      <c r="E1447">
        <v>81</v>
      </c>
      <c r="F1447">
        <v>4</v>
      </c>
      <c r="G1447">
        <v>72</v>
      </c>
      <c r="H1447">
        <v>66</v>
      </c>
      <c r="I1447" t="s">
        <v>71</v>
      </c>
      <c r="J1447" t="s">
        <v>713</v>
      </c>
      <c r="K1447">
        <v>205</v>
      </c>
      <c r="L1447" t="s">
        <v>239</v>
      </c>
      <c r="M1447" t="s">
        <v>74</v>
      </c>
      <c r="N1447">
        <v>0</v>
      </c>
      <c r="O1447">
        <v>9270</v>
      </c>
      <c r="P1447">
        <v>16</v>
      </c>
      <c r="Q1447" t="s">
        <v>48</v>
      </c>
      <c r="R1447" t="s">
        <v>74</v>
      </c>
      <c r="S1447">
        <v>8</v>
      </c>
      <c r="T1447">
        <v>1158.75</v>
      </c>
      <c r="X1447" t="s">
        <v>2459</v>
      </c>
    </row>
    <row r="1448" spans="2:24" x14ac:dyDescent="0.25">
      <c r="B1448" t="s">
        <v>2460</v>
      </c>
      <c r="C1448" t="s">
        <v>274</v>
      </c>
      <c r="D1448" t="s">
        <v>2135</v>
      </c>
      <c r="E1448">
        <v>81</v>
      </c>
      <c r="F1448">
        <v>4</v>
      </c>
      <c r="G1448">
        <v>72</v>
      </c>
      <c r="H1448">
        <v>66</v>
      </c>
      <c r="I1448" t="s">
        <v>77</v>
      </c>
      <c r="J1448" t="s">
        <v>713</v>
      </c>
      <c r="K1448">
        <v>205</v>
      </c>
      <c r="L1448" t="s">
        <v>239</v>
      </c>
      <c r="M1448" t="s">
        <v>74</v>
      </c>
      <c r="N1448">
        <v>0</v>
      </c>
      <c r="O1448">
        <v>9270</v>
      </c>
      <c r="P1448">
        <v>16</v>
      </c>
      <c r="Q1448" t="s">
        <v>48</v>
      </c>
      <c r="R1448" t="s">
        <v>74</v>
      </c>
      <c r="S1448">
        <v>8</v>
      </c>
      <c r="T1448">
        <v>1158.75</v>
      </c>
      <c r="X1448" t="s">
        <v>2459</v>
      </c>
    </row>
    <row r="1449" spans="2:24" x14ac:dyDescent="0.25">
      <c r="B1449" t="s">
        <v>2461</v>
      </c>
      <c r="C1449" t="s">
        <v>2210</v>
      </c>
      <c r="D1449" t="s">
        <v>2462</v>
      </c>
      <c r="E1449">
        <v>82</v>
      </c>
      <c r="F1449">
        <v>4</v>
      </c>
      <c r="G1449">
        <v>75</v>
      </c>
      <c r="H1449">
        <v>65.5</v>
      </c>
      <c r="I1449" t="s">
        <v>71</v>
      </c>
      <c r="J1449" t="s">
        <v>199</v>
      </c>
      <c r="K1449">
        <v>75</v>
      </c>
      <c r="L1449" t="s">
        <v>73</v>
      </c>
      <c r="M1449" t="s">
        <v>83</v>
      </c>
      <c r="N1449">
        <v>0</v>
      </c>
      <c r="O1449">
        <v>11558</v>
      </c>
      <c r="P1449">
        <v>16</v>
      </c>
      <c r="Q1449" t="s">
        <v>48</v>
      </c>
      <c r="R1449">
        <v>450</v>
      </c>
      <c r="S1449">
        <v>10</v>
      </c>
      <c r="T1449">
        <v>1155.8</v>
      </c>
      <c r="X1449" t="s">
        <v>2463</v>
      </c>
    </row>
    <row r="1450" spans="2:24" x14ac:dyDescent="0.25">
      <c r="B1450" t="s">
        <v>2461</v>
      </c>
      <c r="C1450" t="s">
        <v>2210</v>
      </c>
      <c r="D1450" t="s">
        <v>2462</v>
      </c>
      <c r="E1450">
        <v>82</v>
      </c>
      <c r="F1450">
        <v>4</v>
      </c>
      <c r="G1450">
        <v>75</v>
      </c>
      <c r="H1450">
        <v>65.5</v>
      </c>
      <c r="I1450" t="s">
        <v>77</v>
      </c>
      <c r="J1450" t="s">
        <v>201</v>
      </c>
      <c r="K1450">
        <v>150</v>
      </c>
      <c r="L1450" t="s">
        <v>83</v>
      </c>
      <c r="M1450" t="s">
        <v>73</v>
      </c>
      <c r="N1450">
        <v>1600</v>
      </c>
      <c r="O1450">
        <v>11558</v>
      </c>
      <c r="P1450">
        <v>16</v>
      </c>
      <c r="Q1450" t="s">
        <v>3990</v>
      </c>
      <c r="R1450" t="s">
        <v>74</v>
      </c>
      <c r="S1450">
        <v>12</v>
      </c>
      <c r="T1450">
        <v>963.16666666666595</v>
      </c>
      <c r="X1450" t="s">
        <v>2463</v>
      </c>
    </row>
    <row r="1451" spans="2:24" x14ac:dyDescent="0.25">
      <c r="B1451" t="s">
        <v>2464</v>
      </c>
      <c r="C1451" t="s">
        <v>1986</v>
      </c>
      <c r="D1451" t="s">
        <v>2465</v>
      </c>
      <c r="E1451">
        <v>82</v>
      </c>
      <c r="F1451">
        <v>3</v>
      </c>
      <c r="G1451">
        <v>70</v>
      </c>
      <c r="H1451">
        <v>70</v>
      </c>
      <c r="I1451" t="s">
        <v>71</v>
      </c>
      <c r="J1451" t="s">
        <v>2468</v>
      </c>
      <c r="K1451">
        <v>300</v>
      </c>
      <c r="L1451" t="s">
        <v>83</v>
      </c>
      <c r="M1451" t="s">
        <v>83</v>
      </c>
      <c r="N1451">
        <v>0</v>
      </c>
      <c r="O1451">
        <v>5910</v>
      </c>
      <c r="P1451">
        <v>16</v>
      </c>
      <c r="Q1451" t="s">
        <v>48</v>
      </c>
      <c r="R1451">
        <v>450</v>
      </c>
      <c r="S1451">
        <v>5</v>
      </c>
      <c r="T1451">
        <v>1182</v>
      </c>
      <c r="X1451" t="s">
        <v>2467</v>
      </c>
    </row>
    <row r="1452" spans="2:24" x14ac:dyDescent="0.25">
      <c r="B1452" t="s">
        <v>2464</v>
      </c>
      <c r="C1452" t="s">
        <v>1986</v>
      </c>
      <c r="D1452" t="s">
        <v>2465</v>
      </c>
      <c r="E1452">
        <v>82</v>
      </c>
      <c r="F1452">
        <v>3</v>
      </c>
      <c r="G1452">
        <v>70</v>
      </c>
      <c r="H1452">
        <v>70</v>
      </c>
      <c r="I1452" t="s">
        <v>71</v>
      </c>
      <c r="J1452" t="s">
        <v>2466</v>
      </c>
      <c r="K1452">
        <v>250</v>
      </c>
      <c r="L1452" t="s">
        <v>83</v>
      </c>
      <c r="M1452" t="s">
        <v>83</v>
      </c>
      <c r="N1452">
        <v>0</v>
      </c>
      <c r="O1452">
        <v>5910</v>
      </c>
      <c r="P1452">
        <v>16</v>
      </c>
      <c r="Q1452" t="s">
        <v>48</v>
      </c>
      <c r="R1452">
        <v>450</v>
      </c>
      <c r="S1452">
        <v>5</v>
      </c>
      <c r="T1452">
        <v>1182</v>
      </c>
      <c r="X1452" t="s">
        <v>2467</v>
      </c>
    </row>
    <row r="1453" spans="2:24" x14ac:dyDescent="0.25">
      <c r="B1453" t="s">
        <v>2464</v>
      </c>
      <c r="C1453" t="s">
        <v>1986</v>
      </c>
      <c r="D1453" t="s">
        <v>2465</v>
      </c>
      <c r="E1453">
        <v>82</v>
      </c>
      <c r="F1453">
        <v>3</v>
      </c>
      <c r="G1453">
        <v>70</v>
      </c>
      <c r="H1453">
        <v>70</v>
      </c>
      <c r="I1453" t="s">
        <v>77</v>
      </c>
      <c r="J1453" t="s">
        <v>2466</v>
      </c>
      <c r="K1453">
        <v>250</v>
      </c>
      <c r="L1453" t="s">
        <v>83</v>
      </c>
      <c r="M1453" t="s">
        <v>83</v>
      </c>
      <c r="N1453">
        <v>0</v>
      </c>
      <c r="O1453">
        <v>5910</v>
      </c>
      <c r="P1453">
        <v>16</v>
      </c>
      <c r="Q1453" t="s">
        <v>48</v>
      </c>
      <c r="R1453" t="s">
        <v>74</v>
      </c>
      <c r="S1453">
        <v>5</v>
      </c>
      <c r="T1453">
        <v>1182</v>
      </c>
      <c r="X1453" t="s">
        <v>2467</v>
      </c>
    </row>
    <row r="1454" spans="2:24" x14ac:dyDescent="0.25">
      <c r="B1454" t="s">
        <v>2464</v>
      </c>
      <c r="C1454" t="s">
        <v>1986</v>
      </c>
      <c r="D1454" t="s">
        <v>2465</v>
      </c>
      <c r="E1454">
        <v>82</v>
      </c>
      <c r="F1454">
        <v>3</v>
      </c>
      <c r="G1454">
        <v>70</v>
      </c>
      <c r="H1454">
        <v>70</v>
      </c>
      <c r="I1454" t="s">
        <v>77</v>
      </c>
      <c r="J1454" t="s">
        <v>2468</v>
      </c>
      <c r="K1454">
        <v>300</v>
      </c>
      <c r="L1454" t="s">
        <v>83</v>
      </c>
      <c r="M1454" t="s">
        <v>83</v>
      </c>
      <c r="N1454">
        <v>0</v>
      </c>
      <c r="O1454">
        <v>5910</v>
      </c>
      <c r="P1454">
        <v>16</v>
      </c>
      <c r="Q1454" t="s">
        <v>48</v>
      </c>
      <c r="R1454" t="s">
        <v>74</v>
      </c>
      <c r="S1454">
        <v>5</v>
      </c>
      <c r="T1454">
        <v>1182</v>
      </c>
      <c r="X1454" t="s">
        <v>2467</v>
      </c>
    </row>
    <row r="1455" spans="2:24" x14ac:dyDescent="0.25">
      <c r="B1455" t="s">
        <v>2469</v>
      </c>
      <c r="C1455" t="s">
        <v>2470</v>
      </c>
      <c r="D1455" t="s">
        <v>2471</v>
      </c>
      <c r="E1455">
        <v>82</v>
      </c>
      <c r="F1455">
        <v>3</v>
      </c>
      <c r="G1455">
        <v>74</v>
      </c>
      <c r="H1455">
        <v>70</v>
      </c>
      <c r="I1455" t="s">
        <v>71</v>
      </c>
      <c r="J1455" t="s">
        <v>2468</v>
      </c>
      <c r="K1455">
        <v>300</v>
      </c>
      <c r="L1455" t="s">
        <v>83</v>
      </c>
      <c r="M1455" t="s">
        <v>83</v>
      </c>
      <c r="N1455">
        <v>0</v>
      </c>
      <c r="O1455">
        <v>5910</v>
      </c>
      <c r="P1455">
        <v>16</v>
      </c>
      <c r="Q1455" t="s">
        <v>48</v>
      </c>
      <c r="R1455">
        <v>450</v>
      </c>
      <c r="S1455">
        <v>5</v>
      </c>
      <c r="T1455">
        <v>1182</v>
      </c>
      <c r="X1455" t="s">
        <v>2472</v>
      </c>
    </row>
    <row r="1456" spans="2:24" x14ac:dyDescent="0.25">
      <c r="B1456" t="s">
        <v>2469</v>
      </c>
      <c r="C1456" t="s">
        <v>2470</v>
      </c>
      <c r="D1456" t="s">
        <v>2471</v>
      </c>
      <c r="E1456">
        <v>82</v>
      </c>
      <c r="F1456">
        <v>3</v>
      </c>
      <c r="G1456">
        <v>74</v>
      </c>
      <c r="H1456">
        <v>70</v>
      </c>
      <c r="I1456" t="s">
        <v>71</v>
      </c>
      <c r="J1456" t="s">
        <v>2466</v>
      </c>
      <c r="K1456">
        <v>250</v>
      </c>
      <c r="L1456" t="s">
        <v>83</v>
      </c>
      <c r="M1456" t="s">
        <v>83</v>
      </c>
      <c r="N1456">
        <v>0</v>
      </c>
      <c r="O1456">
        <v>5910</v>
      </c>
      <c r="P1456">
        <v>16</v>
      </c>
      <c r="Q1456" t="s">
        <v>48</v>
      </c>
      <c r="R1456">
        <v>450</v>
      </c>
      <c r="S1456">
        <v>5</v>
      </c>
      <c r="T1456">
        <v>1182</v>
      </c>
      <c r="X1456" t="s">
        <v>2472</v>
      </c>
    </row>
    <row r="1457" spans="2:24" x14ac:dyDescent="0.25">
      <c r="B1457" t="s">
        <v>2469</v>
      </c>
      <c r="C1457" t="s">
        <v>2470</v>
      </c>
      <c r="D1457" t="s">
        <v>2471</v>
      </c>
      <c r="E1457">
        <v>82</v>
      </c>
      <c r="F1457">
        <v>3</v>
      </c>
      <c r="G1457">
        <v>74</v>
      </c>
      <c r="H1457">
        <v>70</v>
      </c>
      <c r="I1457" t="s">
        <v>77</v>
      </c>
      <c r="J1457" t="s">
        <v>2468</v>
      </c>
      <c r="K1457">
        <v>300</v>
      </c>
      <c r="L1457" t="s">
        <v>83</v>
      </c>
      <c r="M1457" t="s">
        <v>83</v>
      </c>
      <c r="N1457">
        <v>0</v>
      </c>
      <c r="O1457">
        <v>5910</v>
      </c>
      <c r="P1457">
        <v>16</v>
      </c>
      <c r="Q1457" t="s">
        <v>48</v>
      </c>
      <c r="R1457" t="s">
        <v>74</v>
      </c>
      <c r="S1457">
        <v>5</v>
      </c>
      <c r="T1457">
        <v>1182</v>
      </c>
      <c r="X1457" t="s">
        <v>2472</v>
      </c>
    </row>
    <row r="1458" spans="2:24" x14ac:dyDescent="0.25">
      <c r="B1458" t="s">
        <v>2469</v>
      </c>
      <c r="C1458" t="s">
        <v>2470</v>
      </c>
      <c r="D1458" t="s">
        <v>2471</v>
      </c>
      <c r="E1458">
        <v>82</v>
      </c>
      <c r="F1458">
        <v>3</v>
      </c>
      <c r="G1458">
        <v>74</v>
      </c>
      <c r="H1458">
        <v>70</v>
      </c>
      <c r="I1458" t="s">
        <v>77</v>
      </c>
      <c r="J1458" t="s">
        <v>2473</v>
      </c>
      <c r="K1458">
        <v>225</v>
      </c>
      <c r="L1458" t="s">
        <v>83</v>
      </c>
      <c r="M1458" t="s">
        <v>83</v>
      </c>
      <c r="N1458">
        <v>0</v>
      </c>
      <c r="O1458">
        <v>5910</v>
      </c>
      <c r="P1458">
        <v>16</v>
      </c>
      <c r="Q1458" t="s">
        <v>48</v>
      </c>
      <c r="R1458" t="s">
        <v>74</v>
      </c>
      <c r="S1458">
        <v>5</v>
      </c>
      <c r="T1458">
        <v>1182</v>
      </c>
      <c r="X1458" t="s">
        <v>2472</v>
      </c>
    </row>
    <row r="1459" spans="2:24" x14ac:dyDescent="0.25">
      <c r="B1459" t="s">
        <v>2474</v>
      </c>
      <c r="C1459" t="s">
        <v>596</v>
      </c>
      <c r="D1459" t="s">
        <v>2335</v>
      </c>
      <c r="E1459">
        <v>84</v>
      </c>
      <c r="F1459">
        <v>4</v>
      </c>
      <c r="G1459">
        <v>84</v>
      </c>
      <c r="H1459">
        <v>65.5</v>
      </c>
      <c r="I1459" t="s">
        <v>71</v>
      </c>
      <c r="J1459" t="s">
        <v>509</v>
      </c>
      <c r="K1459">
        <v>75</v>
      </c>
      <c r="L1459" t="s">
        <v>73</v>
      </c>
      <c r="M1459" t="s">
        <v>74</v>
      </c>
      <c r="N1459">
        <v>0</v>
      </c>
      <c r="O1459">
        <v>11558</v>
      </c>
      <c r="P1459">
        <v>16</v>
      </c>
      <c r="Q1459" t="s">
        <v>48</v>
      </c>
      <c r="R1459" t="s">
        <v>74</v>
      </c>
      <c r="S1459">
        <v>10</v>
      </c>
      <c r="T1459">
        <v>1155.8</v>
      </c>
      <c r="X1459" t="s">
        <v>2475</v>
      </c>
    </row>
    <row r="1460" spans="2:24" x14ac:dyDescent="0.25">
      <c r="B1460" t="s">
        <v>2474</v>
      </c>
      <c r="C1460" t="s">
        <v>596</v>
      </c>
      <c r="D1460" t="s">
        <v>2335</v>
      </c>
      <c r="E1460">
        <v>84</v>
      </c>
      <c r="F1460">
        <v>4</v>
      </c>
      <c r="G1460">
        <v>84</v>
      </c>
      <c r="H1460">
        <v>65.5</v>
      </c>
      <c r="I1460" t="s">
        <v>77</v>
      </c>
      <c r="J1460" t="s">
        <v>201</v>
      </c>
      <c r="K1460">
        <v>150</v>
      </c>
      <c r="L1460" t="s">
        <v>73</v>
      </c>
      <c r="M1460" t="s">
        <v>74</v>
      </c>
      <c r="N1460">
        <v>1600</v>
      </c>
      <c r="O1460">
        <v>11558</v>
      </c>
      <c r="P1460">
        <v>16</v>
      </c>
      <c r="Q1460" t="s">
        <v>3990</v>
      </c>
      <c r="R1460" t="s">
        <v>74</v>
      </c>
      <c r="S1460">
        <v>12</v>
      </c>
      <c r="T1460">
        <v>963.16666666666595</v>
      </c>
      <c r="X1460" t="s">
        <v>2475</v>
      </c>
    </row>
    <row r="1461" spans="2:24" x14ac:dyDescent="0.25">
      <c r="B1461" t="s">
        <v>2476</v>
      </c>
      <c r="C1461" t="s">
        <v>2477</v>
      </c>
      <c r="D1461" t="s">
        <v>93</v>
      </c>
      <c r="E1461">
        <v>84</v>
      </c>
      <c r="F1461">
        <v>3</v>
      </c>
      <c r="G1461">
        <v>77</v>
      </c>
      <c r="H1461">
        <v>70</v>
      </c>
      <c r="I1461" t="s">
        <v>71</v>
      </c>
      <c r="J1461" t="s">
        <v>72</v>
      </c>
      <c r="K1461">
        <v>150</v>
      </c>
      <c r="L1461" t="s">
        <v>73</v>
      </c>
      <c r="M1461" t="s">
        <v>74</v>
      </c>
      <c r="N1461">
        <v>0</v>
      </c>
      <c r="O1461">
        <v>7306</v>
      </c>
      <c r="P1461">
        <v>16</v>
      </c>
      <c r="Q1461" t="s">
        <v>48</v>
      </c>
      <c r="R1461" t="s">
        <v>74</v>
      </c>
      <c r="S1461">
        <v>6</v>
      </c>
      <c r="T1461">
        <v>1217.6666666666599</v>
      </c>
      <c r="X1461" t="s">
        <v>2478</v>
      </c>
    </row>
    <row r="1462" spans="2:24" x14ac:dyDescent="0.25">
      <c r="B1462" t="s">
        <v>2476</v>
      </c>
      <c r="C1462" t="s">
        <v>2477</v>
      </c>
      <c r="D1462" t="s">
        <v>93</v>
      </c>
      <c r="E1462">
        <v>84</v>
      </c>
      <c r="F1462">
        <v>3</v>
      </c>
      <c r="G1462">
        <v>77</v>
      </c>
      <c r="H1462">
        <v>70</v>
      </c>
      <c r="I1462" t="s">
        <v>71</v>
      </c>
      <c r="J1462" t="s">
        <v>81</v>
      </c>
      <c r="K1462">
        <v>180</v>
      </c>
      <c r="L1462" t="s">
        <v>73</v>
      </c>
      <c r="M1462" t="s">
        <v>74</v>
      </c>
      <c r="N1462">
        <v>0</v>
      </c>
      <c r="O1462">
        <v>7306</v>
      </c>
      <c r="P1462">
        <v>16</v>
      </c>
      <c r="Q1462" t="s">
        <v>48</v>
      </c>
      <c r="R1462" t="s">
        <v>74</v>
      </c>
      <c r="S1462">
        <v>6</v>
      </c>
      <c r="T1462">
        <v>1217.6666666666599</v>
      </c>
      <c r="X1462" t="s">
        <v>2478</v>
      </c>
    </row>
    <row r="1463" spans="2:24" x14ac:dyDescent="0.25">
      <c r="B1463" t="s">
        <v>2476</v>
      </c>
      <c r="C1463" t="s">
        <v>2477</v>
      </c>
      <c r="D1463" t="s">
        <v>93</v>
      </c>
      <c r="E1463">
        <v>84</v>
      </c>
      <c r="F1463">
        <v>3</v>
      </c>
      <c r="G1463">
        <v>77</v>
      </c>
      <c r="H1463">
        <v>70</v>
      </c>
      <c r="I1463" t="s">
        <v>77</v>
      </c>
      <c r="J1463" t="s">
        <v>81</v>
      </c>
      <c r="K1463">
        <v>180</v>
      </c>
      <c r="L1463" t="s">
        <v>73</v>
      </c>
      <c r="M1463" t="s">
        <v>74</v>
      </c>
      <c r="N1463">
        <v>0</v>
      </c>
      <c r="O1463">
        <v>7306</v>
      </c>
      <c r="P1463">
        <v>16</v>
      </c>
      <c r="Q1463" t="s">
        <v>48</v>
      </c>
      <c r="R1463" t="s">
        <v>74</v>
      </c>
      <c r="S1463">
        <v>6</v>
      </c>
      <c r="T1463">
        <v>1217.6666666666599</v>
      </c>
      <c r="X1463" t="s">
        <v>2478</v>
      </c>
    </row>
    <row r="1464" spans="2:24" x14ac:dyDescent="0.25">
      <c r="B1464" t="s">
        <v>2476</v>
      </c>
      <c r="C1464" t="s">
        <v>2477</v>
      </c>
      <c r="D1464" t="s">
        <v>93</v>
      </c>
      <c r="E1464">
        <v>84</v>
      </c>
      <c r="F1464">
        <v>3</v>
      </c>
      <c r="G1464">
        <v>77</v>
      </c>
      <c r="H1464">
        <v>70</v>
      </c>
      <c r="I1464" t="s">
        <v>77</v>
      </c>
      <c r="J1464" t="s">
        <v>72</v>
      </c>
      <c r="K1464">
        <v>150</v>
      </c>
      <c r="L1464" t="s">
        <v>73</v>
      </c>
      <c r="M1464" t="s">
        <v>74</v>
      </c>
      <c r="N1464">
        <v>0</v>
      </c>
      <c r="O1464">
        <v>7306</v>
      </c>
      <c r="P1464">
        <v>16</v>
      </c>
      <c r="Q1464" t="s">
        <v>48</v>
      </c>
      <c r="R1464" t="s">
        <v>74</v>
      </c>
      <c r="S1464">
        <v>6</v>
      </c>
      <c r="T1464">
        <v>1217.6666666666599</v>
      </c>
      <c r="X1464" t="s">
        <v>2478</v>
      </c>
    </row>
    <row r="1465" spans="2:24" x14ac:dyDescent="0.25">
      <c r="B1465" t="s">
        <v>2479</v>
      </c>
      <c r="C1465" t="s">
        <v>2480</v>
      </c>
      <c r="D1465" t="s">
        <v>2481</v>
      </c>
      <c r="E1465">
        <v>0</v>
      </c>
      <c r="F1465">
        <v>3</v>
      </c>
      <c r="G1465">
        <v>77</v>
      </c>
      <c r="H1465">
        <v>70</v>
      </c>
      <c r="I1465" t="s">
        <v>71</v>
      </c>
      <c r="J1465" t="s">
        <v>81</v>
      </c>
      <c r="K1465">
        <v>180</v>
      </c>
      <c r="L1465" t="s">
        <v>73</v>
      </c>
      <c r="M1465" t="s">
        <v>74</v>
      </c>
      <c r="N1465">
        <v>0</v>
      </c>
      <c r="O1465">
        <v>7306</v>
      </c>
      <c r="P1465">
        <v>16</v>
      </c>
      <c r="Q1465" t="s">
        <v>48</v>
      </c>
      <c r="R1465" t="s">
        <v>74</v>
      </c>
      <c r="S1465">
        <v>6</v>
      </c>
      <c r="T1465">
        <v>1217.6666666666599</v>
      </c>
      <c r="X1465" t="s">
        <v>3797</v>
      </c>
    </row>
    <row r="1466" spans="2:24" x14ac:dyDescent="0.25">
      <c r="B1466" t="s">
        <v>2479</v>
      </c>
      <c r="C1466" t="s">
        <v>2480</v>
      </c>
      <c r="D1466" t="s">
        <v>2481</v>
      </c>
      <c r="E1466">
        <v>0</v>
      </c>
      <c r="F1466">
        <v>3</v>
      </c>
      <c r="G1466">
        <v>77</v>
      </c>
      <c r="H1466">
        <v>70</v>
      </c>
      <c r="I1466" t="s">
        <v>71</v>
      </c>
      <c r="J1466" t="s">
        <v>2594</v>
      </c>
      <c r="K1466">
        <v>150</v>
      </c>
      <c r="L1466" t="s">
        <v>73</v>
      </c>
      <c r="M1466" t="s">
        <v>74</v>
      </c>
      <c r="N1466">
        <v>0</v>
      </c>
      <c r="O1466">
        <v>7306</v>
      </c>
      <c r="P1466">
        <v>16</v>
      </c>
      <c r="Q1466" t="s">
        <v>48</v>
      </c>
      <c r="R1466" t="s">
        <v>74</v>
      </c>
      <c r="S1466">
        <v>6</v>
      </c>
      <c r="T1466">
        <v>1217.6666666666599</v>
      </c>
      <c r="X1466" t="s">
        <v>3797</v>
      </c>
    </row>
    <row r="1467" spans="2:24" x14ac:dyDescent="0.25">
      <c r="B1467" t="s">
        <v>2479</v>
      </c>
      <c r="C1467" t="s">
        <v>2480</v>
      </c>
      <c r="D1467" t="s">
        <v>2481</v>
      </c>
      <c r="E1467">
        <v>0</v>
      </c>
      <c r="F1467">
        <v>3</v>
      </c>
      <c r="G1467">
        <v>77</v>
      </c>
      <c r="H1467">
        <v>70</v>
      </c>
      <c r="I1467" t="s">
        <v>77</v>
      </c>
      <c r="J1467" t="s">
        <v>81</v>
      </c>
      <c r="K1467">
        <v>180</v>
      </c>
      <c r="L1467" t="s">
        <v>73</v>
      </c>
      <c r="M1467" t="s">
        <v>74</v>
      </c>
      <c r="N1467">
        <v>0</v>
      </c>
      <c r="O1467">
        <v>7306</v>
      </c>
      <c r="P1467">
        <v>16</v>
      </c>
      <c r="Q1467" t="s">
        <v>48</v>
      </c>
      <c r="R1467" t="s">
        <v>74</v>
      </c>
      <c r="S1467">
        <v>6</v>
      </c>
      <c r="T1467">
        <v>1217.6666666666599</v>
      </c>
      <c r="X1467" t="s">
        <v>3797</v>
      </c>
    </row>
    <row r="1468" spans="2:24" x14ac:dyDescent="0.25">
      <c r="B1468" t="s">
        <v>2479</v>
      </c>
      <c r="C1468" t="s">
        <v>2480</v>
      </c>
      <c r="D1468" t="s">
        <v>2481</v>
      </c>
      <c r="E1468">
        <v>0</v>
      </c>
      <c r="F1468">
        <v>3</v>
      </c>
      <c r="G1468">
        <v>77</v>
      </c>
      <c r="H1468">
        <v>70</v>
      </c>
      <c r="I1468" t="s">
        <v>77</v>
      </c>
      <c r="J1468" t="s">
        <v>2594</v>
      </c>
      <c r="K1468">
        <v>150</v>
      </c>
      <c r="L1468" t="s">
        <v>73</v>
      </c>
      <c r="M1468" t="s">
        <v>74</v>
      </c>
      <c r="N1468">
        <v>0</v>
      </c>
      <c r="O1468">
        <v>7306</v>
      </c>
      <c r="P1468">
        <v>16</v>
      </c>
      <c r="Q1468" t="s">
        <v>48</v>
      </c>
      <c r="R1468" t="s">
        <v>74</v>
      </c>
      <c r="S1468">
        <v>6</v>
      </c>
      <c r="T1468">
        <v>1217.6666666666599</v>
      </c>
      <c r="X1468" t="s">
        <v>3797</v>
      </c>
    </row>
    <row r="1469" spans="2:24" x14ac:dyDescent="0.25">
      <c r="B1469" t="s">
        <v>2484</v>
      </c>
      <c r="C1469" t="s">
        <v>2485</v>
      </c>
      <c r="D1469" t="s">
        <v>2482</v>
      </c>
      <c r="E1469">
        <v>84</v>
      </c>
      <c r="F1469">
        <v>3</v>
      </c>
      <c r="G1469">
        <v>75</v>
      </c>
      <c r="H1469">
        <v>70</v>
      </c>
      <c r="I1469" t="s">
        <v>71</v>
      </c>
      <c r="J1469" t="s">
        <v>94</v>
      </c>
      <c r="K1469">
        <v>170</v>
      </c>
      <c r="L1469" t="s">
        <v>83</v>
      </c>
      <c r="M1469" t="s">
        <v>83</v>
      </c>
      <c r="N1469">
        <v>0</v>
      </c>
      <c r="O1469">
        <v>7380</v>
      </c>
      <c r="P1469">
        <v>16</v>
      </c>
      <c r="Q1469" t="s">
        <v>48</v>
      </c>
      <c r="R1469">
        <v>450</v>
      </c>
      <c r="S1469">
        <v>6</v>
      </c>
      <c r="T1469">
        <v>1230</v>
      </c>
      <c r="X1469" t="s">
        <v>2483</v>
      </c>
    </row>
    <row r="1470" spans="2:24" x14ac:dyDescent="0.25">
      <c r="B1470" t="s">
        <v>2484</v>
      </c>
      <c r="C1470" t="s">
        <v>2485</v>
      </c>
      <c r="D1470" t="s">
        <v>2482</v>
      </c>
      <c r="E1470">
        <v>84</v>
      </c>
      <c r="F1470">
        <v>3</v>
      </c>
      <c r="G1470">
        <v>75</v>
      </c>
      <c r="H1470">
        <v>70</v>
      </c>
      <c r="I1470" t="s">
        <v>71</v>
      </c>
      <c r="J1470" t="s">
        <v>72</v>
      </c>
      <c r="K1470">
        <v>150</v>
      </c>
      <c r="L1470" t="s">
        <v>83</v>
      </c>
      <c r="M1470" t="s">
        <v>83</v>
      </c>
      <c r="N1470">
        <v>0</v>
      </c>
      <c r="O1470">
        <v>7380</v>
      </c>
      <c r="P1470">
        <v>16</v>
      </c>
      <c r="Q1470" t="s">
        <v>48</v>
      </c>
      <c r="R1470">
        <v>450</v>
      </c>
      <c r="S1470">
        <v>6</v>
      </c>
      <c r="T1470">
        <v>1230</v>
      </c>
      <c r="X1470" t="s">
        <v>2483</v>
      </c>
    </row>
    <row r="1471" spans="2:24" x14ac:dyDescent="0.25">
      <c r="B1471" t="s">
        <v>2484</v>
      </c>
      <c r="C1471" t="s">
        <v>2485</v>
      </c>
      <c r="D1471" t="s">
        <v>2482</v>
      </c>
      <c r="E1471">
        <v>84</v>
      </c>
      <c r="F1471">
        <v>3</v>
      </c>
      <c r="G1471">
        <v>75</v>
      </c>
      <c r="H1471">
        <v>70</v>
      </c>
      <c r="I1471" t="s">
        <v>77</v>
      </c>
      <c r="J1471" t="s">
        <v>72</v>
      </c>
      <c r="K1471">
        <v>150</v>
      </c>
      <c r="L1471" t="s">
        <v>83</v>
      </c>
      <c r="M1471" t="s">
        <v>83</v>
      </c>
      <c r="N1471">
        <v>0</v>
      </c>
      <c r="O1471">
        <v>7380</v>
      </c>
      <c r="P1471">
        <v>16</v>
      </c>
      <c r="Q1471" t="s">
        <v>48</v>
      </c>
      <c r="R1471" t="s">
        <v>74</v>
      </c>
      <c r="S1471">
        <v>6</v>
      </c>
      <c r="T1471">
        <v>1230</v>
      </c>
      <c r="X1471" t="s">
        <v>2483</v>
      </c>
    </row>
    <row r="1472" spans="2:24" x14ac:dyDescent="0.25">
      <c r="B1472" t="s">
        <v>2484</v>
      </c>
      <c r="C1472" t="s">
        <v>2485</v>
      </c>
      <c r="D1472" t="s">
        <v>2482</v>
      </c>
      <c r="E1472">
        <v>84</v>
      </c>
      <c r="F1472">
        <v>3</v>
      </c>
      <c r="G1472">
        <v>75</v>
      </c>
      <c r="H1472">
        <v>70</v>
      </c>
      <c r="I1472" t="s">
        <v>77</v>
      </c>
      <c r="J1472" t="s">
        <v>94</v>
      </c>
      <c r="K1472">
        <v>170</v>
      </c>
      <c r="L1472" t="s">
        <v>83</v>
      </c>
      <c r="M1472" t="s">
        <v>83</v>
      </c>
      <c r="N1472">
        <v>0</v>
      </c>
      <c r="O1472">
        <v>7380</v>
      </c>
      <c r="P1472">
        <v>16</v>
      </c>
      <c r="Q1472" t="s">
        <v>48</v>
      </c>
      <c r="R1472" t="s">
        <v>74</v>
      </c>
      <c r="S1472">
        <v>6</v>
      </c>
      <c r="T1472">
        <v>1230</v>
      </c>
      <c r="X1472" t="s">
        <v>2483</v>
      </c>
    </row>
    <row r="1473" spans="2:24" x14ac:dyDescent="0.25">
      <c r="B1473" t="s">
        <v>2486</v>
      </c>
      <c r="C1473" t="s">
        <v>2487</v>
      </c>
      <c r="D1473" t="s">
        <v>2488</v>
      </c>
      <c r="E1473">
        <v>82</v>
      </c>
      <c r="F1473">
        <v>3</v>
      </c>
      <c r="G1473">
        <v>77</v>
      </c>
      <c r="H1473">
        <v>70</v>
      </c>
      <c r="I1473" t="s">
        <v>71</v>
      </c>
      <c r="J1473" t="s">
        <v>81</v>
      </c>
      <c r="K1473">
        <v>180</v>
      </c>
      <c r="L1473" t="s">
        <v>83</v>
      </c>
      <c r="M1473" t="s">
        <v>83</v>
      </c>
      <c r="N1473">
        <v>0</v>
      </c>
      <c r="O1473">
        <v>7306</v>
      </c>
      <c r="P1473">
        <v>16</v>
      </c>
      <c r="Q1473" t="s">
        <v>48</v>
      </c>
      <c r="R1473">
        <v>450</v>
      </c>
      <c r="S1473">
        <v>6</v>
      </c>
      <c r="T1473">
        <v>1217.6666666666599</v>
      </c>
      <c r="X1473" t="s">
        <v>2489</v>
      </c>
    </row>
    <row r="1474" spans="2:24" x14ac:dyDescent="0.25">
      <c r="B1474" t="s">
        <v>2486</v>
      </c>
      <c r="C1474" t="s">
        <v>2487</v>
      </c>
      <c r="D1474" t="s">
        <v>2488</v>
      </c>
      <c r="E1474">
        <v>82</v>
      </c>
      <c r="F1474">
        <v>3</v>
      </c>
      <c r="G1474">
        <v>77</v>
      </c>
      <c r="H1474">
        <v>70</v>
      </c>
      <c r="I1474" t="s">
        <v>71</v>
      </c>
      <c r="J1474" t="s">
        <v>72</v>
      </c>
      <c r="K1474">
        <v>150</v>
      </c>
      <c r="L1474" t="s">
        <v>83</v>
      </c>
      <c r="M1474" t="s">
        <v>83</v>
      </c>
      <c r="N1474">
        <v>0</v>
      </c>
      <c r="O1474">
        <v>7306</v>
      </c>
      <c r="P1474">
        <v>16</v>
      </c>
      <c r="Q1474" t="s">
        <v>48</v>
      </c>
      <c r="R1474">
        <v>450</v>
      </c>
      <c r="S1474">
        <v>6</v>
      </c>
      <c r="T1474">
        <v>1217.6666666666599</v>
      </c>
      <c r="X1474" t="s">
        <v>2489</v>
      </c>
    </row>
    <row r="1475" spans="2:24" x14ac:dyDescent="0.25">
      <c r="B1475" t="s">
        <v>2486</v>
      </c>
      <c r="C1475" t="s">
        <v>2487</v>
      </c>
      <c r="D1475" t="s">
        <v>2488</v>
      </c>
      <c r="E1475">
        <v>82</v>
      </c>
      <c r="F1475">
        <v>3</v>
      </c>
      <c r="G1475">
        <v>77</v>
      </c>
      <c r="H1475">
        <v>70</v>
      </c>
      <c r="I1475" t="s">
        <v>77</v>
      </c>
      <c r="J1475" t="s">
        <v>81</v>
      </c>
      <c r="K1475">
        <v>180</v>
      </c>
      <c r="L1475" t="s">
        <v>83</v>
      </c>
      <c r="M1475" t="s">
        <v>83</v>
      </c>
      <c r="N1475">
        <v>0</v>
      </c>
      <c r="O1475">
        <v>7306</v>
      </c>
      <c r="P1475">
        <v>16</v>
      </c>
      <c r="Q1475" t="s">
        <v>48</v>
      </c>
      <c r="R1475" t="s">
        <v>74</v>
      </c>
      <c r="S1475">
        <v>6</v>
      </c>
      <c r="T1475">
        <v>1217.6666666666599</v>
      </c>
      <c r="X1475" t="s">
        <v>2489</v>
      </c>
    </row>
    <row r="1476" spans="2:24" x14ac:dyDescent="0.25">
      <c r="B1476" t="s">
        <v>2486</v>
      </c>
      <c r="C1476" t="s">
        <v>2487</v>
      </c>
      <c r="D1476" t="s">
        <v>2488</v>
      </c>
      <c r="E1476">
        <v>82</v>
      </c>
      <c r="F1476">
        <v>3</v>
      </c>
      <c r="G1476">
        <v>77</v>
      </c>
      <c r="H1476">
        <v>70</v>
      </c>
      <c r="I1476" t="s">
        <v>77</v>
      </c>
      <c r="J1476" t="s">
        <v>72</v>
      </c>
      <c r="K1476">
        <v>150</v>
      </c>
      <c r="L1476" t="s">
        <v>83</v>
      </c>
      <c r="M1476" t="s">
        <v>83</v>
      </c>
      <c r="N1476">
        <v>0</v>
      </c>
      <c r="O1476">
        <v>7306</v>
      </c>
      <c r="P1476">
        <v>16</v>
      </c>
      <c r="Q1476" t="s">
        <v>48</v>
      </c>
      <c r="R1476" t="s">
        <v>74</v>
      </c>
      <c r="S1476">
        <v>6</v>
      </c>
      <c r="T1476">
        <v>1217.6666666666599</v>
      </c>
      <c r="X1476" t="s">
        <v>2489</v>
      </c>
    </row>
    <row r="1477" spans="2:24" x14ac:dyDescent="0.25">
      <c r="B1477" t="s">
        <v>2490</v>
      </c>
      <c r="C1477" t="s">
        <v>592</v>
      </c>
      <c r="D1477" t="s">
        <v>2491</v>
      </c>
      <c r="E1477">
        <v>85</v>
      </c>
      <c r="F1477">
        <v>4</v>
      </c>
      <c r="G1477">
        <v>75</v>
      </c>
      <c r="H1477">
        <v>65.5</v>
      </c>
      <c r="I1477" t="s">
        <v>71</v>
      </c>
      <c r="J1477" t="s">
        <v>199</v>
      </c>
      <c r="K1477">
        <v>75</v>
      </c>
      <c r="L1477" t="s">
        <v>73</v>
      </c>
      <c r="M1477" t="s">
        <v>83</v>
      </c>
      <c r="N1477">
        <v>0</v>
      </c>
      <c r="O1477">
        <v>11558</v>
      </c>
      <c r="P1477">
        <v>16</v>
      </c>
      <c r="Q1477" t="s">
        <v>48</v>
      </c>
      <c r="R1477">
        <v>450</v>
      </c>
      <c r="S1477">
        <v>10</v>
      </c>
      <c r="T1477">
        <v>1155.8</v>
      </c>
      <c r="X1477" t="s">
        <v>2492</v>
      </c>
    </row>
    <row r="1478" spans="2:24" x14ac:dyDescent="0.25">
      <c r="B1478" t="s">
        <v>2490</v>
      </c>
      <c r="C1478" t="s">
        <v>592</v>
      </c>
      <c r="D1478" t="s">
        <v>2491</v>
      </c>
      <c r="E1478">
        <v>85</v>
      </c>
      <c r="F1478">
        <v>4</v>
      </c>
      <c r="G1478">
        <v>75</v>
      </c>
      <c r="H1478">
        <v>65.5</v>
      </c>
      <c r="I1478" t="s">
        <v>77</v>
      </c>
      <c r="J1478" t="s">
        <v>201</v>
      </c>
      <c r="K1478">
        <v>150</v>
      </c>
      <c r="L1478" t="s">
        <v>83</v>
      </c>
      <c r="M1478" t="s">
        <v>73</v>
      </c>
      <c r="N1478">
        <v>1600</v>
      </c>
      <c r="O1478">
        <v>11558</v>
      </c>
      <c r="P1478">
        <v>16</v>
      </c>
      <c r="Q1478" t="s">
        <v>3990</v>
      </c>
      <c r="R1478" t="s">
        <v>74</v>
      </c>
      <c r="S1478">
        <v>12</v>
      </c>
      <c r="T1478">
        <v>963.16666666666595</v>
      </c>
      <c r="X1478" t="s">
        <v>2492</v>
      </c>
    </row>
    <row r="1479" spans="2:24" x14ac:dyDescent="0.25">
      <c r="B1479" t="s">
        <v>2493</v>
      </c>
      <c r="C1479" t="s">
        <v>2494</v>
      </c>
      <c r="D1479" t="s">
        <v>237</v>
      </c>
      <c r="E1479">
        <v>0</v>
      </c>
      <c r="F1479">
        <v>4</v>
      </c>
      <c r="G1479">
        <v>74</v>
      </c>
      <c r="H1479">
        <v>70</v>
      </c>
      <c r="I1479" t="s">
        <v>71</v>
      </c>
      <c r="J1479" t="s">
        <v>175</v>
      </c>
      <c r="K1479">
        <v>150</v>
      </c>
      <c r="L1479" t="s">
        <v>73</v>
      </c>
      <c r="M1479" t="s">
        <v>74</v>
      </c>
      <c r="N1479">
        <v>0</v>
      </c>
      <c r="O1479">
        <v>7774</v>
      </c>
      <c r="P1479">
        <v>16</v>
      </c>
      <c r="Q1479" t="s">
        <v>48</v>
      </c>
      <c r="R1479" t="s">
        <v>74</v>
      </c>
      <c r="S1479">
        <v>7</v>
      </c>
      <c r="T1479">
        <v>1110.57142857142</v>
      </c>
      <c r="X1479" t="s">
        <v>2495</v>
      </c>
    </row>
    <row r="1480" spans="2:24" x14ac:dyDescent="0.25">
      <c r="B1480" t="s">
        <v>2493</v>
      </c>
      <c r="C1480" t="s">
        <v>2494</v>
      </c>
      <c r="D1480" t="s">
        <v>237</v>
      </c>
      <c r="E1480">
        <v>0</v>
      </c>
      <c r="F1480">
        <v>4</v>
      </c>
      <c r="G1480">
        <v>74</v>
      </c>
      <c r="H1480">
        <v>70</v>
      </c>
      <c r="I1480" t="s">
        <v>71</v>
      </c>
      <c r="J1480" t="s">
        <v>1952</v>
      </c>
      <c r="K1480">
        <v>170</v>
      </c>
      <c r="L1480" t="s">
        <v>73</v>
      </c>
      <c r="M1480" t="s">
        <v>74</v>
      </c>
      <c r="N1480">
        <v>0</v>
      </c>
      <c r="O1480">
        <v>7774</v>
      </c>
      <c r="P1480">
        <v>16</v>
      </c>
      <c r="Q1480" t="s">
        <v>48</v>
      </c>
      <c r="R1480" t="s">
        <v>74</v>
      </c>
      <c r="S1480">
        <v>7</v>
      </c>
      <c r="T1480">
        <v>1110.57142857142</v>
      </c>
      <c r="X1480" t="s">
        <v>2495</v>
      </c>
    </row>
    <row r="1481" spans="2:24" x14ac:dyDescent="0.25">
      <c r="B1481" t="s">
        <v>2493</v>
      </c>
      <c r="C1481" t="s">
        <v>2494</v>
      </c>
      <c r="D1481" t="s">
        <v>237</v>
      </c>
      <c r="E1481">
        <v>0</v>
      </c>
      <c r="F1481">
        <v>4</v>
      </c>
      <c r="G1481">
        <v>74</v>
      </c>
      <c r="H1481">
        <v>70</v>
      </c>
      <c r="I1481" t="s">
        <v>77</v>
      </c>
      <c r="J1481" t="s">
        <v>1952</v>
      </c>
      <c r="K1481">
        <v>170</v>
      </c>
      <c r="L1481" t="s">
        <v>73</v>
      </c>
      <c r="M1481" t="s">
        <v>74</v>
      </c>
      <c r="N1481">
        <v>0</v>
      </c>
      <c r="O1481">
        <v>7774</v>
      </c>
      <c r="P1481">
        <v>16</v>
      </c>
      <c r="Q1481" t="s">
        <v>48</v>
      </c>
      <c r="R1481" t="s">
        <v>74</v>
      </c>
      <c r="S1481">
        <v>7</v>
      </c>
      <c r="T1481">
        <v>1110.57142857142</v>
      </c>
      <c r="X1481" t="s">
        <v>2495</v>
      </c>
    </row>
    <row r="1482" spans="2:24" x14ac:dyDescent="0.25">
      <c r="B1482" t="s">
        <v>2493</v>
      </c>
      <c r="C1482" t="s">
        <v>2494</v>
      </c>
      <c r="D1482" t="s">
        <v>237</v>
      </c>
      <c r="E1482">
        <v>0</v>
      </c>
      <c r="F1482">
        <v>4</v>
      </c>
      <c r="G1482">
        <v>74</v>
      </c>
      <c r="H1482">
        <v>70</v>
      </c>
      <c r="I1482" t="s">
        <v>77</v>
      </c>
      <c r="J1482" t="s">
        <v>175</v>
      </c>
      <c r="K1482">
        <v>150</v>
      </c>
      <c r="L1482" t="s">
        <v>73</v>
      </c>
      <c r="M1482" t="s">
        <v>74</v>
      </c>
      <c r="N1482">
        <v>0</v>
      </c>
      <c r="O1482">
        <v>7774</v>
      </c>
      <c r="P1482">
        <v>16</v>
      </c>
      <c r="Q1482" t="s">
        <v>48</v>
      </c>
      <c r="R1482" t="s">
        <v>74</v>
      </c>
      <c r="S1482">
        <v>7</v>
      </c>
      <c r="T1482">
        <v>1110.57142857142</v>
      </c>
      <c r="X1482" t="s">
        <v>2495</v>
      </c>
    </row>
    <row r="1483" spans="2:24" x14ac:dyDescent="0.25">
      <c r="B1483" t="s">
        <v>2496</v>
      </c>
      <c r="C1483" t="s">
        <v>2494</v>
      </c>
      <c r="D1483" t="s">
        <v>2497</v>
      </c>
      <c r="E1483">
        <v>0</v>
      </c>
      <c r="F1483">
        <v>4</v>
      </c>
      <c r="G1483">
        <v>74</v>
      </c>
      <c r="H1483">
        <v>70</v>
      </c>
      <c r="I1483" t="s">
        <v>71</v>
      </c>
      <c r="J1483" t="s">
        <v>1952</v>
      </c>
      <c r="K1483">
        <v>170</v>
      </c>
      <c r="L1483" t="s">
        <v>73</v>
      </c>
      <c r="M1483" t="s">
        <v>74</v>
      </c>
      <c r="N1483">
        <v>0</v>
      </c>
      <c r="O1483">
        <v>7774</v>
      </c>
      <c r="P1483">
        <v>16</v>
      </c>
      <c r="Q1483" t="s">
        <v>48</v>
      </c>
      <c r="R1483" t="s">
        <v>74</v>
      </c>
      <c r="S1483">
        <v>7</v>
      </c>
      <c r="T1483">
        <v>1110.57142857142</v>
      </c>
      <c r="X1483" t="s">
        <v>2498</v>
      </c>
    </row>
    <row r="1484" spans="2:24" x14ac:dyDescent="0.25">
      <c r="B1484" t="s">
        <v>2496</v>
      </c>
      <c r="C1484" t="s">
        <v>2494</v>
      </c>
      <c r="D1484" t="s">
        <v>2497</v>
      </c>
      <c r="E1484">
        <v>0</v>
      </c>
      <c r="F1484">
        <v>4</v>
      </c>
      <c r="G1484">
        <v>74</v>
      </c>
      <c r="H1484">
        <v>70</v>
      </c>
      <c r="I1484" t="s">
        <v>71</v>
      </c>
      <c r="J1484" t="s">
        <v>144</v>
      </c>
      <c r="K1484">
        <v>150</v>
      </c>
      <c r="L1484" t="s">
        <v>73</v>
      </c>
      <c r="M1484" t="s">
        <v>74</v>
      </c>
      <c r="N1484">
        <v>0</v>
      </c>
      <c r="O1484">
        <v>7774</v>
      </c>
      <c r="P1484">
        <v>16</v>
      </c>
      <c r="Q1484" t="s">
        <v>48</v>
      </c>
      <c r="R1484" t="s">
        <v>74</v>
      </c>
      <c r="S1484">
        <v>7</v>
      </c>
      <c r="T1484">
        <v>1110.57142857142</v>
      </c>
      <c r="X1484" t="s">
        <v>2498</v>
      </c>
    </row>
    <row r="1485" spans="2:24" x14ac:dyDescent="0.25">
      <c r="B1485" t="s">
        <v>2496</v>
      </c>
      <c r="C1485" t="s">
        <v>2494</v>
      </c>
      <c r="D1485" t="s">
        <v>2497</v>
      </c>
      <c r="E1485">
        <v>0</v>
      </c>
      <c r="F1485">
        <v>4</v>
      </c>
      <c r="G1485">
        <v>74</v>
      </c>
      <c r="H1485">
        <v>70</v>
      </c>
      <c r="I1485" t="s">
        <v>77</v>
      </c>
      <c r="J1485" t="s">
        <v>1952</v>
      </c>
      <c r="K1485">
        <v>170</v>
      </c>
      <c r="L1485" t="s">
        <v>73</v>
      </c>
      <c r="M1485" t="s">
        <v>74</v>
      </c>
      <c r="N1485">
        <v>0</v>
      </c>
      <c r="O1485">
        <v>7774</v>
      </c>
      <c r="P1485">
        <v>16</v>
      </c>
      <c r="Q1485" t="s">
        <v>48</v>
      </c>
      <c r="R1485" t="s">
        <v>74</v>
      </c>
      <c r="S1485">
        <v>7</v>
      </c>
      <c r="T1485">
        <v>1110.57142857142</v>
      </c>
      <c r="X1485" t="s">
        <v>2498</v>
      </c>
    </row>
    <row r="1486" spans="2:24" x14ac:dyDescent="0.25">
      <c r="B1486" t="s">
        <v>2496</v>
      </c>
      <c r="C1486" t="s">
        <v>2494</v>
      </c>
      <c r="D1486" t="s">
        <v>2497</v>
      </c>
      <c r="E1486">
        <v>0</v>
      </c>
      <c r="F1486">
        <v>4</v>
      </c>
      <c r="G1486">
        <v>74</v>
      </c>
      <c r="H1486">
        <v>70</v>
      </c>
      <c r="I1486" t="s">
        <v>77</v>
      </c>
      <c r="J1486" t="s">
        <v>144</v>
      </c>
      <c r="K1486">
        <v>150</v>
      </c>
      <c r="L1486" t="s">
        <v>73</v>
      </c>
      <c r="M1486" t="s">
        <v>74</v>
      </c>
      <c r="N1486">
        <v>0</v>
      </c>
      <c r="O1486">
        <v>7774</v>
      </c>
      <c r="P1486">
        <v>16</v>
      </c>
      <c r="Q1486" t="s">
        <v>48</v>
      </c>
      <c r="R1486" t="s">
        <v>74</v>
      </c>
      <c r="S1486">
        <v>7</v>
      </c>
      <c r="T1486">
        <v>1110.57142857142</v>
      </c>
      <c r="X1486" t="s">
        <v>2498</v>
      </c>
    </row>
    <row r="1487" spans="2:24" x14ac:dyDescent="0.25">
      <c r="B1487" t="s">
        <v>2499</v>
      </c>
      <c r="C1487" t="s">
        <v>2494</v>
      </c>
      <c r="D1487" t="s">
        <v>2500</v>
      </c>
      <c r="E1487">
        <v>0</v>
      </c>
      <c r="F1487">
        <v>4</v>
      </c>
      <c r="G1487">
        <v>74</v>
      </c>
      <c r="H1487">
        <v>70</v>
      </c>
      <c r="I1487" t="s">
        <v>71</v>
      </c>
      <c r="J1487" t="s">
        <v>1952</v>
      </c>
      <c r="K1487">
        <v>170</v>
      </c>
      <c r="L1487" t="s">
        <v>73</v>
      </c>
      <c r="M1487" t="s">
        <v>74</v>
      </c>
      <c r="N1487">
        <v>0</v>
      </c>
      <c r="O1487">
        <v>7774</v>
      </c>
      <c r="P1487">
        <v>16</v>
      </c>
      <c r="Q1487" t="s">
        <v>48</v>
      </c>
      <c r="R1487" t="s">
        <v>74</v>
      </c>
      <c r="S1487">
        <v>7</v>
      </c>
      <c r="T1487">
        <v>1110.57142857142</v>
      </c>
      <c r="X1487" t="s">
        <v>2501</v>
      </c>
    </row>
    <row r="1488" spans="2:24" x14ac:dyDescent="0.25">
      <c r="B1488" t="s">
        <v>2499</v>
      </c>
      <c r="C1488" t="s">
        <v>2494</v>
      </c>
      <c r="D1488" t="s">
        <v>2500</v>
      </c>
      <c r="E1488">
        <v>0</v>
      </c>
      <c r="F1488">
        <v>4</v>
      </c>
      <c r="G1488">
        <v>74</v>
      </c>
      <c r="H1488">
        <v>70</v>
      </c>
      <c r="I1488" t="s">
        <v>71</v>
      </c>
      <c r="J1488" t="s">
        <v>175</v>
      </c>
      <c r="K1488">
        <v>150</v>
      </c>
      <c r="L1488" t="s">
        <v>73</v>
      </c>
      <c r="M1488" t="s">
        <v>74</v>
      </c>
      <c r="N1488">
        <v>0</v>
      </c>
      <c r="O1488">
        <v>7774</v>
      </c>
      <c r="P1488">
        <v>16</v>
      </c>
      <c r="Q1488" t="s">
        <v>48</v>
      </c>
      <c r="R1488" t="s">
        <v>74</v>
      </c>
      <c r="S1488">
        <v>7</v>
      </c>
      <c r="T1488">
        <v>1110.57142857142</v>
      </c>
      <c r="X1488" t="s">
        <v>2501</v>
      </c>
    </row>
    <row r="1489" spans="2:24" x14ac:dyDescent="0.25">
      <c r="B1489" t="s">
        <v>2499</v>
      </c>
      <c r="C1489" t="s">
        <v>2494</v>
      </c>
      <c r="D1489" t="s">
        <v>2500</v>
      </c>
      <c r="E1489">
        <v>0</v>
      </c>
      <c r="F1489">
        <v>4</v>
      </c>
      <c r="G1489">
        <v>74</v>
      </c>
      <c r="H1489">
        <v>70</v>
      </c>
      <c r="I1489" t="s">
        <v>77</v>
      </c>
      <c r="J1489" t="s">
        <v>1952</v>
      </c>
      <c r="K1489">
        <v>170</v>
      </c>
      <c r="L1489" t="s">
        <v>73</v>
      </c>
      <c r="M1489" t="s">
        <v>74</v>
      </c>
      <c r="N1489">
        <v>0</v>
      </c>
      <c r="O1489">
        <v>7774</v>
      </c>
      <c r="P1489">
        <v>16</v>
      </c>
      <c r="Q1489" t="s">
        <v>48</v>
      </c>
      <c r="R1489" t="s">
        <v>74</v>
      </c>
      <c r="S1489">
        <v>7</v>
      </c>
      <c r="T1489">
        <v>1110.57142857142</v>
      </c>
      <c r="X1489" t="s">
        <v>2501</v>
      </c>
    </row>
    <row r="1490" spans="2:24" x14ac:dyDescent="0.25">
      <c r="B1490" t="s">
        <v>2499</v>
      </c>
      <c r="C1490" t="s">
        <v>2494</v>
      </c>
      <c r="D1490" t="s">
        <v>2500</v>
      </c>
      <c r="E1490">
        <v>0</v>
      </c>
      <c r="F1490">
        <v>4</v>
      </c>
      <c r="G1490">
        <v>74</v>
      </c>
      <c r="H1490">
        <v>70</v>
      </c>
      <c r="I1490" t="s">
        <v>77</v>
      </c>
      <c r="J1490" t="s">
        <v>175</v>
      </c>
      <c r="K1490">
        <v>150</v>
      </c>
      <c r="L1490" t="s">
        <v>73</v>
      </c>
      <c r="M1490" t="s">
        <v>74</v>
      </c>
      <c r="N1490">
        <v>0</v>
      </c>
      <c r="O1490">
        <v>7774</v>
      </c>
      <c r="P1490">
        <v>16</v>
      </c>
      <c r="Q1490" t="s">
        <v>48</v>
      </c>
      <c r="R1490" t="s">
        <v>74</v>
      </c>
      <c r="S1490">
        <v>7</v>
      </c>
      <c r="T1490">
        <v>1110.57142857142</v>
      </c>
      <c r="X1490" t="s">
        <v>2501</v>
      </c>
    </row>
    <row r="1491" spans="2:24" x14ac:dyDescent="0.25">
      <c r="B1491" t="s">
        <v>2502</v>
      </c>
      <c r="C1491" t="s">
        <v>2503</v>
      </c>
      <c r="D1491" t="s">
        <v>1591</v>
      </c>
      <c r="E1491">
        <v>85</v>
      </c>
      <c r="F1491">
        <v>4</v>
      </c>
      <c r="G1491">
        <v>72</v>
      </c>
      <c r="H1491">
        <v>70</v>
      </c>
      <c r="I1491" t="s">
        <v>71</v>
      </c>
      <c r="J1491" t="s">
        <v>144</v>
      </c>
      <c r="K1491">
        <v>150</v>
      </c>
      <c r="L1491" t="s">
        <v>73</v>
      </c>
      <c r="M1491" t="s">
        <v>74</v>
      </c>
      <c r="N1491">
        <v>0</v>
      </c>
      <c r="O1491">
        <v>7774</v>
      </c>
      <c r="P1491">
        <v>16</v>
      </c>
      <c r="Q1491" t="s">
        <v>48</v>
      </c>
      <c r="R1491" t="s">
        <v>74</v>
      </c>
      <c r="S1491">
        <v>7</v>
      </c>
      <c r="T1491">
        <v>1110.57142857142</v>
      </c>
      <c r="X1491" t="s">
        <v>2504</v>
      </c>
    </row>
    <row r="1492" spans="2:24" x14ac:dyDescent="0.25">
      <c r="B1492" t="s">
        <v>2502</v>
      </c>
      <c r="C1492" t="s">
        <v>2503</v>
      </c>
      <c r="D1492" t="s">
        <v>1591</v>
      </c>
      <c r="E1492">
        <v>85</v>
      </c>
      <c r="F1492">
        <v>4</v>
      </c>
      <c r="G1492">
        <v>72</v>
      </c>
      <c r="H1492">
        <v>70</v>
      </c>
      <c r="I1492" t="s">
        <v>71</v>
      </c>
      <c r="J1492" t="s">
        <v>1952</v>
      </c>
      <c r="K1492">
        <v>170</v>
      </c>
      <c r="L1492" t="s">
        <v>624</v>
      </c>
      <c r="M1492" t="s">
        <v>74</v>
      </c>
      <c r="N1492">
        <v>0</v>
      </c>
      <c r="O1492">
        <v>7774</v>
      </c>
      <c r="P1492">
        <v>16</v>
      </c>
      <c r="Q1492" t="s">
        <v>48</v>
      </c>
      <c r="R1492" t="s">
        <v>74</v>
      </c>
      <c r="S1492">
        <v>7</v>
      </c>
      <c r="T1492">
        <v>1110.57142857142</v>
      </c>
      <c r="X1492" t="s">
        <v>2504</v>
      </c>
    </row>
    <row r="1493" spans="2:24" x14ac:dyDescent="0.25">
      <c r="B1493" t="s">
        <v>2502</v>
      </c>
      <c r="C1493" t="s">
        <v>2503</v>
      </c>
      <c r="D1493" t="s">
        <v>1591</v>
      </c>
      <c r="E1493">
        <v>85</v>
      </c>
      <c r="F1493">
        <v>4</v>
      </c>
      <c r="G1493">
        <v>72</v>
      </c>
      <c r="H1493">
        <v>70</v>
      </c>
      <c r="I1493" t="s">
        <v>77</v>
      </c>
      <c r="J1493" t="s">
        <v>144</v>
      </c>
      <c r="K1493">
        <v>150</v>
      </c>
      <c r="L1493" t="s">
        <v>73</v>
      </c>
      <c r="M1493" t="s">
        <v>74</v>
      </c>
      <c r="N1493">
        <v>0</v>
      </c>
      <c r="O1493">
        <v>7774</v>
      </c>
      <c r="P1493">
        <v>16</v>
      </c>
      <c r="Q1493" t="s">
        <v>48</v>
      </c>
      <c r="R1493" t="s">
        <v>74</v>
      </c>
      <c r="S1493">
        <v>7</v>
      </c>
      <c r="T1493">
        <v>1110.57142857142</v>
      </c>
      <c r="X1493" t="s">
        <v>2504</v>
      </c>
    </row>
    <row r="1494" spans="2:24" x14ac:dyDescent="0.25">
      <c r="B1494" t="s">
        <v>2502</v>
      </c>
      <c r="C1494" t="s">
        <v>2503</v>
      </c>
      <c r="D1494" t="s">
        <v>1591</v>
      </c>
      <c r="E1494">
        <v>85</v>
      </c>
      <c r="F1494">
        <v>4</v>
      </c>
      <c r="G1494">
        <v>72</v>
      </c>
      <c r="H1494">
        <v>70</v>
      </c>
      <c r="I1494" t="s">
        <v>77</v>
      </c>
      <c r="J1494" t="s">
        <v>1952</v>
      </c>
      <c r="K1494">
        <v>170</v>
      </c>
      <c r="L1494" t="s">
        <v>73</v>
      </c>
      <c r="M1494" t="s">
        <v>74</v>
      </c>
      <c r="N1494">
        <v>0</v>
      </c>
      <c r="O1494">
        <v>7774</v>
      </c>
      <c r="P1494">
        <v>16</v>
      </c>
      <c r="Q1494" t="s">
        <v>48</v>
      </c>
      <c r="R1494" t="s">
        <v>74</v>
      </c>
      <c r="S1494">
        <v>7</v>
      </c>
      <c r="T1494">
        <v>1110.57142857142</v>
      </c>
      <c r="X1494" t="s">
        <v>2504</v>
      </c>
    </row>
    <row r="1495" spans="2:24" x14ac:dyDescent="0.25">
      <c r="B1495" t="s">
        <v>2505</v>
      </c>
      <c r="C1495" t="s">
        <v>2506</v>
      </c>
      <c r="D1495" t="s">
        <v>2507</v>
      </c>
      <c r="E1495">
        <v>86</v>
      </c>
      <c r="F1495">
        <v>4</v>
      </c>
      <c r="G1495">
        <v>102</v>
      </c>
      <c r="H1495">
        <v>76</v>
      </c>
      <c r="I1495" t="s">
        <v>71</v>
      </c>
      <c r="J1495" t="s">
        <v>132</v>
      </c>
      <c r="K1495">
        <v>135</v>
      </c>
      <c r="L1495" t="s">
        <v>239</v>
      </c>
      <c r="M1495" t="s">
        <v>74</v>
      </c>
      <c r="N1495">
        <v>0</v>
      </c>
      <c r="O1495">
        <v>12798</v>
      </c>
      <c r="P1495">
        <v>16</v>
      </c>
      <c r="Q1495" t="s">
        <v>48</v>
      </c>
      <c r="R1495" t="s">
        <v>74</v>
      </c>
      <c r="S1495">
        <v>11</v>
      </c>
      <c r="T1495">
        <v>1163.45454545454</v>
      </c>
      <c r="X1495" t="s">
        <v>2508</v>
      </c>
    </row>
    <row r="1496" spans="2:24" x14ac:dyDescent="0.25">
      <c r="B1496" t="s">
        <v>2505</v>
      </c>
      <c r="C1496" t="s">
        <v>2506</v>
      </c>
      <c r="D1496" t="s">
        <v>2507</v>
      </c>
      <c r="E1496">
        <v>86</v>
      </c>
      <c r="F1496">
        <v>4</v>
      </c>
      <c r="G1496">
        <v>102</v>
      </c>
      <c r="H1496">
        <v>76</v>
      </c>
      <c r="I1496" t="s">
        <v>77</v>
      </c>
      <c r="J1496" t="s">
        <v>2292</v>
      </c>
      <c r="K1496">
        <v>100</v>
      </c>
      <c r="L1496" t="s">
        <v>239</v>
      </c>
      <c r="M1496" t="s">
        <v>74</v>
      </c>
      <c r="N1496">
        <v>0</v>
      </c>
      <c r="O1496">
        <v>12798</v>
      </c>
      <c r="P1496">
        <v>16</v>
      </c>
      <c r="Q1496" t="s">
        <v>48</v>
      </c>
      <c r="R1496" t="s">
        <v>74</v>
      </c>
      <c r="S1496">
        <v>11</v>
      </c>
      <c r="T1496">
        <v>1163.45454545454</v>
      </c>
      <c r="X1496" t="s">
        <v>2508</v>
      </c>
    </row>
    <row r="1497" spans="2:24" x14ac:dyDescent="0.25">
      <c r="B1497" t="s">
        <v>2509</v>
      </c>
      <c r="C1497" t="s">
        <v>2506</v>
      </c>
      <c r="D1497" t="s">
        <v>2507</v>
      </c>
      <c r="E1497">
        <v>86</v>
      </c>
      <c r="F1497">
        <v>4</v>
      </c>
      <c r="G1497">
        <v>102</v>
      </c>
      <c r="H1497">
        <v>76</v>
      </c>
      <c r="I1497" t="s">
        <v>71</v>
      </c>
      <c r="J1497" t="s">
        <v>132</v>
      </c>
      <c r="K1497">
        <v>135</v>
      </c>
      <c r="L1497" t="s">
        <v>239</v>
      </c>
      <c r="M1497" t="s">
        <v>74</v>
      </c>
      <c r="N1497">
        <v>0</v>
      </c>
      <c r="O1497">
        <v>12798</v>
      </c>
      <c r="P1497">
        <v>16</v>
      </c>
      <c r="Q1497" t="s">
        <v>48</v>
      </c>
      <c r="R1497" t="s">
        <v>74</v>
      </c>
      <c r="S1497">
        <v>11</v>
      </c>
      <c r="T1497">
        <v>1163.45454545454</v>
      </c>
      <c r="X1497" t="s">
        <v>2510</v>
      </c>
    </row>
    <row r="1498" spans="2:24" x14ac:dyDescent="0.25">
      <c r="B1498" t="s">
        <v>2509</v>
      </c>
      <c r="C1498" t="s">
        <v>2506</v>
      </c>
      <c r="D1498" t="s">
        <v>2507</v>
      </c>
      <c r="E1498">
        <v>86</v>
      </c>
      <c r="F1498">
        <v>4</v>
      </c>
      <c r="G1498">
        <v>102</v>
      </c>
      <c r="H1498">
        <v>76</v>
      </c>
      <c r="I1498" t="s">
        <v>77</v>
      </c>
      <c r="J1498" t="s">
        <v>2511</v>
      </c>
      <c r="K1498">
        <v>100</v>
      </c>
      <c r="L1498" t="s">
        <v>239</v>
      </c>
      <c r="M1498" t="s">
        <v>74</v>
      </c>
      <c r="N1498">
        <v>0</v>
      </c>
      <c r="O1498">
        <v>12798</v>
      </c>
      <c r="P1498">
        <v>16</v>
      </c>
      <c r="Q1498" t="s">
        <v>48</v>
      </c>
      <c r="R1498" t="s">
        <v>74</v>
      </c>
      <c r="S1498">
        <v>11</v>
      </c>
      <c r="T1498">
        <v>1163.45454545454</v>
      </c>
      <c r="X1498" t="s">
        <v>2510</v>
      </c>
    </row>
    <row r="1499" spans="2:24" x14ac:dyDescent="0.25">
      <c r="B1499" t="s">
        <v>2512</v>
      </c>
      <c r="C1499" t="s">
        <v>2506</v>
      </c>
      <c r="D1499" t="s">
        <v>2513</v>
      </c>
      <c r="E1499">
        <v>86</v>
      </c>
      <c r="F1499">
        <v>4</v>
      </c>
      <c r="G1499">
        <v>102</v>
      </c>
      <c r="H1499">
        <v>76</v>
      </c>
      <c r="I1499" t="s">
        <v>71</v>
      </c>
      <c r="J1499" t="s">
        <v>132</v>
      </c>
      <c r="K1499">
        <v>135</v>
      </c>
      <c r="L1499" t="s">
        <v>239</v>
      </c>
      <c r="M1499" t="s">
        <v>74</v>
      </c>
      <c r="N1499">
        <v>0</v>
      </c>
      <c r="O1499">
        <v>12798</v>
      </c>
      <c r="P1499">
        <v>16</v>
      </c>
      <c r="Q1499" t="s">
        <v>48</v>
      </c>
      <c r="R1499" t="s">
        <v>74</v>
      </c>
      <c r="S1499">
        <v>11</v>
      </c>
      <c r="T1499">
        <v>1163.45454545454</v>
      </c>
      <c r="X1499" t="s">
        <v>2514</v>
      </c>
    </row>
    <row r="1500" spans="2:24" x14ac:dyDescent="0.25">
      <c r="B1500" t="s">
        <v>2512</v>
      </c>
      <c r="C1500" t="s">
        <v>2506</v>
      </c>
      <c r="D1500" t="s">
        <v>2513</v>
      </c>
      <c r="E1500">
        <v>86</v>
      </c>
      <c r="F1500">
        <v>4</v>
      </c>
      <c r="G1500">
        <v>102</v>
      </c>
      <c r="H1500">
        <v>76</v>
      </c>
      <c r="I1500" t="s">
        <v>77</v>
      </c>
      <c r="J1500" t="s">
        <v>2515</v>
      </c>
      <c r="K1500">
        <v>90</v>
      </c>
      <c r="L1500" t="s">
        <v>239</v>
      </c>
      <c r="M1500" t="s">
        <v>74</v>
      </c>
      <c r="N1500">
        <v>0</v>
      </c>
      <c r="O1500">
        <v>12798</v>
      </c>
      <c r="P1500">
        <v>16</v>
      </c>
      <c r="Q1500" t="s">
        <v>48</v>
      </c>
      <c r="R1500" t="s">
        <v>74</v>
      </c>
      <c r="S1500">
        <v>11</v>
      </c>
      <c r="T1500">
        <v>1163.45454545454</v>
      </c>
      <c r="X1500" t="s">
        <v>2514</v>
      </c>
    </row>
    <row r="1501" spans="2:24" x14ac:dyDescent="0.25">
      <c r="B1501" t="s">
        <v>2516</v>
      </c>
      <c r="C1501" t="s">
        <v>2506</v>
      </c>
      <c r="D1501" t="s">
        <v>2517</v>
      </c>
      <c r="E1501">
        <v>86</v>
      </c>
      <c r="F1501">
        <v>4</v>
      </c>
      <c r="G1501">
        <v>102</v>
      </c>
      <c r="H1501">
        <v>76</v>
      </c>
      <c r="I1501" t="s">
        <v>71</v>
      </c>
      <c r="J1501" t="s">
        <v>132</v>
      </c>
      <c r="K1501">
        <v>135</v>
      </c>
      <c r="L1501" t="s">
        <v>73</v>
      </c>
      <c r="M1501" t="s">
        <v>74</v>
      </c>
      <c r="N1501">
        <v>1600</v>
      </c>
      <c r="O1501">
        <v>12798</v>
      </c>
      <c r="P1501">
        <v>16</v>
      </c>
      <c r="Q1501" t="s">
        <v>3990</v>
      </c>
      <c r="R1501" t="s">
        <v>74</v>
      </c>
      <c r="S1501">
        <v>13</v>
      </c>
      <c r="T1501">
        <v>984.461538461538</v>
      </c>
      <c r="X1501" t="s">
        <v>2518</v>
      </c>
    </row>
    <row r="1502" spans="2:24" x14ac:dyDescent="0.25">
      <c r="B1502" t="s">
        <v>2516</v>
      </c>
      <c r="C1502" t="s">
        <v>2506</v>
      </c>
      <c r="D1502" t="s">
        <v>2517</v>
      </c>
      <c r="E1502">
        <v>86</v>
      </c>
      <c r="F1502">
        <v>4</v>
      </c>
      <c r="G1502">
        <v>102</v>
      </c>
      <c r="H1502">
        <v>76</v>
      </c>
      <c r="I1502" t="s">
        <v>77</v>
      </c>
      <c r="J1502" t="s">
        <v>2292</v>
      </c>
      <c r="K1502">
        <v>100</v>
      </c>
      <c r="L1502" t="s">
        <v>73</v>
      </c>
      <c r="M1502" t="s">
        <v>74</v>
      </c>
      <c r="N1502">
        <v>1000</v>
      </c>
      <c r="O1502">
        <v>12798</v>
      </c>
      <c r="P1502">
        <v>16</v>
      </c>
      <c r="Q1502" t="s">
        <v>3990</v>
      </c>
      <c r="R1502" t="s">
        <v>74</v>
      </c>
      <c r="S1502">
        <v>13</v>
      </c>
      <c r="T1502">
        <v>984.461538461538</v>
      </c>
      <c r="X1502" t="s">
        <v>2518</v>
      </c>
    </row>
    <row r="1503" spans="2:24" x14ac:dyDescent="0.25">
      <c r="B1503" t="s">
        <v>2519</v>
      </c>
      <c r="C1503" t="s">
        <v>2520</v>
      </c>
      <c r="D1503" t="s">
        <v>2005</v>
      </c>
      <c r="E1503">
        <v>87</v>
      </c>
      <c r="F1503">
        <v>2</v>
      </c>
      <c r="G1503">
        <v>44</v>
      </c>
      <c r="H1503">
        <v>70</v>
      </c>
      <c r="I1503" t="s">
        <v>71</v>
      </c>
      <c r="J1503" t="s">
        <v>1045</v>
      </c>
      <c r="K1503">
        <v>300</v>
      </c>
      <c r="L1503" t="s">
        <v>624</v>
      </c>
      <c r="M1503" t="s">
        <v>74</v>
      </c>
      <c r="N1503">
        <v>0</v>
      </c>
      <c r="O1503">
        <v>3530</v>
      </c>
      <c r="P1503">
        <v>16</v>
      </c>
      <c r="Q1503" t="s">
        <v>48</v>
      </c>
      <c r="R1503" t="s">
        <v>74</v>
      </c>
      <c r="S1503">
        <v>3</v>
      </c>
      <c r="T1503">
        <v>1176.6666666666599</v>
      </c>
      <c r="X1503" t="s">
        <v>2521</v>
      </c>
    </row>
    <row r="1504" spans="2:24" x14ac:dyDescent="0.25">
      <c r="B1504" t="s">
        <v>2519</v>
      </c>
      <c r="C1504" t="s">
        <v>2520</v>
      </c>
      <c r="D1504" t="s">
        <v>2005</v>
      </c>
      <c r="E1504">
        <v>87</v>
      </c>
      <c r="F1504">
        <v>2</v>
      </c>
      <c r="G1504">
        <v>44</v>
      </c>
      <c r="H1504">
        <v>70</v>
      </c>
      <c r="I1504" t="s">
        <v>71</v>
      </c>
      <c r="J1504" t="s">
        <v>2376</v>
      </c>
      <c r="K1504">
        <v>360</v>
      </c>
      <c r="L1504" t="s">
        <v>239</v>
      </c>
      <c r="M1504" t="s">
        <v>74</v>
      </c>
      <c r="N1504">
        <v>0</v>
      </c>
      <c r="O1504">
        <v>3530</v>
      </c>
      <c r="P1504">
        <v>16</v>
      </c>
      <c r="Q1504" t="s">
        <v>48</v>
      </c>
      <c r="R1504" t="s">
        <v>74</v>
      </c>
      <c r="S1504">
        <v>3</v>
      </c>
      <c r="T1504">
        <v>1176.6666666666599</v>
      </c>
      <c r="X1504" t="s">
        <v>2521</v>
      </c>
    </row>
    <row r="1505" spans="2:24" x14ac:dyDescent="0.25">
      <c r="B1505" t="s">
        <v>2519</v>
      </c>
      <c r="C1505" t="s">
        <v>2520</v>
      </c>
      <c r="D1505" t="s">
        <v>2005</v>
      </c>
      <c r="E1505">
        <v>87</v>
      </c>
      <c r="F1505">
        <v>2</v>
      </c>
      <c r="G1505">
        <v>44</v>
      </c>
      <c r="H1505">
        <v>70</v>
      </c>
      <c r="I1505" t="s">
        <v>77</v>
      </c>
      <c r="J1505" t="s">
        <v>1045</v>
      </c>
      <c r="K1505">
        <v>300</v>
      </c>
      <c r="L1505" t="s">
        <v>627</v>
      </c>
      <c r="M1505" t="s">
        <v>74</v>
      </c>
      <c r="N1505">
        <v>0</v>
      </c>
      <c r="O1505">
        <v>3530</v>
      </c>
      <c r="P1505">
        <v>16</v>
      </c>
      <c r="Q1505" t="s">
        <v>48</v>
      </c>
      <c r="R1505" t="s">
        <v>74</v>
      </c>
      <c r="S1505">
        <v>3</v>
      </c>
      <c r="T1505">
        <v>1176.6666666666599</v>
      </c>
      <c r="X1505" t="s">
        <v>2521</v>
      </c>
    </row>
    <row r="1506" spans="2:24" x14ac:dyDescent="0.25">
      <c r="B1506" t="s">
        <v>2522</v>
      </c>
      <c r="C1506" t="s">
        <v>2523</v>
      </c>
      <c r="D1506" t="s">
        <v>2524</v>
      </c>
      <c r="E1506">
        <v>88</v>
      </c>
      <c r="F1506">
        <v>4</v>
      </c>
      <c r="G1506">
        <v>75</v>
      </c>
      <c r="H1506">
        <v>65.5</v>
      </c>
      <c r="I1506" t="s">
        <v>71</v>
      </c>
      <c r="J1506" t="s">
        <v>509</v>
      </c>
      <c r="K1506">
        <v>75</v>
      </c>
      <c r="L1506" t="s">
        <v>271</v>
      </c>
      <c r="M1506" t="s">
        <v>74</v>
      </c>
      <c r="N1506">
        <v>8</v>
      </c>
      <c r="O1506">
        <v>11558</v>
      </c>
      <c r="P1506">
        <v>16</v>
      </c>
      <c r="Q1506" t="s">
        <v>3990</v>
      </c>
      <c r="R1506" t="s">
        <v>74</v>
      </c>
      <c r="S1506">
        <v>12</v>
      </c>
      <c r="T1506">
        <v>963.16666666666595</v>
      </c>
      <c r="X1506" t="s">
        <v>2525</v>
      </c>
    </row>
    <row r="1507" spans="2:24" x14ac:dyDescent="0.25">
      <c r="B1507" t="s">
        <v>2522</v>
      </c>
      <c r="C1507" t="s">
        <v>2523</v>
      </c>
      <c r="D1507" t="s">
        <v>2524</v>
      </c>
      <c r="E1507">
        <v>88</v>
      </c>
      <c r="F1507">
        <v>4</v>
      </c>
      <c r="G1507">
        <v>75</v>
      </c>
      <c r="H1507">
        <v>65.5</v>
      </c>
      <c r="I1507" t="s">
        <v>77</v>
      </c>
      <c r="J1507" t="s">
        <v>201</v>
      </c>
      <c r="K1507">
        <v>150</v>
      </c>
      <c r="L1507" t="s">
        <v>239</v>
      </c>
      <c r="M1507" t="s">
        <v>74</v>
      </c>
      <c r="N1507">
        <v>0</v>
      </c>
      <c r="O1507">
        <v>11558</v>
      </c>
      <c r="P1507">
        <v>16</v>
      </c>
      <c r="Q1507" t="s">
        <v>48</v>
      </c>
      <c r="R1507" t="s">
        <v>74</v>
      </c>
      <c r="S1507">
        <v>10</v>
      </c>
      <c r="T1507">
        <v>1155.8</v>
      </c>
      <c r="X1507" t="s">
        <v>2525</v>
      </c>
    </row>
    <row r="1508" spans="2:24" x14ac:dyDescent="0.25">
      <c r="B1508" t="s">
        <v>2526</v>
      </c>
      <c r="C1508" t="s">
        <v>2520</v>
      </c>
      <c r="D1508" t="s">
        <v>2005</v>
      </c>
      <c r="E1508">
        <v>88</v>
      </c>
      <c r="F1508">
        <v>2</v>
      </c>
      <c r="G1508">
        <v>44</v>
      </c>
      <c r="H1508">
        <v>70</v>
      </c>
      <c r="I1508" t="s">
        <v>71</v>
      </c>
      <c r="J1508" t="s">
        <v>2376</v>
      </c>
      <c r="K1508">
        <v>360</v>
      </c>
      <c r="L1508" t="s">
        <v>624</v>
      </c>
      <c r="M1508" t="s">
        <v>74</v>
      </c>
      <c r="N1508">
        <v>0</v>
      </c>
      <c r="O1508">
        <v>3530</v>
      </c>
      <c r="P1508">
        <v>16</v>
      </c>
      <c r="Q1508" t="s">
        <v>48</v>
      </c>
      <c r="R1508" t="s">
        <v>74</v>
      </c>
      <c r="S1508">
        <v>3</v>
      </c>
      <c r="T1508">
        <v>1176.6666666666599</v>
      </c>
      <c r="X1508" t="s">
        <v>2527</v>
      </c>
    </row>
    <row r="1509" spans="2:24" x14ac:dyDescent="0.25">
      <c r="B1509" t="s">
        <v>2526</v>
      </c>
      <c r="C1509" t="s">
        <v>2520</v>
      </c>
      <c r="D1509" t="s">
        <v>2005</v>
      </c>
      <c r="E1509">
        <v>88</v>
      </c>
      <c r="F1509">
        <v>2</v>
      </c>
      <c r="G1509">
        <v>44</v>
      </c>
      <c r="H1509">
        <v>70</v>
      </c>
      <c r="I1509" t="s">
        <v>71</v>
      </c>
      <c r="J1509" t="s">
        <v>1045</v>
      </c>
      <c r="K1509">
        <v>300</v>
      </c>
      <c r="L1509" t="s">
        <v>624</v>
      </c>
      <c r="M1509" t="s">
        <v>74</v>
      </c>
      <c r="N1509">
        <v>0</v>
      </c>
      <c r="O1509">
        <v>3530</v>
      </c>
      <c r="P1509">
        <v>16</v>
      </c>
      <c r="Q1509" t="s">
        <v>48</v>
      </c>
      <c r="R1509" t="s">
        <v>74</v>
      </c>
      <c r="S1509">
        <v>3</v>
      </c>
      <c r="T1509">
        <v>1176.6666666666599</v>
      </c>
      <c r="X1509" t="s">
        <v>2527</v>
      </c>
    </row>
    <row r="1510" spans="2:24" x14ac:dyDescent="0.25">
      <c r="B1510" t="s">
        <v>2526</v>
      </c>
      <c r="C1510" t="s">
        <v>2520</v>
      </c>
      <c r="D1510" t="s">
        <v>2005</v>
      </c>
      <c r="E1510">
        <v>88</v>
      </c>
      <c r="F1510">
        <v>2</v>
      </c>
      <c r="G1510">
        <v>44</v>
      </c>
      <c r="H1510">
        <v>70</v>
      </c>
      <c r="I1510" t="s">
        <v>71</v>
      </c>
      <c r="J1510" t="s">
        <v>338</v>
      </c>
      <c r="K1510">
        <v>300</v>
      </c>
      <c r="L1510" t="s">
        <v>624</v>
      </c>
      <c r="M1510" t="s">
        <v>74</v>
      </c>
      <c r="N1510">
        <v>0</v>
      </c>
      <c r="O1510">
        <v>3530</v>
      </c>
      <c r="P1510">
        <v>16</v>
      </c>
      <c r="Q1510" t="s">
        <v>48</v>
      </c>
      <c r="R1510" t="s">
        <v>74</v>
      </c>
      <c r="S1510">
        <v>3</v>
      </c>
      <c r="T1510">
        <v>1176.6666666666599</v>
      </c>
      <c r="X1510" t="s">
        <v>2527</v>
      </c>
    </row>
    <row r="1511" spans="2:24" x14ac:dyDescent="0.25">
      <c r="B1511" t="s">
        <v>2526</v>
      </c>
      <c r="C1511" t="s">
        <v>2520</v>
      </c>
      <c r="D1511" t="s">
        <v>2005</v>
      </c>
      <c r="E1511">
        <v>88</v>
      </c>
      <c r="F1511">
        <v>2</v>
      </c>
      <c r="G1511">
        <v>44</v>
      </c>
      <c r="H1511">
        <v>70</v>
      </c>
      <c r="I1511" t="s">
        <v>77</v>
      </c>
      <c r="J1511" t="s">
        <v>1045</v>
      </c>
      <c r="K1511">
        <v>300</v>
      </c>
      <c r="L1511" t="s">
        <v>627</v>
      </c>
      <c r="M1511" t="s">
        <v>74</v>
      </c>
      <c r="N1511">
        <v>0</v>
      </c>
      <c r="O1511">
        <v>3530</v>
      </c>
      <c r="P1511">
        <v>16</v>
      </c>
      <c r="Q1511" t="s">
        <v>48</v>
      </c>
      <c r="R1511" t="s">
        <v>74</v>
      </c>
      <c r="S1511">
        <v>3</v>
      </c>
      <c r="T1511">
        <v>1176.6666666666599</v>
      </c>
      <c r="X1511" t="s">
        <v>2527</v>
      </c>
    </row>
    <row r="1512" spans="2:24" x14ac:dyDescent="0.25">
      <c r="B1512" t="s">
        <v>3957</v>
      </c>
      <c r="C1512" t="s">
        <v>3958</v>
      </c>
      <c r="D1512" t="s">
        <v>3959</v>
      </c>
      <c r="E1512">
        <v>0</v>
      </c>
      <c r="F1512">
        <v>2</v>
      </c>
      <c r="G1512">
        <v>64</v>
      </c>
      <c r="H1512">
        <v>70</v>
      </c>
      <c r="I1512" t="s">
        <v>71</v>
      </c>
      <c r="J1512" t="s">
        <v>238</v>
      </c>
      <c r="K1512">
        <v>150</v>
      </c>
      <c r="L1512" t="s">
        <v>239</v>
      </c>
      <c r="M1512" t="s">
        <v>74</v>
      </c>
      <c r="N1512">
        <v>500</v>
      </c>
      <c r="O1512">
        <v>5910</v>
      </c>
      <c r="P1512">
        <v>16</v>
      </c>
      <c r="Q1512" t="s">
        <v>3990</v>
      </c>
      <c r="R1512" t="s">
        <v>74</v>
      </c>
      <c r="S1512">
        <v>6</v>
      </c>
      <c r="T1512">
        <v>985</v>
      </c>
      <c r="X1512" t="s">
        <v>3960</v>
      </c>
    </row>
    <row r="1513" spans="2:24" x14ac:dyDescent="0.25">
      <c r="B1513" t="s">
        <v>3957</v>
      </c>
      <c r="C1513" t="s">
        <v>3958</v>
      </c>
      <c r="D1513" t="s">
        <v>3959</v>
      </c>
      <c r="E1513">
        <v>0</v>
      </c>
      <c r="F1513">
        <v>2</v>
      </c>
      <c r="G1513">
        <v>64</v>
      </c>
      <c r="H1513">
        <v>70</v>
      </c>
      <c r="I1513" t="s">
        <v>77</v>
      </c>
      <c r="J1513" t="s">
        <v>238</v>
      </c>
      <c r="K1513">
        <v>150</v>
      </c>
      <c r="L1513" t="s">
        <v>239</v>
      </c>
      <c r="M1513" t="s">
        <v>74</v>
      </c>
      <c r="N1513">
        <v>500</v>
      </c>
      <c r="O1513">
        <v>5910</v>
      </c>
      <c r="P1513">
        <v>16</v>
      </c>
      <c r="Q1513" t="s">
        <v>3990</v>
      </c>
      <c r="R1513" t="s">
        <v>74</v>
      </c>
      <c r="S1513">
        <v>6</v>
      </c>
      <c r="T1513">
        <v>985</v>
      </c>
      <c r="X1513" t="s">
        <v>3960</v>
      </c>
    </row>
    <row r="1514" spans="2:24" x14ac:dyDescent="0.25">
      <c r="B1514" t="s">
        <v>2528</v>
      </c>
      <c r="C1514" t="s">
        <v>2529</v>
      </c>
      <c r="D1514" t="s">
        <v>139</v>
      </c>
      <c r="E1514">
        <v>90</v>
      </c>
      <c r="F1514">
        <v>4</v>
      </c>
      <c r="G1514">
        <v>74</v>
      </c>
      <c r="H1514">
        <v>66</v>
      </c>
      <c r="I1514" t="s">
        <v>71</v>
      </c>
      <c r="J1514" t="s">
        <v>140</v>
      </c>
      <c r="K1514">
        <v>190</v>
      </c>
      <c r="L1514" t="s">
        <v>83</v>
      </c>
      <c r="M1514" t="s">
        <v>73</v>
      </c>
      <c r="N1514">
        <v>1200</v>
      </c>
      <c r="O1514">
        <v>9270</v>
      </c>
      <c r="P1514">
        <v>16</v>
      </c>
      <c r="Q1514" t="s">
        <v>3990</v>
      </c>
      <c r="R1514">
        <v>320</v>
      </c>
      <c r="S1514">
        <v>10</v>
      </c>
      <c r="T1514">
        <v>927</v>
      </c>
      <c r="X1514" t="s">
        <v>2530</v>
      </c>
    </row>
    <row r="1515" spans="2:24" x14ac:dyDescent="0.25">
      <c r="B1515" t="s">
        <v>2528</v>
      </c>
      <c r="C1515" t="s">
        <v>2529</v>
      </c>
      <c r="D1515" t="s">
        <v>139</v>
      </c>
      <c r="E1515">
        <v>90</v>
      </c>
      <c r="F1515">
        <v>4</v>
      </c>
      <c r="G1515">
        <v>74</v>
      </c>
      <c r="H1515">
        <v>66</v>
      </c>
      <c r="I1515" t="s">
        <v>77</v>
      </c>
      <c r="J1515" t="s">
        <v>144</v>
      </c>
      <c r="K1515">
        <v>150</v>
      </c>
      <c r="L1515" t="s">
        <v>83</v>
      </c>
      <c r="M1515" t="s">
        <v>73</v>
      </c>
      <c r="N1515">
        <v>1500</v>
      </c>
      <c r="O1515">
        <v>9270</v>
      </c>
      <c r="P1515">
        <v>16</v>
      </c>
      <c r="Q1515" t="s">
        <v>3990</v>
      </c>
      <c r="R1515" t="s">
        <v>74</v>
      </c>
      <c r="S1515">
        <v>10</v>
      </c>
      <c r="T1515">
        <v>927</v>
      </c>
      <c r="X1515" t="s">
        <v>2530</v>
      </c>
    </row>
    <row r="1516" spans="2:24" x14ac:dyDescent="0.25">
      <c r="B1516" t="s">
        <v>2531</v>
      </c>
      <c r="C1516" t="s">
        <v>2532</v>
      </c>
      <c r="D1516" t="s">
        <v>2533</v>
      </c>
      <c r="E1516">
        <v>91</v>
      </c>
      <c r="F1516">
        <v>4</v>
      </c>
      <c r="G1516">
        <v>62</v>
      </c>
      <c r="H1516">
        <v>63</v>
      </c>
      <c r="I1516" t="s">
        <v>71</v>
      </c>
      <c r="J1516" t="s">
        <v>509</v>
      </c>
      <c r="K1516">
        <v>75</v>
      </c>
      <c r="L1516" t="s">
        <v>271</v>
      </c>
      <c r="M1516" t="s">
        <v>74</v>
      </c>
      <c r="N1516">
        <v>0</v>
      </c>
      <c r="O1516">
        <v>8850</v>
      </c>
      <c r="P1516">
        <v>16</v>
      </c>
      <c r="Q1516" t="s">
        <v>48</v>
      </c>
      <c r="R1516" t="s">
        <v>74</v>
      </c>
      <c r="S1516">
        <v>8</v>
      </c>
      <c r="T1516">
        <v>1106.25</v>
      </c>
      <c r="X1516" t="s">
        <v>2534</v>
      </c>
    </row>
    <row r="1517" spans="2:24" x14ac:dyDescent="0.25">
      <c r="B1517" t="s">
        <v>2531</v>
      </c>
      <c r="C1517" t="s">
        <v>2532</v>
      </c>
      <c r="D1517" t="s">
        <v>2533</v>
      </c>
      <c r="E1517">
        <v>91</v>
      </c>
      <c r="F1517">
        <v>4</v>
      </c>
      <c r="G1517">
        <v>62</v>
      </c>
      <c r="H1517">
        <v>63</v>
      </c>
      <c r="I1517" t="s">
        <v>77</v>
      </c>
      <c r="J1517" t="s">
        <v>220</v>
      </c>
      <c r="K1517">
        <v>2</v>
      </c>
      <c r="L1517" t="s">
        <v>627</v>
      </c>
      <c r="M1517" t="s">
        <v>74</v>
      </c>
      <c r="N1517">
        <v>0</v>
      </c>
      <c r="O1517">
        <v>8850</v>
      </c>
      <c r="P1517">
        <v>16</v>
      </c>
      <c r="Q1517" t="s">
        <v>48</v>
      </c>
      <c r="R1517" t="s">
        <v>74</v>
      </c>
      <c r="S1517">
        <v>8</v>
      </c>
      <c r="T1517">
        <v>1106.25</v>
      </c>
      <c r="X1517" t="s">
        <v>2534</v>
      </c>
    </row>
    <row r="1518" spans="2:24" x14ac:dyDescent="0.25">
      <c r="B1518" t="s">
        <v>2531</v>
      </c>
      <c r="C1518" t="s">
        <v>2532</v>
      </c>
      <c r="D1518" t="s">
        <v>2533</v>
      </c>
      <c r="E1518">
        <v>91</v>
      </c>
      <c r="F1518">
        <v>4</v>
      </c>
      <c r="G1518">
        <v>62</v>
      </c>
      <c r="H1518">
        <v>63</v>
      </c>
      <c r="I1518" t="s">
        <v>77</v>
      </c>
      <c r="J1518" t="s">
        <v>2535</v>
      </c>
      <c r="K1518">
        <v>120</v>
      </c>
      <c r="L1518" t="s">
        <v>239</v>
      </c>
      <c r="M1518" t="s">
        <v>74</v>
      </c>
      <c r="N1518">
        <v>0</v>
      </c>
      <c r="O1518">
        <v>8850</v>
      </c>
      <c r="P1518">
        <v>16</v>
      </c>
      <c r="Q1518" t="s">
        <v>48</v>
      </c>
      <c r="R1518" t="s">
        <v>74</v>
      </c>
      <c r="S1518">
        <v>8</v>
      </c>
      <c r="T1518">
        <v>1106.25</v>
      </c>
      <c r="X1518" t="s">
        <v>2534</v>
      </c>
    </row>
    <row r="1519" spans="2:24" x14ac:dyDescent="0.25">
      <c r="B1519" t="s">
        <v>2536</v>
      </c>
      <c r="C1519" t="s">
        <v>2537</v>
      </c>
      <c r="D1519" t="s">
        <v>2538</v>
      </c>
      <c r="E1519">
        <v>92</v>
      </c>
      <c r="F1519">
        <v>2</v>
      </c>
      <c r="G1519">
        <v>58</v>
      </c>
      <c r="H1519">
        <v>70</v>
      </c>
      <c r="I1519" t="s">
        <v>71</v>
      </c>
      <c r="J1519" t="s">
        <v>2468</v>
      </c>
      <c r="K1519">
        <v>300</v>
      </c>
      <c r="L1519" t="s">
        <v>624</v>
      </c>
      <c r="M1519" t="s">
        <v>74</v>
      </c>
      <c r="N1519">
        <v>0</v>
      </c>
      <c r="O1519">
        <v>3950</v>
      </c>
      <c r="P1519">
        <v>16</v>
      </c>
      <c r="Q1519" t="s">
        <v>48</v>
      </c>
      <c r="R1519" t="s">
        <v>74</v>
      </c>
      <c r="S1519">
        <v>4</v>
      </c>
      <c r="T1519">
        <v>987.5</v>
      </c>
      <c r="X1519" t="s">
        <v>2539</v>
      </c>
    </row>
    <row r="1520" spans="2:24" x14ac:dyDescent="0.25">
      <c r="B1520" t="s">
        <v>2536</v>
      </c>
      <c r="C1520" t="s">
        <v>2537</v>
      </c>
      <c r="D1520" t="s">
        <v>2538</v>
      </c>
      <c r="E1520">
        <v>92</v>
      </c>
      <c r="F1520">
        <v>2</v>
      </c>
      <c r="G1520">
        <v>58</v>
      </c>
      <c r="H1520">
        <v>70</v>
      </c>
      <c r="I1520" t="s">
        <v>77</v>
      </c>
      <c r="J1520" t="s">
        <v>195</v>
      </c>
      <c r="K1520">
        <v>300</v>
      </c>
      <c r="L1520" t="s">
        <v>627</v>
      </c>
      <c r="M1520" t="s">
        <v>74</v>
      </c>
      <c r="N1520">
        <v>0</v>
      </c>
      <c r="O1520">
        <v>3950</v>
      </c>
      <c r="P1520">
        <v>16</v>
      </c>
      <c r="Q1520" t="s">
        <v>48</v>
      </c>
      <c r="R1520" t="s">
        <v>74</v>
      </c>
      <c r="S1520">
        <v>4</v>
      </c>
      <c r="T1520">
        <v>987.5</v>
      </c>
      <c r="X1520" t="s">
        <v>2539</v>
      </c>
    </row>
    <row r="1521" spans="2:24" x14ac:dyDescent="0.25">
      <c r="B1521" t="s">
        <v>2536</v>
      </c>
      <c r="C1521" t="s">
        <v>2537</v>
      </c>
      <c r="D1521" t="s">
        <v>2538</v>
      </c>
      <c r="E1521">
        <v>92</v>
      </c>
      <c r="F1521">
        <v>2</v>
      </c>
      <c r="G1521">
        <v>58</v>
      </c>
      <c r="H1521">
        <v>70</v>
      </c>
      <c r="I1521" t="s">
        <v>77</v>
      </c>
      <c r="J1521" t="s">
        <v>2198</v>
      </c>
      <c r="K1521">
        <v>300</v>
      </c>
      <c r="L1521" t="s">
        <v>627</v>
      </c>
      <c r="M1521" t="s">
        <v>74</v>
      </c>
      <c r="N1521">
        <v>0</v>
      </c>
      <c r="O1521">
        <v>3950</v>
      </c>
      <c r="P1521">
        <v>16</v>
      </c>
      <c r="Q1521" t="s">
        <v>48</v>
      </c>
      <c r="R1521" t="s">
        <v>74</v>
      </c>
      <c r="S1521">
        <v>4</v>
      </c>
      <c r="T1521">
        <v>987.5</v>
      </c>
      <c r="X1521" t="s">
        <v>2539</v>
      </c>
    </row>
    <row r="1522" spans="2:24" x14ac:dyDescent="0.25">
      <c r="B1522" t="s">
        <v>2540</v>
      </c>
      <c r="C1522" t="s">
        <v>2541</v>
      </c>
      <c r="D1522" t="s">
        <v>2392</v>
      </c>
      <c r="E1522">
        <v>93</v>
      </c>
      <c r="F1522">
        <v>2</v>
      </c>
      <c r="G1522">
        <v>50</v>
      </c>
      <c r="H1522">
        <v>70</v>
      </c>
      <c r="I1522" t="s">
        <v>71</v>
      </c>
      <c r="J1522" t="s">
        <v>916</v>
      </c>
      <c r="K1522">
        <v>300</v>
      </c>
      <c r="L1522" t="s">
        <v>73</v>
      </c>
      <c r="M1522" t="s">
        <v>74</v>
      </c>
      <c r="N1522">
        <v>0</v>
      </c>
      <c r="O1522">
        <v>4090</v>
      </c>
      <c r="P1522">
        <v>16</v>
      </c>
      <c r="Q1522" t="s">
        <v>48</v>
      </c>
      <c r="R1522" t="s">
        <v>74</v>
      </c>
      <c r="S1522">
        <v>4</v>
      </c>
      <c r="T1522">
        <v>1022.5</v>
      </c>
      <c r="X1522" t="s">
        <v>2542</v>
      </c>
    </row>
    <row r="1523" spans="2:24" x14ac:dyDescent="0.25">
      <c r="B1523" t="s">
        <v>2540</v>
      </c>
      <c r="C1523" t="s">
        <v>2541</v>
      </c>
      <c r="D1523" t="s">
        <v>2392</v>
      </c>
      <c r="E1523">
        <v>93</v>
      </c>
      <c r="F1523">
        <v>2</v>
      </c>
      <c r="G1523">
        <v>50</v>
      </c>
      <c r="H1523">
        <v>70</v>
      </c>
      <c r="I1523" t="s">
        <v>71</v>
      </c>
      <c r="J1523" t="s">
        <v>1045</v>
      </c>
      <c r="K1523">
        <v>300</v>
      </c>
      <c r="L1523" t="s">
        <v>73</v>
      </c>
      <c r="M1523" t="s">
        <v>74</v>
      </c>
      <c r="N1523">
        <v>0</v>
      </c>
      <c r="O1523">
        <v>4090</v>
      </c>
      <c r="P1523">
        <v>16</v>
      </c>
      <c r="Q1523" t="s">
        <v>48</v>
      </c>
      <c r="R1523" t="s">
        <v>74</v>
      </c>
      <c r="S1523">
        <v>4</v>
      </c>
      <c r="T1523">
        <v>1022.5</v>
      </c>
      <c r="X1523" t="s">
        <v>2542</v>
      </c>
    </row>
    <row r="1524" spans="2:24" x14ac:dyDescent="0.25">
      <c r="B1524" t="s">
        <v>2540</v>
      </c>
      <c r="C1524" t="s">
        <v>2541</v>
      </c>
      <c r="D1524" t="s">
        <v>2392</v>
      </c>
      <c r="E1524">
        <v>93</v>
      </c>
      <c r="F1524">
        <v>2</v>
      </c>
      <c r="G1524">
        <v>50</v>
      </c>
      <c r="H1524">
        <v>70</v>
      </c>
      <c r="I1524" t="s">
        <v>77</v>
      </c>
      <c r="J1524" t="s">
        <v>338</v>
      </c>
      <c r="K1524">
        <v>300</v>
      </c>
      <c r="L1524" t="s">
        <v>73</v>
      </c>
      <c r="M1524" t="s">
        <v>74</v>
      </c>
      <c r="N1524">
        <v>0</v>
      </c>
      <c r="O1524">
        <v>4090</v>
      </c>
      <c r="P1524">
        <v>16</v>
      </c>
      <c r="Q1524" t="s">
        <v>48</v>
      </c>
      <c r="R1524" t="s">
        <v>74</v>
      </c>
      <c r="S1524">
        <v>4</v>
      </c>
      <c r="T1524">
        <v>1022.5</v>
      </c>
      <c r="X1524" t="s">
        <v>2542</v>
      </c>
    </row>
    <row r="1525" spans="2:24" x14ac:dyDescent="0.25">
      <c r="B1525" t="s">
        <v>2540</v>
      </c>
      <c r="C1525" t="s">
        <v>2541</v>
      </c>
      <c r="D1525" t="s">
        <v>2392</v>
      </c>
      <c r="E1525">
        <v>93</v>
      </c>
      <c r="F1525">
        <v>2</v>
      </c>
      <c r="G1525">
        <v>50</v>
      </c>
      <c r="H1525">
        <v>70</v>
      </c>
      <c r="I1525" t="s">
        <v>77</v>
      </c>
      <c r="J1525" t="s">
        <v>1045</v>
      </c>
      <c r="K1525">
        <v>300</v>
      </c>
      <c r="L1525" t="s">
        <v>73</v>
      </c>
      <c r="M1525" t="s">
        <v>74</v>
      </c>
      <c r="N1525">
        <v>0</v>
      </c>
      <c r="O1525">
        <v>4090</v>
      </c>
      <c r="P1525">
        <v>16</v>
      </c>
      <c r="Q1525" t="s">
        <v>48</v>
      </c>
      <c r="R1525" t="s">
        <v>74</v>
      </c>
      <c r="S1525">
        <v>4</v>
      </c>
      <c r="T1525">
        <v>1022.5</v>
      </c>
      <c r="X1525" t="s">
        <v>2542</v>
      </c>
    </row>
    <row r="1526" spans="2:24" x14ac:dyDescent="0.25">
      <c r="B1526" t="s">
        <v>2543</v>
      </c>
      <c r="C1526" t="s">
        <v>2544</v>
      </c>
      <c r="D1526" t="s">
        <v>2041</v>
      </c>
      <c r="E1526">
        <v>0</v>
      </c>
      <c r="F1526">
        <v>40</v>
      </c>
      <c r="G1526">
        <v>80</v>
      </c>
      <c r="H1526">
        <v>66</v>
      </c>
      <c r="I1526" t="s">
        <v>71</v>
      </c>
      <c r="J1526" t="s">
        <v>1952</v>
      </c>
      <c r="K1526">
        <v>170</v>
      </c>
      <c r="L1526" t="s">
        <v>73</v>
      </c>
      <c r="M1526" t="s">
        <v>74</v>
      </c>
      <c r="N1526">
        <v>0</v>
      </c>
      <c r="O1526">
        <v>9168</v>
      </c>
      <c r="P1526">
        <v>16</v>
      </c>
      <c r="Q1526" t="s">
        <v>48</v>
      </c>
      <c r="R1526" t="s">
        <v>74</v>
      </c>
      <c r="S1526">
        <v>8</v>
      </c>
      <c r="T1526">
        <v>1146</v>
      </c>
      <c r="X1526" t="s">
        <v>2545</v>
      </c>
    </row>
    <row r="1527" spans="2:24" x14ac:dyDescent="0.25">
      <c r="B1527" t="s">
        <v>2543</v>
      </c>
      <c r="C1527" t="s">
        <v>2546</v>
      </c>
      <c r="D1527" t="s">
        <v>2041</v>
      </c>
      <c r="E1527">
        <v>93</v>
      </c>
      <c r="F1527">
        <v>4</v>
      </c>
      <c r="G1527">
        <v>80</v>
      </c>
      <c r="H1527">
        <v>66</v>
      </c>
      <c r="I1527" t="s">
        <v>71</v>
      </c>
      <c r="J1527" t="s">
        <v>2117</v>
      </c>
      <c r="K1527">
        <v>0</v>
      </c>
      <c r="L1527" t="s">
        <v>73</v>
      </c>
      <c r="M1527" t="s">
        <v>74</v>
      </c>
      <c r="N1527">
        <v>0</v>
      </c>
      <c r="O1527">
        <v>9168</v>
      </c>
      <c r="P1527">
        <v>16</v>
      </c>
      <c r="Q1527" t="s">
        <v>48</v>
      </c>
      <c r="R1527" t="s">
        <v>74</v>
      </c>
      <c r="S1527">
        <v>8</v>
      </c>
      <c r="T1527">
        <v>1146</v>
      </c>
      <c r="X1527" t="s">
        <v>2547</v>
      </c>
    </row>
    <row r="1528" spans="2:24" x14ac:dyDescent="0.25">
      <c r="B1528" t="s">
        <v>2543</v>
      </c>
      <c r="C1528" t="s">
        <v>2546</v>
      </c>
      <c r="D1528" t="s">
        <v>2041</v>
      </c>
      <c r="E1528">
        <v>93</v>
      </c>
      <c r="F1528">
        <v>4</v>
      </c>
      <c r="G1528">
        <v>80</v>
      </c>
      <c r="H1528">
        <v>66</v>
      </c>
      <c r="I1528" t="s">
        <v>71</v>
      </c>
      <c r="J1528" t="s">
        <v>132</v>
      </c>
      <c r="K1528">
        <v>135</v>
      </c>
      <c r="L1528" t="s">
        <v>239</v>
      </c>
      <c r="M1528" t="s">
        <v>74</v>
      </c>
      <c r="N1528">
        <v>1200</v>
      </c>
      <c r="O1528">
        <v>9168</v>
      </c>
      <c r="P1528">
        <v>16</v>
      </c>
      <c r="Q1528" t="s">
        <v>3990</v>
      </c>
      <c r="R1528" t="s">
        <v>74</v>
      </c>
      <c r="S1528">
        <v>10</v>
      </c>
      <c r="T1528">
        <v>916.8</v>
      </c>
      <c r="X1528" t="s">
        <v>2547</v>
      </c>
    </row>
    <row r="1529" spans="2:24" x14ac:dyDescent="0.25">
      <c r="B1529" t="s">
        <v>2543</v>
      </c>
      <c r="C1529" t="s">
        <v>2544</v>
      </c>
      <c r="D1529" t="s">
        <v>2041</v>
      </c>
      <c r="E1529">
        <v>0</v>
      </c>
      <c r="F1529">
        <v>40</v>
      </c>
      <c r="G1529">
        <v>80</v>
      </c>
      <c r="H1529">
        <v>66</v>
      </c>
      <c r="I1529" t="s">
        <v>71</v>
      </c>
      <c r="J1529" t="s">
        <v>132</v>
      </c>
      <c r="K1529">
        <v>135</v>
      </c>
      <c r="L1529" t="s">
        <v>73</v>
      </c>
      <c r="M1529" t="s">
        <v>74</v>
      </c>
      <c r="N1529">
        <v>1200</v>
      </c>
      <c r="O1529">
        <v>9168</v>
      </c>
      <c r="P1529">
        <v>16</v>
      </c>
      <c r="Q1529" t="s">
        <v>3990</v>
      </c>
      <c r="R1529" t="s">
        <v>74</v>
      </c>
      <c r="S1529">
        <v>10</v>
      </c>
      <c r="T1529">
        <v>916.8</v>
      </c>
      <c r="X1529" t="s">
        <v>2545</v>
      </c>
    </row>
    <row r="1530" spans="2:24" x14ac:dyDescent="0.25">
      <c r="B1530" t="s">
        <v>2543</v>
      </c>
      <c r="C1530" t="s">
        <v>2544</v>
      </c>
      <c r="D1530" t="s">
        <v>2041</v>
      </c>
      <c r="E1530">
        <v>0</v>
      </c>
      <c r="F1530">
        <v>40</v>
      </c>
      <c r="G1530">
        <v>80</v>
      </c>
      <c r="H1530">
        <v>66</v>
      </c>
      <c r="I1530" t="s">
        <v>77</v>
      </c>
      <c r="J1530" t="s">
        <v>1952</v>
      </c>
      <c r="K1530">
        <v>170</v>
      </c>
      <c r="L1530" t="s">
        <v>73</v>
      </c>
      <c r="M1530" t="s">
        <v>74</v>
      </c>
      <c r="N1530">
        <v>0</v>
      </c>
      <c r="O1530">
        <v>9168</v>
      </c>
      <c r="P1530">
        <v>16</v>
      </c>
      <c r="Q1530" t="s">
        <v>48</v>
      </c>
      <c r="R1530" t="s">
        <v>74</v>
      </c>
      <c r="S1530">
        <v>8</v>
      </c>
      <c r="T1530">
        <v>1146</v>
      </c>
      <c r="X1530" t="s">
        <v>2545</v>
      </c>
    </row>
    <row r="1531" spans="2:24" x14ac:dyDescent="0.25">
      <c r="B1531" t="s">
        <v>2543</v>
      </c>
      <c r="C1531" t="s">
        <v>2546</v>
      </c>
      <c r="D1531" t="s">
        <v>2041</v>
      </c>
      <c r="E1531">
        <v>93</v>
      </c>
      <c r="F1531">
        <v>4</v>
      </c>
      <c r="G1531">
        <v>80</v>
      </c>
      <c r="H1531">
        <v>66</v>
      </c>
      <c r="I1531" t="s">
        <v>77</v>
      </c>
      <c r="J1531" t="s">
        <v>132</v>
      </c>
      <c r="K1531">
        <v>135</v>
      </c>
      <c r="L1531" t="s">
        <v>239</v>
      </c>
      <c r="M1531" t="s">
        <v>74</v>
      </c>
      <c r="N1531">
        <v>1200</v>
      </c>
      <c r="O1531">
        <v>9168</v>
      </c>
      <c r="P1531">
        <v>16</v>
      </c>
      <c r="Q1531" t="s">
        <v>3990</v>
      </c>
      <c r="R1531" t="s">
        <v>74</v>
      </c>
      <c r="S1531">
        <v>10</v>
      </c>
      <c r="T1531">
        <v>916.8</v>
      </c>
      <c r="X1531" t="s">
        <v>2547</v>
      </c>
    </row>
    <row r="1532" spans="2:24" x14ac:dyDescent="0.25">
      <c r="B1532" t="s">
        <v>2543</v>
      </c>
      <c r="C1532" t="s">
        <v>2546</v>
      </c>
      <c r="D1532" t="s">
        <v>2041</v>
      </c>
      <c r="E1532">
        <v>93</v>
      </c>
      <c r="F1532">
        <v>4</v>
      </c>
      <c r="G1532">
        <v>80</v>
      </c>
      <c r="H1532">
        <v>66</v>
      </c>
      <c r="I1532" t="s">
        <v>77</v>
      </c>
      <c r="J1532" t="s">
        <v>2117</v>
      </c>
      <c r="K1532">
        <v>0</v>
      </c>
      <c r="L1532" t="s">
        <v>73</v>
      </c>
      <c r="M1532" t="s">
        <v>74</v>
      </c>
      <c r="N1532">
        <v>0</v>
      </c>
      <c r="O1532">
        <v>9168</v>
      </c>
      <c r="P1532">
        <v>16</v>
      </c>
      <c r="Q1532" t="s">
        <v>48</v>
      </c>
      <c r="R1532" t="s">
        <v>74</v>
      </c>
      <c r="S1532">
        <v>8</v>
      </c>
      <c r="T1532">
        <v>1146</v>
      </c>
      <c r="X1532" t="s">
        <v>2547</v>
      </c>
    </row>
    <row r="1533" spans="2:24" x14ac:dyDescent="0.25">
      <c r="B1533" t="s">
        <v>2543</v>
      </c>
      <c r="C1533" t="s">
        <v>2544</v>
      </c>
      <c r="D1533" t="s">
        <v>2041</v>
      </c>
      <c r="E1533">
        <v>0</v>
      </c>
      <c r="F1533">
        <v>40</v>
      </c>
      <c r="G1533">
        <v>80</v>
      </c>
      <c r="H1533">
        <v>66</v>
      </c>
      <c r="I1533" t="s">
        <v>77</v>
      </c>
      <c r="J1533" t="s">
        <v>132</v>
      </c>
      <c r="K1533">
        <v>135</v>
      </c>
      <c r="L1533" t="s">
        <v>73</v>
      </c>
      <c r="M1533" t="s">
        <v>74</v>
      </c>
      <c r="N1533">
        <v>1200</v>
      </c>
      <c r="O1533">
        <v>9168</v>
      </c>
      <c r="P1533">
        <v>16</v>
      </c>
      <c r="Q1533" t="s">
        <v>3990</v>
      </c>
      <c r="R1533" t="s">
        <v>74</v>
      </c>
      <c r="S1533">
        <v>10</v>
      </c>
      <c r="T1533">
        <v>916.8</v>
      </c>
      <c r="X1533" t="s">
        <v>2545</v>
      </c>
    </row>
    <row r="1534" spans="2:24" x14ac:dyDescent="0.25">
      <c r="B1534" t="s">
        <v>2548</v>
      </c>
      <c r="C1534" t="s">
        <v>2549</v>
      </c>
      <c r="D1534" t="s">
        <v>433</v>
      </c>
      <c r="E1534">
        <v>0</v>
      </c>
      <c r="F1534">
        <v>4</v>
      </c>
      <c r="G1534">
        <v>80</v>
      </c>
      <c r="H1534">
        <v>66</v>
      </c>
      <c r="I1534" t="s">
        <v>71</v>
      </c>
      <c r="J1534" t="s">
        <v>132</v>
      </c>
      <c r="K1534">
        <v>135</v>
      </c>
      <c r="L1534" t="s">
        <v>239</v>
      </c>
      <c r="M1534" t="s">
        <v>74</v>
      </c>
      <c r="N1534">
        <v>1200</v>
      </c>
      <c r="O1534">
        <v>9168</v>
      </c>
      <c r="P1534">
        <v>16</v>
      </c>
      <c r="Q1534" t="s">
        <v>3990</v>
      </c>
      <c r="R1534" t="s">
        <v>74</v>
      </c>
      <c r="S1534">
        <v>10</v>
      </c>
      <c r="T1534">
        <v>916.8</v>
      </c>
      <c r="X1534" t="s">
        <v>2550</v>
      </c>
    </row>
    <row r="1535" spans="2:24" x14ac:dyDescent="0.25">
      <c r="B1535" t="s">
        <v>2548</v>
      </c>
      <c r="C1535" t="s">
        <v>2549</v>
      </c>
      <c r="D1535" t="s">
        <v>433</v>
      </c>
      <c r="E1535">
        <v>0</v>
      </c>
      <c r="F1535">
        <v>4</v>
      </c>
      <c r="G1535">
        <v>80</v>
      </c>
      <c r="H1535">
        <v>66</v>
      </c>
      <c r="I1535" t="s">
        <v>71</v>
      </c>
      <c r="J1535" t="s">
        <v>1952</v>
      </c>
      <c r="K1535">
        <v>170</v>
      </c>
      <c r="L1535" t="s">
        <v>239</v>
      </c>
      <c r="M1535" t="s">
        <v>74</v>
      </c>
      <c r="N1535">
        <v>1200</v>
      </c>
      <c r="O1535">
        <v>9168</v>
      </c>
      <c r="P1535">
        <v>16</v>
      </c>
      <c r="Q1535" t="s">
        <v>3990</v>
      </c>
      <c r="R1535" t="s">
        <v>74</v>
      </c>
      <c r="S1535">
        <v>10</v>
      </c>
      <c r="T1535">
        <v>916.8</v>
      </c>
      <c r="X1535" t="s">
        <v>2550</v>
      </c>
    </row>
    <row r="1536" spans="2:24" x14ac:dyDescent="0.25">
      <c r="B1536" t="s">
        <v>2548</v>
      </c>
      <c r="C1536" t="s">
        <v>2549</v>
      </c>
      <c r="D1536" t="s">
        <v>433</v>
      </c>
      <c r="E1536">
        <v>0</v>
      </c>
      <c r="F1536">
        <v>4</v>
      </c>
      <c r="G1536">
        <v>80</v>
      </c>
      <c r="H1536">
        <v>66</v>
      </c>
      <c r="I1536" t="s">
        <v>77</v>
      </c>
      <c r="J1536" t="s">
        <v>132</v>
      </c>
      <c r="K1536">
        <v>135</v>
      </c>
      <c r="L1536" t="s">
        <v>239</v>
      </c>
      <c r="M1536" t="s">
        <v>74</v>
      </c>
      <c r="N1536">
        <v>1200</v>
      </c>
      <c r="O1536">
        <v>9168</v>
      </c>
      <c r="P1536">
        <v>16</v>
      </c>
      <c r="Q1536" t="s">
        <v>3990</v>
      </c>
      <c r="R1536" t="s">
        <v>74</v>
      </c>
      <c r="S1536">
        <v>10</v>
      </c>
      <c r="T1536">
        <v>916.8</v>
      </c>
      <c r="X1536" t="s">
        <v>2550</v>
      </c>
    </row>
    <row r="1537" spans="2:24" x14ac:dyDescent="0.25">
      <c r="B1537" t="s">
        <v>2548</v>
      </c>
      <c r="C1537" t="s">
        <v>2549</v>
      </c>
      <c r="D1537" t="s">
        <v>433</v>
      </c>
      <c r="E1537">
        <v>0</v>
      </c>
      <c r="F1537">
        <v>4</v>
      </c>
      <c r="G1537">
        <v>80</v>
      </c>
      <c r="H1537">
        <v>66</v>
      </c>
      <c r="I1537" t="s">
        <v>77</v>
      </c>
      <c r="J1537" t="s">
        <v>1952</v>
      </c>
      <c r="K1537">
        <v>170</v>
      </c>
      <c r="L1537" t="s">
        <v>239</v>
      </c>
      <c r="M1537" t="s">
        <v>74</v>
      </c>
      <c r="N1537">
        <v>1200</v>
      </c>
      <c r="O1537">
        <v>9168</v>
      </c>
      <c r="P1537">
        <v>16</v>
      </c>
      <c r="Q1537" t="s">
        <v>3990</v>
      </c>
      <c r="R1537" t="s">
        <v>74</v>
      </c>
      <c r="S1537">
        <v>10</v>
      </c>
      <c r="T1537">
        <v>916.8</v>
      </c>
      <c r="X1537" t="s">
        <v>2550</v>
      </c>
    </row>
    <row r="1538" spans="2:24" x14ac:dyDescent="0.25">
      <c r="B1538" t="s">
        <v>2551</v>
      </c>
      <c r="C1538" t="s">
        <v>2549</v>
      </c>
      <c r="D1538" t="s">
        <v>1745</v>
      </c>
      <c r="E1538">
        <v>93</v>
      </c>
      <c r="F1538">
        <v>4</v>
      </c>
      <c r="G1538">
        <v>80</v>
      </c>
      <c r="H1538">
        <v>66</v>
      </c>
      <c r="I1538" t="s">
        <v>71</v>
      </c>
      <c r="J1538" t="s">
        <v>1952</v>
      </c>
      <c r="K1538">
        <v>170</v>
      </c>
      <c r="L1538" t="s">
        <v>73</v>
      </c>
      <c r="M1538" t="s">
        <v>74</v>
      </c>
      <c r="N1538">
        <v>0</v>
      </c>
      <c r="O1538">
        <v>9168</v>
      </c>
      <c r="P1538">
        <v>16</v>
      </c>
      <c r="Q1538" t="s">
        <v>48</v>
      </c>
      <c r="R1538" t="s">
        <v>74</v>
      </c>
      <c r="S1538">
        <v>8</v>
      </c>
      <c r="T1538">
        <v>1146</v>
      </c>
      <c r="X1538" t="s">
        <v>2552</v>
      </c>
    </row>
    <row r="1539" spans="2:24" x14ac:dyDescent="0.25">
      <c r="B1539" t="s">
        <v>2551</v>
      </c>
      <c r="C1539" t="s">
        <v>2549</v>
      </c>
      <c r="D1539" t="s">
        <v>1745</v>
      </c>
      <c r="E1539">
        <v>93</v>
      </c>
      <c r="F1539">
        <v>4</v>
      </c>
      <c r="G1539">
        <v>80</v>
      </c>
      <c r="H1539">
        <v>66</v>
      </c>
      <c r="I1539" t="s">
        <v>71</v>
      </c>
      <c r="J1539" t="s">
        <v>132</v>
      </c>
      <c r="K1539">
        <v>135</v>
      </c>
      <c r="L1539" t="s">
        <v>239</v>
      </c>
      <c r="M1539" t="s">
        <v>74</v>
      </c>
      <c r="N1539">
        <v>1200</v>
      </c>
      <c r="O1539">
        <v>9168</v>
      </c>
      <c r="P1539">
        <v>16</v>
      </c>
      <c r="Q1539" t="s">
        <v>3990</v>
      </c>
      <c r="R1539" t="s">
        <v>74</v>
      </c>
      <c r="S1539">
        <v>10</v>
      </c>
      <c r="T1539">
        <v>916.8</v>
      </c>
      <c r="X1539" t="s">
        <v>2552</v>
      </c>
    </row>
    <row r="1540" spans="2:24" x14ac:dyDescent="0.25">
      <c r="B1540" t="s">
        <v>2551</v>
      </c>
      <c r="C1540" t="s">
        <v>2549</v>
      </c>
      <c r="D1540" t="s">
        <v>1745</v>
      </c>
      <c r="E1540">
        <v>93</v>
      </c>
      <c r="F1540">
        <v>4</v>
      </c>
      <c r="G1540">
        <v>80</v>
      </c>
      <c r="H1540">
        <v>66</v>
      </c>
      <c r="I1540" t="s">
        <v>77</v>
      </c>
      <c r="J1540" t="s">
        <v>1952</v>
      </c>
      <c r="K1540">
        <v>170</v>
      </c>
      <c r="L1540" t="s">
        <v>73</v>
      </c>
      <c r="M1540" t="s">
        <v>74</v>
      </c>
      <c r="N1540">
        <v>0</v>
      </c>
      <c r="O1540">
        <v>9168</v>
      </c>
      <c r="P1540">
        <v>16</v>
      </c>
      <c r="Q1540" t="s">
        <v>48</v>
      </c>
      <c r="R1540" t="s">
        <v>74</v>
      </c>
      <c r="S1540">
        <v>8</v>
      </c>
      <c r="T1540">
        <v>1146</v>
      </c>
      <c r="X1540" t="s">
        <v>2552</v>
      </c>
    </row>
    <row r="1541" spans="2:24" x14ac:dyDescent="0.25">
      <c r="B1541" t="s">
        <v>2551</v>
      </c>
      <c r="C1541" t="s">
        <v>2549</v>
      </c>
      <c r="D1541" t="s">
        <v>1745</v>
      </c>
      <c r="E1541">
        <v>93</v>
      </c>
      <c r="F1541">
        <v>4</v>
      </c>
      <c r="G1541">
        <v>80</v>
      </c>
      <c r="H1541">
        <v>66</v>
      </c>
      <c r="I1541" t="s">
        <v>77</v>
      </c>
      <c r="J1541" t="s">
        <v>132</v>
      </c>
      <c r="K1541">
        <v>135</v>
      </c>
      <c r="L1541" t="s">
        <v>239</v>
      </c>
      <c r="M1541" t="s">
        <v>74</v>
      </c>
      <c r="N1541">
        <v>1200</v>
      </c>
      <c r="O1541">
        <v>9168</v>
      </c>
      <c r="P1541">
        <v>16</v>
      </c>
      <c r="Q1541" t="s">
        <v>3990</v>
      </c>
      <c r="R1541" t="s">
        <v>74</v>
      </c>
      <c r="S1541">
        <v>10</v>
      </c>
      <c r="T1541">
        <v>916.8</v>
      </c>
      <c r="X1541" t="s">
        <v>2552</v>
      </c>
    </row>
    <row r="1542" spans="2:24" x14ac:dyDescent="0.25">
      <c r="B1542" t="s">
        <v>2553</v>
      </c>
      <c r="D1542" t="s">
        <v>86</v>
      </c>
      <c r="E1542">
        <v>0</v>
      </c>
      <c r="F1542">
        <v>0</v>
      </c>
      <c r="G1542">
        <v>0</v>
      </c>
      <c r="H1542">
        <v>0</v>
      </c>
      <c r="I1542" t="s">
        <v>74</v>
      </c>
      <c r="J1542" t="s">
        <v>74</v>
      </c>
      <c r="K1542" t="s">
        <v>74</v>
      </c>
      <c r="L1542" t="s">
        <v>74</v>
      </c>
      <c r="M1542" t="s">
        <v>74</v>
      </c>
      <c r="N1542" t="s">
        <v>74</v>
      </c>
      <c r="O1542">
        <v>0</v>
      </c>
      <c r="P1542">
        <v>16</v>
      </c>
      <c r="Q1542" t="s">
        <v>3989</v>
      </c>
      <c r="R1542" t="s">
        <v>74</v>
      </c>
      <c r="S1542" t="s">
        <v>74</v>
      </c>
      <c r="T1542" t="s">
        <v>74</v>
      </c>
      <c r="X1542" t="s">
        <v>2554</v>
      </c>
    </row>
    <row r="1543" spans="2:24" x14ac:dyDescent="0.25">
      <c r="B1543" t="s">
        <v>2555</v>
      </c>
      <c r="C1543" t="s">
        <v>2556</v>
      </c>
      <c r="D1543" t="s">
        <v>2557</v>
      </c>
      <c r="E1543">
        <v>94</v>
      </c>
      <c r="F1543">
        <v>2</v>
      </c>
      <c r="G1543">
        <v>56</v>
      </c>
      <c r="H1543">
        <v>70</v>
      </c>
      <c r="I1543" t="s">
        <v>71</v>
      </c>
      <c r="J1543" t="s">
        <v>2558</v>
      </c>
      <c r="K1543">
        <v>310</v>
      </c>
      <c r="L1543" t="s">
        <v>83</v>
      </c>
      <c r="M1543" t="s">
        <v>83</v>
      </c>
      <c r="N1543">
        <v>0</v>
      </c>
      <c r="O1543">
        <v>4090</v>
      </c>
      <c r="P1543">
        <v>16</v>
      </c>
      <c r="Q1543" t="s">
        <v>48</v>
      </c>
      <c r="R1543">
        <v>450</v>
      </c>
      <c r="S1543">
        <v>4</v>
      </c>
      <c r="T1543">
        <v>1022.5</v>
      </c>
      <c r="X1543" t="s">
        <v>2559</v>
      </c>
    </row>
    <row r="1544" spans="2:24" x14ac:dyDescent="0.25">
      <c r="B1544" t="s">
        <v>2555</v>
      </c>
      <c r="C1544" t="s">
        <v>2556</v>
      </c>
      <c r="D1544" t="s">
        <v>2557</v>
      </c>
      <c r="E1544">
        <v>94</v>
      </c>
      <c r="F1544">
        <v>2</v>
      </c>
      <c r="G1544">
        <v>56</v>
      </c>
      <c r="H1544">
        <v>70</v>
      </c>
      <c r="I1544" t="s">
        <v>77</v>
      </c>
      <c r="J1544" t="s">
        <v>2558</v>
      </c>
      <c r="K1544">
        <v>310</v>
      </c>
      <c r="L1544" t="s">
        <v>83</v>
      </c>
      <c r="M1544" t="s">
        <v>83</v>
      </c>
      <c r="N1544">
        <v>0</v>
      </c>
      <c r="O1544">
        <v>4090</v>
      </c>
      <c r="P1544">
        <v>16</v>
      </c>
      <c r="Q1544" t="s">
        <v>48</v>
      </c>
      <c r="R1544" t="s">
        <v>74</v>
      </c>
      <c r="S1544">
        <v>4</v>
      </c>
      <c r="T1544">
        <v>1022.5</v>
      </c>
      <c r="X1544" t="s">
        <v>2559</v>
      </c>
    </row>
    <row r="1545" spans="2:24" x14ac:dyDescent="0.25">
      <c r="B1545" t="s">
        <v>2560</v>
      </c>
      <c r="C1545" t="s">
        <v>92</v>
      </c>
      <c r="D1545" t="s">
        <v>2561</v>
      </c>
      <c r="E1545">
        <v>94</v>
      </c>
      <c r="F1545">
        <v>3</v>
      </c>
      <c r="G1545">
        <v>72</v>
      </c>
      <c r="H1545">
        <v>70</v>
      </c>
      <c r="I1545" t="s">
        <v>71</v>
      </c>
      <c r="J1545" t="s">
        <v>1952</v>
      </c>
      <c r="K1545">
        <v>170</v>
      </c>
      <c r="L1545" t="s">
        <v>73</v>
      </c>
      <c r="M1545" t="s">
        <v>83</v>
      </c>
      <c r="N1545">
        <v>0</v>
      </c>
      <c r="O1545">
        <v>7306</v>
      </c>
      <c r="P1545">
        <v>16</v>
      </c>
      <c r="Q1545" t="s">
        <v>48</v>
      </c>
      <c r="R1545">
        <v>450</v>
      </c>
      <c r="S1545">
        <v>6</v>
      </c>
      <c r="T1545">
        <v>1217.6666666666599</v>
      </c>
      <c r="X1545" t="s">
        <v>2562</v>
      </c>
    </row>
    <row r="1546" spans="2:24" x14ac:dyDescent="0.25">
      <c r="B1546" t="s">
        <v>2560</v>
      </c>
      <c r="C1546" t="s">
        <v>92</v>
      </c>
      <c r="D1546" t="s">
        <v>2561</v>
      </c>
      <c r="E1546">
        <v>94</v>
      </c>
      <c r="F1546">
        <v>3</v>
      </c>
      <c r="G1546">
        <v>72</v>
      </c>
      <c r="H1546">
        <v>70</v>
      </c>
      <c r="I1546" t="s">
        <v>77</v>
      </c>
      <c r="J1546" t="s">
        <v>1952</v>
      </c>
      <c r="K1546">
        <v>170</v>
      </c>
      <c r="L1546" t="s">
        <v>83</v>
      </c>
      <c r="M1546" t="s">
        <v>83</v>
      </c>
      <c r="N1546">
        <v>0</v>
      </c>
      <c r="O1546">
        <v>7306</v>
      </c>
      <c r="P1546">
        <v>16</v>
      </c>
      <c r="Q1546" t="s">
        <v>48</v>
      </c>
      <c r="R1546" t="s">
        <v>74</v>
      </c>
      <c r="S1546">
        <v>6</v>
      </c>
      <c r="T1546">
        <v>1217.6666666666599</v>
      </c>
      <c r="X1546" t="s">
        <v>2562</v>
      </c>
    </row>
    <row r="1547" spans="2:24" x14ac:dyDescent="0.25">
      <c r="B1547" t="s">
        <v>2563</v>
      </c>
      <c r="C1547" t="s">
        <v>2564</v>
      </c>
      <c r="D1547" t="s">
        <v>2565</v>
      </c>
      <c r="E1547">
        <v>94</v>
      </c>
      <c r="F1547">
        <v>2</v>
      </c>
      <c r="G1547">
        <v>35</v>
      </c>
      <c r="H1547">
        <v>70</v>
      </c>
      <c r="I1547" t="s">
        <v>71</v>
      </c>
      <c r="J1547" t="s">
        <v>195</v>
      </c>
      <c r="K1547">
        <v>300</v>
      </c>
      <c r="L1547" t="s">
        <v>624</v>
      </c>
      <c r="M1547" t="s">
        <v>74</v>
      </c>
      <c r="N1547">
        <v>0</v>
      </c>
      <c r="O1547">
        <v>3530</v>
      </c>
      <c r="P1547">
        <v>16</v>
      </c>
      <c r="Q1547" t="s">
        <v>48</v>
      </c>
      <c r="R1547" t="s">
        <v>74</v>
      </c>
      <c r="S1547">
        <v>3</v>
      </c>
      <c r="T1547">
        <v>1176.6666666666599</v>
      </c>
      <c r="X1547" t="s">
        <v>2566</v>
      </c>
    </row>
    <row r="1548" spans="2:24" x14ac:dyDescent="0.25">
      <c r="B1548" t="s">
        <v>2563</v>
      </c>
      <c r="C1548" t="s">
        <v>2564</v>
      </c>
      <c r="D1548" t="s">
        <v>2565</v>
      </c>
      <c r="E1548">
        <v>94</v>
      </c>
      <c r="F1548">
        <v>2</v>
      </c>
      <c r="G1548">
        <v>35</v>
      </c>
      <c r="H1548">
        <v>70</v>
      </c>
      <c r="I1548" t="s">
        <v>77</v>
      </c>
      <c r="J1548" t="s">
        <v>195</v>
      </c>
      <c r="K1548">
        <v>300</v>
      </c>
      <c r="L1548" t="s">
        <v>627</v>
      </c>
      <c r="M1548" t="s">
        <v>74</v>
      </c>
      <c r="N1548">
        <v>0</v>
      </c>
      <c r="O1548">
        <v>3530</v>
      </c>
      <c r="P1548">
        <v>16</v>
      </c>
      <c r="Q1548" t="s">
        <v>48</v>
      </c>
      <c r="R1548" t="s">
        <v>74</v>
      </c>
      <c r="S1548">
        <v>3</v>
      </c>
      <c r="T1548">
        <v>1176.6666666666599</v>
      </c>
      <c r="X1548" t="s">
        <v>2566</v>
      </c>
    </row>
    <row r="1549" spans="2:24" x14ac:dyDescent="0.25">
      <c r="B1549" t="s">
        <v>2563</v>
      </c>
      <c r="C1549" t="s">
        <v>2564</v>
      </c>
      <c r="D1549" t="s">
        <v>2565</v>
      </c>
      <c r="E1549">
        <v>94</v>
      </c>
      <c r="F1549">
        <v>2</v>
      </c>
      <c r="G1549">
        <v>35</v>
      </c>
      <c r="H1549">
        <v>70</v>
      </c>
      <c r="I1549" t="s">
        <v>77</v>
      </c>
      <c r="J1549" t="s">
        <v>974</v>
      </c>
      <c r="K1549">
        <v>150</v>
      </c>
      <c r="L1549" t="s">
        <v>627</v>
      </c>
      <c r="M1549" t="s">
        <v>74</v>
      </c>
      <c r="N1549">
        <v>0</v>
      </c>
      <c r="O1549">
        <v>3530</v>
      </c>
      <c r="P1549">
        <v>16</v>
      </c>
      <c r="Q1549" t="s">
        <v>48</v>
      </c>
      <c r="R1549" t="s">
        <v>74</v>
      </c>
      <c r="S1549">
        <v>3</v>
      </c>
      <c r="T1549">
        <v>1176.6666666666599</v>
      </c>
      <c r="X1549" t="s">
        <v>2566</v>
      </c>
    </row>
    <row r="1550" spans="2:24" x14ac:dyDescent="0.25">
      <c r="B1550" t="s">
        <v>2563</v>
      </c>
      <c r="C1550" t="s">
        <v>2564</v>
      </c>
      <c r="D1550" t="s">
        <v>2565</v>
      </c>
      <c r="E1550">
        <v>94</v>
      </c>
      <c r="F1550">
        <v>2</v>
      </c>
      <c r="G1550">
        <v>35</v>
      </c>
      <c r="H1550">
        <v>70</v>
      </c>
      <c r="I1550" t="s">
        <v>77</v>
      </c>
      <c r="J1550" t="s">
        <v>2157</v>
      </c>
      <c r="K1550">
        <v>900</v>
      </c>
      <c r="L1550" t="s">
        <v>627</v>
      </c>
      <c r="M1550" t="s">
        <v>74</v>
      </c>
      <c r="N1550">
        <v>0</v>
      </c>
      <c r="O1550">
        <v>3530</v>
      </c>
      <c r="P1550">
        <v>16</v>
      </c>
      <c r="Q1550" t="s">
        <v>48</v>
      </c>
      <c r="R1550" t="s">
        <v>74</v>
      </c>
      <c r="S1550">
        <v>3</v>
      </c>
      <c r="T1550">
        <v>1176.6666666666599</v>
      </c>
      <c r="X1550" t="s">
        <v>2566</v>
      </c>
    </row>
    <row r="1551" spans="2:24" x14ac:dyDescent="0.25">
      <c r="B1551" t="s">
        <v>2567</v>
      </c>
      <c r="C1551" t="s">
        <v>2568</v>
      </c>
      <c r="D1551" t="s">
        <v>441</v>
      </c>
      <c r="E1551">
        <v>0</v>
      </c>
      <c r="F1551">
        <v>5</v>
      </c>
      <c r="G1551">
        <v>102</v>
      </c>
      <c r="H1551">
        <v>80</v>
      </c>
      <c r="I1551" t="s">
        <v>71</v>
      </c>
      <c r="J1551" t="s">
        <v>2292</v>
      </c>
      <c r="K1551">
        <v>100</v>
      </c>
      <c r="L1551" t="s">
        <v>239</v>
      </c>
      <c r="M1551" t="s">
        <v>74</v>
      </c>
      <c r="N1551">
        <v>1000</v>
      </c>
      <c r="O1551">
        <v>1283</v>
      </c>
      <c r="P1551">
        <v>16</v>
      </c>
      <c r="Q1551" t="s">
        <v>3990</v>
      </c>
      <c r="R1551" t="s">
        <v>74</v>
      </c>
      <c r="S1551">
        <v>2</v>
      </c>
      <c r="T1551">
        <v>641.5</v>
      </c>
      <c r="X1551" t="s">
        <v>2569</v>
      </c>
    </row>
    <row r="1552" spans="2:24" x14ac:dyDescent="0.25">
      <c r="B1552" t="s">
        <v>2567</v>
      </c>
      <c r="C1552" t="s">
        <v>2568</v>
      </c>
      <c r="D1552" t="s">
        <v>441</v>
      </c>
      <c r="E1552">
        <v>0</v>
      </c>
      <c r="F1552">
        <v>5</v>
      </c>
      <c r="G1552">
        <v>102</v>
      </c>
      <c r="H1552">
        <v>80</v>
      </c>
      <c r="I1552" t="s">
        <v>71</v>
      </c>
      <c r="J1552" t="s">
        <v>2352</v>
      </c>
      <c r="K1552">
        <v>130</v>
      </c>
      <c r="L1552" t="s">
        <v>239</v>
      </c>
      <c r="M1552" t="s">
        <v>74</v>
      </c>
      <c r="N1552">
        <v>1500</v>
      </c>
      <c r="O1552">
        <v>1283</v>
      </c>
      <c r="P1552">
        <v>16</v>
      </c>
      <c r="Q1552" t="s">
        <v>3990</v>
      </c>
      <c r="R1552" t="s">
        <v>74</v>
      </c>
      <c r="S1552">
        <v>2</v>
      </c>
      <c r="T1552">
        <v>641.5</v>
      </c>
      <c r="X1552" t="s">
        <v>2569</v>
      </c>
    </row>
    <row r="1553" spans="2:24" x14ac:dyDescent="0.25">
      <c r="B1553" t="s">
        <v>2567</v>
      </c>
      <c r="C1553" t="s">
        <v>2568</v>
      </c>
      <c r="D1553" t="s">
        <v>441</v>
      </c>
      <c r="E1553">
        <v>0</v>
      </c>
      <c r="F1553">
        <v>5</v>
      </c>
      <c r="G1553">
        <v>102</v>
      </c>
      <c r="H1553">
        <v>80</v>
      </c>
      <c r="I1553" t="s">
        <v>77</v>
      </c>
      <c r="J1553" t="s">
        <v>2292</v>
      </c>
      <c r="K1553">
        <v>100</v>
      </c>
      <c r="L1553" t="s">
        <v>239</v>
      </c>
      <c r="M1553" t="s">
        <v>74</v>
      </c>
      <c r="N1553">
        <v>1000</v>
      </c>
      <c r="O1553">
        <v>1283</v>
      </c>
      <c r="P1553">
        <v>16</v>
      </c>
      <c r="Q1553" t="s">
        <v>3990</v>
      </c>
      <c r="R1553" t="s">
        <v>74</v>
      </c>
      <c r="S1553">
        <v>2</v>
      </c>
      <c r="T1553">
        <v>641.5</v>
      </c>
      <c r="X1553" t="s">
        <v>2569</v>
      </c>
    </row>
    <row r="1554" spans="2:24" x14ac:dyDescent="0.25">
      <c r="B1554" t="s">
        <v>2570</v>
      </c>
      <c r="C1554" t="s">
        <v>2571</v>
      </c>
      <c r="D1554" t="s">
        <v>2189</v>
      </c>
      <c r="E1554">
        <v>95</v>
      </c>
      <c r="F1554">
        <v>4</v>
      </c>
      <c r="G1554">
        <v>75</v>
      </c>
      <c r="H1554">
        <v>66</v>
      </c>
      <c r="I1554" t="s">
        <v>71</v>
      </c>
      <c r="J1554" t="s">
        <v>81</v>
      </c>
      <c r="K1554">
        <v>180</v>
      </c>
      <c r="L1554" t="s">
        <v>73</v>
      </c>
      <c r="M1554" t="s">
        <v>74</v>
      </c>
      <c r="N1554">
        <v>0</v>
      </c>
      <c r="O1554">
        <v>9168</v>
      </c>
      <c r="P1554">
        <v>16</v>
      </c>
      <c r="Q1554" t="s">
        <v>48</v>
      </c>
      <c r="R1554" t="s">
        <v>74</v>
      </c>
      <c r="S1554">
        <v>8</v>
      </c>
      <c r="T1554">
        <v>1146</v>
      </c>
      <c r="X1554" t="s">
        <v>2572</v>
      </c>
    </row>
    <row r="1555" spans="2:24" x14ac:dyDescent="0.25">
      <c r="B1555" t="s">
        <v>2570</v>
      </c>
      <c r="C1555" t="s">
        <v>2571</v>
      </c>
      <c r="D1555" t="s">
        <v>2189</v>
      </c>
      <c r="E1555">
        <v>95</v>
      </c>
      <c r="F1555">
        <v>4</v>
      </c>
      <c r="G1555">
        <v>75</v>
      </c>
      <c r="H1555">
        <v>66</v>
      </c>
      <c r="I1555" t="s">
        <v>71</v>
      </c>
      <c r="J1555" t="s">
        <v>132</v>
      </c>
      <c r="K1555">
        <v>135</v>
      </c>
      <c r="L1555" t="s">
        <v>239</v>
      </c>
      <c r="M1555" t="s">
        <v>74</v>
      </c>
      <c r="N1555">
        <v>1200</v>
      </c>
      <c r="O1555">
        <v>9168</v>
      </c>
      <c r="P1555">
        <v>16</v>
      </c>
      <c r="Q1555" t="s">
        <v>3990</v>
      </c>
      <c r="R1555" t="s">
        <v>74</v>
      </c>
      <c r="S1555">
        <v>10</v>
      </c>
      <c r="T1555">
        <v>916.8</v>
      </c>
      <c r="X1555" t="s">
        <v>2572</v>
      </c>
    </row>
    <row r="1556" spans="2:24" x14ac:dyDescent="0.25">
      <c r="B1556" t="s">
        <v>2570</v>
      </c>
      <c r="C1556" t="s">
        <v>2571</v>
      </c>
      <c r="D1556" t="s">
        <v>2189</v>
      </c>
      <c r="E1556">
        <v>95</v>
      </c>
      <c r="F1556">
        <v>4</v>
      </c>
      <c r="G1556">
        <v>75</v>
      </c>
      <c r="H1556">
        <v>66</v>
      </c>
      <c r="I1556" t="s">
        <v>77</v>
      </c>
      <c r="J1556" t="s">
        <v>132</v>
      </c>
      <c r="K1556">
        <v>135</v>
      </c>
      <c r="L1556" t="s">
        <v>239</v>
      </c>
      <c r="M1556" t="s">
        <v>74</v>
      </c>
      <c r="N1556">
        <v>1200</v>
      </c>
      <c r="O1556">
        <v>9168</v>
      </c>
      <c r="P1556">
        <v>16</v>
      </c>
      <c r="Q1556" t="s">
        <v>3990</v>
      </c>
      <c r="R1556" t="s">
        <v>74</v>
      </c>
      <c r="S1556">
        <v>10</v>
      </c>
      <c r="T1556">
        <v>916.8</v>
      </c>
      <c r="X1556" t="s">
        <v>2572</v>
      </c>
    </row>
    <row r="1557" spans="2:24" x14ac:dyDescent="0.25">
      <c r="B1557" t="s">
        <v>2570</v>
      </c>
      <c r="C1557" t="s">
        <v>2571</v>
      </c>
      <c r="D1557" t="s">
        <v>2189</v>
      </c>
      <c r="E1557">
        <v>95</v>
      </c>
      <c r="F1557">
        <v>4</v>
      </c>
      <c r="G1557">
        <v>75</v>
      </c>
      <c r="H1557">
        <v>66</v>
      </c>
      <c r="I1557" t="s">
        <v>77</v>
      </c>
      <c r="J1557" t="s">
        <v>81</v>
      </c>
      <c r="K1557">
        <v>180</v>
      </c>
      <c r="L1557" t="s">
        <v>73</v>
      </c>
      <c r="M1557" t="s">
        <v>74</v>
      </c>
      <c r="N1557">
        <v>0</v>
      </c>
      <c r="O1557">
        <v>9168</v>
      </c>
      <c r="P1557">
        <v>16</v>
      </c>
      <c r="Q1557" t="s">
        <v>48</v>
      </c>
      <c r="R1557" t="s">
        <v>74</v>
      </c>
      <c r="S1557">
        <v>8</v>
      </c>
      <c r="T1557">
        <v>1146</v>
      </c>
      <c r="X1557" t="s">
        <v>2572</v>
      </c>
    </row>
    <row r="1558" spans="2:24" x14ac:dyDescent="0.25">
      <c r="B1558" t="s">
        <v>2573</v>
      </c>
      <c r="C1558" t="s">
        <v>2571</v>
      </c>
      <c r="D1558" t="s">
        <v>237</v>
      </c>
      <c r="E1558">
        <v>0</v>
      </c>
      <c r="F1558">
        <v>4</v>
      </c>
      <c r="G1558">
        <v>75</v>
      </c>
      <c r="H1558">
        <v>66</v>
      </c>
      <c r="I1558" t="s">
        <v>71</v>
      </c>
      <c r="J1558" t="s">
        <v>81</v>
      </c>
      <c r="K1558">
        <v>180</v>
      </c>
      <c r="L1558" t="s">
        <v>73</v>
      </c>
      <c r="M1558" t="s">
        <v>74</v>
      </c>
      <c r="N1558">
        <v>0</v>
      </c>
      <c r="O1558">
        <v>9168</v>
      </c>
      <c r="P1558">
        <v>16</v>
      </c>
      <c r="Q1558" t="s">
        <v>48</v>
      </c>
      <c r="R1558" t="s">
        <v>74</v>
      </c>
      <c r="S1558">
        <v>8</v>
      </c>
      <c r="T1558">
        <v>1146</v>
      </c>
      <c r="X1558" t="s">
        <v>2574</v>
      </c>
    </row>
    <row r="1559" spans="2:24" x14ac:dyDescent="0.25">
      <c r="B1559" t="s">
        <v>2573</v>
      </c>
      <c r="C1559" t="s">
        <v>2571</v>
      </c>
      <c r="D1559" t="s">
        <v>237</v>
      </c>
      <c r="E1559">
        <v>0</v>
      </c>
      <c r="F1559">
        <v>4</v>
      </c>
      <c r="G1559">
        <v>75</v>
      </c>
      <c r="H1559">
        <v>66</v>
      </c>
      <c r="I1559" t="s">
        <v>71</v>
      </c>
      <c r="J1559" t="s">
        <v>132</v>
      </c>
      <c r="K1559">
        <v>135</v>
      </c>
      <c r="L1559" t="s">
        <v>239</v>
      </c>
      <c r="M1559" t="s">
        <v>74</v>
      </c>
      <c r="N1559">
        <v>1200</v>
      </c>
      <c r="O1559">
        <v>9168</v>
      </c>
      <c r="P1559">
        <v>16</v>
      </c>
      <c r="Q1559" t="s">
        <v>3990</v>
      </c>
      <c r="R1559" t="s">
        <v>74</v>
      </c>
      <c r="S1559">
        <v>10</v>
      </c>
      <c r="T1559">
        <v>916.8</v>
      </c>
      <c r="X1559" t="s">
        <v>2574</v>
      </c>
    </row>
    <row r="1560" spans="2:24" x14ac:dyDescent="0.25">
      <c r="B1560" t="s">
        <v>2573</v>
      </c>
      <c r="C1560" t="s">
        <v>2571</v>
      </c>
      <c r="D1560" t="s">
        <v>237</v>
      </c>
      <c r="E1560">
        <v>0</v>
      </c>
      <c r="F1560">
        <v>4</v>
      </c>
      <c r="G1560">
        <v>75</v>
      </c>
      <c r="H1560">
        <v>66</v>
      </c>
      <c r="I1560" t="s">
        <v>77</v>
      </c>
      <c r="J1560" t="s">
        <v>81</v>
      </c>
      <c r="K1560">
        <v>180</v>
      </c>
      <c r="L1560" t="s">
        <v>73</v>
      </c>
      <c r="M1560" t="s">
        <v>74</v>
      </c>
      <c r="N1560">
        <v>0</v>
      </c>
      <c r="O1560">
        <v>9168</v>
      </c>
      <c r="P1560">
        <v>16</v>
      </c>
      <c r="Q1560" t="s">
        <v>48</v>
      </c>
      <c r="R1560" t="s">
        <v>74</v>
      </c>
      <c r="S1560">
        <v>8</v>
      </c>
      <c r="T1560">
        <v>1146</v>
      </c>
      <c r="X1560" t="s">
        <v>2574</v>
      </c>
    </row>
    <row r="1561" spans="2:24" x14ac:dyDescent="0.25">
      <c r="B1561" t="s">
        <v>2573</v>
      </c>
      <c r="C1561" t="s">
        <v>2571</v>
      </c>
      <c r="D1561" t="s">
        <v>237</v>
      </c>
      <c r="E1561">
        <v>0</v>
      </c>
      <c r="F1561">
        <v>4</v>
      </c>
      <c r="G1561">
        <v>75</v>
      </c>
      <c r="H1561">
        <v>66</v>
      </c>
      <c r="I1561" t="s">
        <v>77</v>
      </c>
      <c r="J1561" t="s">
        <v>132</v>
      </c>
      <c r="K1561">
        <v>135</v>
      </c>
      <c r="L1561" t="s">
        <v>239</v>
      </c>
      <c r="M1561" t="s">
        <v>74</v>
      </c>
      <c r="N1561">
        <v>1200</v>
      </c>
      <c r="O1561">
        <v>9168</v>
      </c>
      <c r="P1561">
        <v>16</v>
      </c>
      <c r="Q1561" t="s">
        <v>3990</v>
      </c>
      <c r="R1561" t="s">
        <v>74</v>
      </c>
      <c r="S1561">
        <v>10</v>
      </c>
      <c r="T1561">
        <v>916.8</v>
      </c>
      <c r="X1561" t="s">
        <v>2574</v>
      </c>
    </row>
    <row r="1562" spans="2:24" x14ac:dyDescent="0.25">
      <c r="B1562" t="s">
        <v>2575</v>
      </c>
      <c r="C1562" t="s">
        <v>2576</v>
      </c>
      <c r="D1562" t="s">
        <v>2041</v>
      </c>
      <c r="E1562">
        <v>0</v>
      </c>
      <c r="F1562">
        <v>4</v>
      </c>
      <c r="G1562">
        <v>77</v>
      </c>
      <c r="H1562">
        <v>66</v>
      </c>
      <c r="I1562" t="s">
        <v>71</v>
      </c>
      <c r="J1562" t="s">
        <v>81</v>
      </c>
      <c r="K1562">
        <v>180</v>
      </c>
      <c r="L1562" t="s">
        <v>73</v>
      </c>
      <c r="M1562" t="s">
        <v>74</v>
      </c>
      <c r="N1562">
        <v>0</v>
      </c>
      <c r="O1562">
        <v>9168</v>
      </c>
      <c r="P1562">
        <v>16</v>
      </c>
      <c r="Q1562" t="s">
        <v>48</v>
      </c>
      <c r="R1562" t="s">
        <v>74</v>
      </c>
      <c r="S1562">
        <v>8</v>
      </c>
      <c r="T1562">
        <v>1146</v>
      </c>
      <c r="X1562" t="s">
        <v>2577</v>
      </c>
    </row>
    <row r="1563" spans="2:24" x14ac:dyDescent="0.25">
      <c r="B1563" t="s">
        <v>2575</v>
      </c>
      <c r="C1563" t="s">
        <v>2576</v>
      </c>
      <c r="D1563" t="s">
        <v>2041</v>
      </c>
      <c r="E1563">
        <v>0</v>
      </c>
      <c r="F1563">
        <v>4</v>
      </c>
      <c r="G1563">
        <v>77</v>
      </c>
      <c r="H1563">
        <v>66</v>
      </c>
      <c r="I1563" t="s">
        <v>71</v>
      </c>
      <c r="J1563" t="s">
        <v>132</v>
      </c>
      <c r="K1563">
        <v>135</v>
      </c>
      <c r="L1563" t="s">
        <v>73</v>
      </c>
      <c r="M1563" t="s">
        <v>74</v>
      </c>
      <c r="N1563">
        <v>1200</v>
      </c>
      <c r="O1563">
        <v>9168</v>
      </c>
      <c r="P1563">
        <v>16</v>
      </c>
      <c r="Q1563" t="s">
        <v>3990</v>
      </c>
      <c r="R1563" t="s">
        <v>74</v>
      </c>
      <c r="S1563">
        <v>10</v>
      </c>
      <c r="T1563">
        <v>916.8</v>
      </c>
      <c r="X1563" t="s">
        <v>2577</v>
      </c>
    </row>
    <row r="1564" spans="2:24" x14ac:dyDescent="0.25">
      <c r="B1564" t="s">
        <v>2575</v>
      </c>
      <c r="C1564" t="s">
        <v>2576</v>
      </c>
      <c r="D1564" t="s">
        <v>2041</v>
      </c>
      <c r="E1564">
        <v>0</v>
      </c>
      <c r="F1564">
        <v>4</v>
      </c>
      <c r="G1564">
        <v>77</v>
      </c>
      <c r="H1564">
        <v>66</v>
      </c>
      <c r="I1564" t="s">
        <v>77</v>
      </c>
      <c r="J1564" t="s">
        <v>81</v>
      </c>
      <c r="K1564">
        <v>180</v>
      </c>
      <c r="L1564" t="s">
        <v>73</v>
      </c>
      <c r="M1564" t="s">
        <v>74</v>
      </c>
      <c r="N1564">
        <v>0</v>
      </c>
      <c r="O1564">
        <v>9168</v>
      </c>
      <c r="P1564">
        <v>16</v>
      </c>
      <c r="Q1564" t="s">
        <v>48</v>
      </c>
      <c r="R1564" t="s">
        <v>74</v>
      </c>
      <c r="S1564">
        <v>8</v>
      </c>
      <c r="T1564">
        <v>1146</v>
      </c>
      <c r="X1564" t="s">
        <v>2577</v>
      </c>
    </row>
    <row r="1565" spans="2:24" x14ac:dyDescent="0.25">
      <c r="B1565" t="s">
        <v>2575</v>
      </c>
      <c r="C1565" t="s">
        <v>2576</v>
      </c>
      <c r="D1565" t="s">
        <v>2041</v>
      </c>
      <c r="E1565">
        <v>0</v>
      </c>
      <c r="F1565">
        <v>4</v>
      </c>
      <c r="G1565">
        <v>77</v>
      </c>
      <c r="H1565">
        <v>66</v>
      </c>
      <c r="I1565" t="s">
        <v>77</v>
      </c>
      <c r="J1565" t="s">
        <v>132</v>
      </c>
      <c r="K1565">
        <v>135</v>
      </c>
      <c r="L1565" t="s">
        <v>73</v>
      </c>
      <c r="M1565" t="s">
        <v>74</v>
      </c>
      <c r="N1565">
        <v>1200</v>
      </c>
      <c r="O1565">
        <v>9168</v>
      </c>
      <c r="P1565">
        <v>16</v>
      </c>
      <c r="Q1565" t="s">
        <v>3990</v>
      </c>
      <c r="R1565" t="s">
        <v>74</v>
      </c>
      <c r="S1565">
        <v>10</v>
      </c>
      <c r="T1565">
        <v>916.8</v>
      </c>
      <c r="X1565" t="s">
        <v>2577</v>
      </c>
    </row>
    <row r="1566" spans="2:24" x14ac:dyDescent="0.25">
      <c r="B1566" t="s">
        <v>2578</v>
      </c>
      <c r="C1566" t="s">
        <v>2579</v>
      </c>
      <c r="D1566" t="s">
        <v>108</v>
      </c>
      <c r="E1566">
        <v>95</v>
      </c>
      <c r="F1566">
        <v>4</v>
      </c>
      <c r="G1566">
        <v>97</v>
      </c>
      <c r="H1566">
        <v>67.349999999999994</v>
      </c>
      <c r="I1566" t="s">
        <v>71</v>
      </c>
      <c r="J1566" t="s">
        <v>356</v>
      </c>
      <c r="K1566">
        <v>150</v>
      </c>
      <c r="L1566" t="s">
        <v>73</v>
      </c>
      <c r="M1566" t="s">
        <v>74</v>
      </c>
      <c r="N1566">
        <v>270</v>
      </c>
      <c r="O1566">
        <v>8176</v>
      </c>
      <c r="P1566">
        <v>16</v>
      </c>
      <c r="Q1566" t="s">
        <v>3990</v>
      </c>
      <c r="R1566" t="s">
        <v>74</v>
      </c>
      <c r="S1566">
        <v>9</v>
      </c>
      <c r="T1566">
        <v>908.444444444444</v>
      </c>
      <c r="X1566" t="s">
        <v>2580</v>
      </c>
    </row>
    <row r="1567" spans="2:24" x14ac:dyDescent="0.25">
      <c r="B1567" t="s">
        <v>2578</v>
      </c>
      <c r="C1567" t="s">
        <v>2579</v>
      </c>
      <c r="D1567" t="s">
        <v>108</v>
      </c>
      <c r="E1567">
        <v>95</v>
      </c>
      <c r="F1567">
        <v>4</v>
      </c>
      <c r="G1567">
        <v>97</v>
      </c>
      <c r="H1567">
        <v>67.349999999999994</v>
      </c>
      <c r="I1567" t="s">
        <v>71</v>
      </c>
      <c r="J1567" t="s">
        <v>356</v>
      </c>
      <c r="K1567">
        <v>150</v>
      </c>
      <c r="L1567" t="s">
        <v>73</v>
      </c>
      <c r="M1567" t="s">
        <v>74</v>
      </c>
      <c r="N1567">
        <v>270</v>
      </c>
      <c r="O1567">
        <v>8176</v>
      </c>
      <c r="P1567">
        <v>16</v>
      </c>
      <c r="Q1567" t="s">
        <v>3990</v>
      </c>
      <c r="R1567" t="s">
        <v>74</v>
      </c>
      <c r="S1567">
        <v>9</v>
      </c>
      <c r="T1567">
        <v>908.444444444444</v>
      </c>
      <c r="X1567" t="s">
        <v>2580</v>
      </c>
    </row>
    <row r="1568" spans="2:24" x14ac:dyDescent="0.25">
      <c r="B1568" t="s">
        <v>2578</v>
      </c>
      <c r="C1568" t="s">
        <v>2579</v>
      </c>
      <c r="D1568" t="s">
        <v>108</v>
      </c>
      <c r="E1568">
        <v>95</v>
      </c>
      <c r="F1568">
        <v>4</v>
      </c>
      <c r="G1568">
        <v>97</v>
      </c>
      <c r="H1568">
        <v>67.349999999999994</v>
      </c>
      <c r="I1568" t="s">
        <v>77</v>
      </c>
      <c r="J1568" t="s">
        <v>356</v>
      </c>
      <c r="K1568">
        <v>150</v>
      </c>
      <c r="L1568" t="s">
        <v>73</v>
      </c>
      <c r="M1568" t="s">
        <v>74</v>
      </c>
      <c r="N1568">
        <v>270</v>
      </c>
      <c r="O1568">
        <v>8176</v>
      </c>
      <c r="P1568">
        <v>16</v>
      </c>
      <c r="Q1568" t="s">
        <v>3990</v>
      </c>
      <c r="R1568" t="s">
        <v>74</v>
      </c>
      <c r="S1568">
        <v>9</v>
      </c>
      <c r="T1568">
        <v>908.444444444444</v>
      </c>
      <c r="X1568" t="s">
        <v>2580</v>
      </c>
    </row>
    <row r="1569" spans="2:24" x14ac:dyDescent="0.25">
      <c r="B1569" t="s">
        <v>2578</v>
      </c>
      <c r="C1569" t="s">
        <v>2579</v>
      </c>
      <c r="D1569" t="s">
        <v>108</v>
      </c>
      <c r="E1569">
        <v>95</v>
      </c>
      <c r="F1569">
        <v>4</v>
      </c>
      <c r="G1569">
        <v>97</v>
      </c>
      <c r="H1569">
        <v>67.349999999999994</v>
      </c>
      <c r="I1569" t="s">
        <v>77</v>
      </c>
      <c r="J1569" t="s">
        <v>2581</v>
      </c>
      <c r="K1569">
        <v>150</v>
      </c>
      <c r="L1569" t="s">
        <v>73</v>
      </c>
      <c r="M1569" t="s">
        <v>74</v>
      </c>
      <c r="N1569">
        <v>270</v>
      </c>
      <c r="O1569">
        <v>8176</v>
      </c>
      <c r="P1569">
        <v>16</v>
      </c>
      <c r="Q1569" t="s">
        <v>3990</v>
      </c>
      <c r="R1569" t="s">
        <v>74</v>
      </c>
      <c r="S1569">
        <v>9</v>
      </c>
      <c r="T1569">
        <v>908.444444444444</v>
      </c>
      <c r="X1569" t="s">
        <v>2580</v>
      </c>
    </row>
    <row r="1570" spans="2:24" x14ac:dyDescent="0.25">
      <c r="B1570" t="s">
        <v>2582</v>
      </c>
      <c r="C1570" t="s">
        <v>2583</v>
      </c>
      <c r="D1570" t="s">
        <v>2584</v>
      </c>
      <c r="E1570">
        <v>95</v>
      </c>
      <c r="F1570">
        <v>2</v>
      </c>
      <c r="G1570">
        <v>58</v>
      </c>
      <c r="H1570">
        <v>70</v>
      </c>
      <c r="I1570" t="s">
        <v>71</v>
      </c>
      <c r="J1570" t="s">
        <v>1045</v>
      </c>
      <c r="K1570">
        <v>300</v>
      </c>
      <c r="L1570" t="s">
        <v>624</v>
      </c>
      <c r="M1570" t="s">
        <v>74</v>
      </c>
      <c r="N1570">
        <v>0</v>
      </c>
      <c r="O1570">
        <v>4930</v>
      </c>
      <c r="P1570">
        <v>16</v>
      </c>
      <c r="Q1570" t="s">
        <v>48</v>
      </c>
      <c r="R1570" t="s">
        <v>74</v>
      </c>
      <c r="S1570">
        <v>4</v>
      </c>
      <c r="T1570">
        <v>1232.5</v>
      </c>
      <c r="X1570" t="s">
        <v>2585</v>
      </c>
    </row>
    <row r="1571" spans="2:24" x14ac:dyDescent="0.25">
      <c r="B1571" t="s">
        <v>2582</v>
      </c>
      <c r="C1571" t="s">
        <v>2583</v>
      </c>
      <c r="D1571" t="s">
        <v>2584</v>
      </c>
      <c r="E1571">
        <v>95</v>
      </c>
      <c r="F1571">
        <v>2</v>
      </c>
      <c r="G1571">
        <v>58</v>
      </c>
      <c r="H1571">
        <v>70</v>
      </c>
      <c r="I1571" t="s">
        <v>71</v>
      </c>
      <c r="J1571" t="s">
        <v>2586</v>
      </c>
      <c r="K1571">
        <v>300</v>
      </c>
      <c r="L1571" t="s">
        <v>624</v>
      </c>
      <c r="M1571" t="s">
        <v>74</v>
      </c>
      <c r="N1571">
        <v>0</v>
      </c>
      <c r="O1571">
        <v>4930</v>
      </c>
      <c r="P1571">
        <v>16</v>
      </c>
      <c r="Q1571" t="s">
        <v>48</v>
      </c>
      <c r="R1571" t="s">
        <v>74</v>
      </c>
      <c r="S1571">
        <v>4</v>
      </c>
      <c r="T1571">
        <v>1232.5</v>
      </c>
      <c r="X1571" t="s">
        <v>2585</v>
      </c>
    </row>
    <row r="1572" spans="2:24" x14ac:dyDescent="0.25">
      <c r="B1572" t="s">
        <v>2582</v>
      </c>
      <c r="C1572" t="s">
        <v>2583</v>
      </c>
      <c r="D1572" t="s">
        <v>2584</v>
      </c>
      <c r="E1572">
        <v>95</v>
      </c>
      <c r="F1572">
        <v>2</v>
      </c>
      <c r="G1572">
        <v>58</v>
      </c>
      <c r="H1572">
        <v>70</v>
      </c>
      <c r="I1572" t="s">
        <v>77</v>
      </c>
      <c r="J1572" t="s">
        <v>2586</v>
      </c>
      <c r="K1572">
        <v>300</v>
      </c>
      <c r="L1572" t="s">
        <v>627</v>
      </c>
      <c r="M1572" t="s">
        <v>74</v>
      </c>
      <c r="N1572">
        <v>0</v>
      </c>
      <c r="O1572">
        <v>4930</v>
      </c>
      <c r="P1572">
        <v>16</v>
      </c>
      <c r="Q1572" t="s">
        <v>48</v>
      </c>
      <c r="R1572" t="s">
        <v>74</v>
      </c>
      <c r="S1572">
        <v>4</v>
      </c>
      <c r="T1572">
        <v>1232.5</v>
      </c>
      <c r="X1572" t="s">
        <v>2585</v>
      </c>
    </row>
    <row r="1573" spans="2:24" x14ac:dyDescent="0.25">
      <c r="B1573" t="s">
        <v>2582</v>
      </c>
      <c r="C1573" t="s">
        <v>2583</v>
      </c>
      <c r="D1573" t="s">
        <v>2584</v>
      </c>
      <c r="E1573">
        <v>95</v>
      </c>
      <c r="F1573">
        <v>2</v>
      </c>
      <c r="G1573">
        <v>58</v>
      </c>
      <c r="H1573">
        <v>70</v>
      </c>
      <c r="I1573" t="s">
        <v>77</v>
      </c>
      <c r="J1573" t="s">
        <v>2587</v>
      </c>
      <c r="K1573">
        <v>230</v>
      </c>
      <c r="L1573" t="s">
        <v>627</v>
      </c>
      <c r="M1573" t="s">
        <v>74</v>
      </c>
      <c r="N1573">
        <v>0</v>
      </c>
      <c r="O1573">
        <v>4930</v>
      </c>
      <c r="P1573">
        <v>16</v>
      </c>
      <c r="Q1573" t="s">
        <v>48</v>
      </c>
      <c r="R1573" t="s">
        <v>74</v>
      </c>
      <c r="S1573">
        <v>4</v>
      </c>
      <c r="T1573">
        <v>1232.5</v>
      </c>
      <c r="X1573" t="s">
        <v>2585</v>
      </c>
    </row>
    <row r="1574" spans="2:24" x14ac:dyDescent="0.25">
      <c r="B1574" t="s">
        <v>2582</v>
      </c>
      <c r="C1574" t="s">
        <v>2583</v>
      </c>
      <c r="D1574" t="s">
        <v>2584</v>
      </c>
      <c r="E1574">
        <v>95</v>
      </c>
      <c r="F1574">
        <v>2</v>
      </c>
      <c r="G1574">
        <v>58</v>
      </c>
      <c r="H1574">
        <v>70</v>
      </c>
      <c r="I1574" t="s">
        <v>77</v>
      </c>
      <c r="J1574" t="s">
        <v>1045</v>
      </c>
      <c r="K1574">
        <v>300</v>
      </c>
      <c r="L1574" t="s">
        <v>627</v>
      </c>
      <c r="M1574" t="s">
        <v>74</v>
      </c>
      <c r="N1574">
        <v>0</v>
      </c>
      <c r="O1574">
        <v>4930</v>
      </c>
      <c r="P1574">
        <v>16</v>
      </c>
      <c r="Q1574" t="s">
        <v>48</v>
      </c>
      <c r="R1574" t="s">
        <v>74</v>
      </c>
      <c r="S1574">
        <v>4</v>
      </c>
      <c r="T1574">
        <v>1232.5</v>
      </c>
      <c r="X1574" t="s">
        <v>2585</v>
      </c>
    </row>
    <row r="1575" spans="2:24" x14ac:dyDescent="0.25">
      <c r="B1575" t="s">
        <v>2588</v>
      </c>
      <c r="C1575" t="s">
        <v>2579</v>
      </c>
      <c r="D1575" t="s">
        <v>2589</v>
      </c>
      <c r="E1575">
        <v>95</v>
      </c>
      <c r="F1575">
        <v>4</v>
      </c>
      <c r="G1575">
        <v>97</v>
      </c>
      <c r="H1575">
        <v>67.349999999999994</v>
      </c>
      <c r="I1575" t="s">
        <v>71</v>
      </c>
      <c r="J1575" t="s">
        <v>929</v>
      </c>
      <c r="K1575">
        <v>300</v>
      </c>
      <c r="L1575" t="s">
        <v>239</v>
      </c>
      <c r="M1575" t="s">
        <v>74</v>
      </c>
      <c r="N1575">
        <v>270</v>
      </c>
      <c r="O1575">
        <v>8176</v>
      </c>
      <c r="P1575">
        <v>16</v>
      </c>
      <c r="Q1575" t="s">
        <v>3990</v>
      </c>
      <c r="R1575" t="s">
        <v>74</v>
      </c>
      <c r="S1575">
        <v>9</v>
      </c>
      <c r="T1575">
        <v>908.444444444444</v>
      </c>
      <c r="X1575" t="s">
        <v>2590</v>
      </c>
    </row>
    <row r="1576" spans="2:24" x14ac:dyDescent="0.25">
      <c r="B1576" t="s">
        <v>2588</v>
      </c>
      <c r="C1576" t="s">
        <v>2579</v>
      </c>
      <c r="D1576" t="s">
        <v>2589</v>
      </c>
      <c r="E1576">
        <v>95</v>
      </c>
      <c r="F1576">
        <v>4</v>
      </c>
      <c r="G1576">
        <v>97</v>
      </c>
      <c r="H1576">
        <v>67.349999999999994</v>
      </c>
      <c r="I1576" t="s">
        <v>71</v>
      </c>
      <c r="J1576" t="s">
        <v>144</v>
      </c>
      <c r="K1576">
        <v>150</v>
      </c>
      <c r="L1576" t="s">
        <v>239</v>
      </c>
      <c r="M1576" t="s">
        <v>74</v>
      </c>
      <c r="N1576">
        <v>270</v>
      </c>
      <c r="O1576">
        <v>8176</v>
      </c>
      <c r="P1576">
        <v>16</v>
      </c>
      <c r="Q1576" t="s">
        <v>3990</v>
      </c>
      <c r="R1576" t="s">
        <v>74</v>
      </c>
      <c r="S1576">
        <v>9</v>
      </c>
      <c r="T1576">
        <v>908.444444444444</v>
      </c>
      <c r="X1576" t="s">
        <v>2590</v>
      </c>
    </row>
    <row r="1577" spans="2:24" x14ac:dyDescent="0.25">
      <c r="B1577" t="s">
        <v>2588</v>
      </c>
      <c r="C1577" t="s">
        <v>2579</v>
      </c>
      <c r="D1577" t="s">
        <v>2589</v>
      </c>
      <c r="E1577">
        <v>95</v>
      </c>
      <c r="F1577">
        <v>4</v>
      </c>
      <c r="G1577">
        <v>97</v>
      </c>
      <c r="H1577">
        <v>67.349999999999994</v>
      </c>
      <c r="I1577" t="s">
        <v>77</v>
      </c>
      <c r="J1577" t="s">
        <v>144</v>
      </c>
      <c r="K1577">
        <v>150</v>
      </c>
      <c r="L1577" t="s">
        <v>73</v>
      </c>
      <c r="M1577" t="s">
        <v>74</v>
      </c>
      <c r="N1577">
        <v>0</v>
      </c>
      <c r="O1577">
        <v>8176</v>
      </c>
      <c r="P1577">
        <v>16</v>
      </c>
      <c r="Q1577" t="s">
        <v>48</v>
      </c>
      <c r="R1577" t="s">
        <v>74</v>
      </c>
      <c r="S1577">
        <v>7</v>
      </c>
      <c r="T1577">
        <v>1168</v>
      </c>
      <c r="X1577" t="s">
        <v>2590</v>
      </c>
    </row>
    <row r="1578" spans="2:24" x14ac:dyDescent="0.25">
      <c r="B1578" t="s">
        <v>2588</v>
      </c>
      <c r="C1578" t="s">
        <v>2579</v>
      </c>
      <c r="D1578" t="s">
        <v>2589</v>
      </c>
      <c r="E1578">
        <v>95</v>
      </c>
      <c r="F1578">
        <v>4</v>
      </c>
      <c r="G1578">
        <v>97</v>
      </c>
      <c r="H1578">
        <v>67.349999999999994</v>
      </c>
      <c r="I1578" t="s">
        <v>77</v>
      </c>
      <c r="J1578" t="s">
        <v>929</v>
      </c>
      <c r="K1578">
        <v>300</v>
      </c>
      <c r="L1578" t="s">
        <v>73</v>
      </c>
      <c r="M1578" t="s">
        <v>74</v>
      </c>
      <c r="N1578">
        <v>0</v>
      </c>
      <c r="O1578">
        <v>8176</v>
      </c>
      <c r="P1578">
        <v>16</v>
      </c>
      <c r="Q1578" t="s">
        <v>48</v>
      </c>
      <c r="R1578" t="s">
        <v>74</v>
      </c>
      <c r="S1578">
        <v>7</v>
      </c>
      <c r="T1578">
        <v>1168</v>
      </c>
      <c r="X1578" t="s">
        <v>2590</v>
      </c>
    </row>
    <row r="1579" spans="2:24" x14ac:dyDescent="0.25">
      <c r="B1579" t="s">
        <v>2591</v>
      </c>
      <c r="C1579" t="s">
        <v>2592</v>
      </c>
      <c r="D1579" t="s">
        <v>2593</v>
      </c>
      <c r="E1579">
        <v>96</v>
      </c>
      <c r="F1579">
        <v>4</v>
      </c>
      <c r="G1579">
        <v>75</v>
      </c>
      <c r="H1579">
        <v>70</v>
      </c>
      <c r="I1579" t="s">
        <v>71</v>
      </c>
      <c r="J1579" t="s">
        <v>2594</v>
      </c>
      <c r="K1579">
        <v>150</v>
      </c>
      <c r="L1579" t="s">
        <v>83</v>
      </c>
      <c r="M1579" t="s">
        <v>83</v>
      </c>
      <c r="N1579">
        <v>0</v>
      </c>
      <c r="O1579">
        <v>8054</v>
      </c>
      <c r="P1579">
        <v>16</v>
      </c>
      <c r="Q1579" t="s">
        <v>48</v>
      </c>
      <c r="R1579">
        <v>450</v>
      </c>
      <c r="S1579">
        <v>7</v>
      </c>
      <c r="T1579">
        <v>1150.57142857142</v>
      </c>
      <c r="X1579" t="s">
        <v>2595</v>
      </c>
    </row>
    <row r="1580" spans="2:24" x14ac:dyDescent="0.25">
      <c r="B1580" t="s">
        <v>2591</v>
      </c>
      <c r="C1580" t="s">
        <v>2592</v>
      </c>
      <c r="D1580" t="s">
        <v>2593</v>
      </c>
      <c r="E1580">
        <v>96</v>
      </c>
      <c r="F1580">
        <v>4</v>
      </c>
      <c r="G1580">
        <v>75</v>
      </c>
      <c r="H1580">
        <v>70</v>
      </c>
      <c r="I1580" t="s">
        <v>71</v>
      </c>
      <c r="J1580" t="s">
        <v>2208</v>
      </c>
      <c r="K1580">
        <v>160</v>
      </c>
      <c r="L1580" t="s">
        <v>83</v>
      </c>
      <c r="M1580" t="s">
        <v>83</v>
      </c>
      <c r="N1580">
        <v>0</v>
      </c>
      <c r="O1580">
        <v>8054</v>
      </c>
      <c r="P1580">
        <v>16</v>
      </c>
      <c r="Q1580" t="s">
        <v>48</v>
      </c>
      <c r="R1580">
        <v>450</v>
      </c>
      <c r="S1580">
        <v>7</v>
      </c>
      <c r="T1580">
        <v>1150.57142857142</v>
      </c>
      <c r="X1580" t="s">
        <v>2595</v>
      </c>
    </row>
    <row r="1581" spans="2:24" x14ac:dyDescent="0.25">
      <c r="B1581" t="s">
        <v>2591</v>
      </c>
      <c r="C1581" t="s">
        <v>2592</v>
      </c>
      <c r="D1581" t="s">
        <v>2593</v>
      </c>
      <c r="E1581">
        <v>96</v>
      </c>
      <c r="F1581">
        <v>4</v>
      </c>
      <c r="G1581">
        <v>75</v>
      </c>
      <c r="H1581">
        <v>70</v>
      </c>
      <c r="I1581" t="s">
        <v>77</v>
      </c>
      <c r="J1581" t="s">
        <v>2594</v>
      </c>
      <c r="K1581">
        <v>150</v>
      </c>
      <c r="L1581" t="s">
        <v>83</v>
      </c>
      <c r="M1581" t="s">
        <v>83</v>
      </c>
      <c r="N1581">
        <v>0</v>
      </c>
      <c r="O1581">
        <v>8054</v>
      </c>
      <c r="P1581">
        <v>16</v>
      </c>
      <c r="Q1581" t="s">
        <v>48</v>
      </c>
      <c r="R1581" t="s">
        <v>74</v>
      </c>
      <c r="S1581">
        <v>7</v>
      </c>
      <c r="T1581">
        <v>1150.57142857142</v>
      </c>
      <c r="X1581" t="s">
        <v>2595</v>
      </c>
    </row>
    <row r="1582" spans="2:24" x14ac:dyDescent="0.25">
      <c r="B1582" t="s">
        <v>2591</v>
      </c>
      <c r="C1582" t="s">
        <v>2592</v>
      </c>
      <c r="D1582" t="s">
        <v>2593</v>
      </c>
      <c r="E1582">
        <v>96</v>
      </c>
      <c r="F1582">
        <v>4</v>
      </c>
      <c r="G1582">
        <v>75</v>
      </c>
      <c r="H1582">
        <v>70</v>
      </c>
      <c r="I1582" t="s">
        <v>77</v>
      </c>
      <c r="J1582" t="s">
        <v>2208</v>
      </c>
      <c r="K1582">
        <v>160</v>
      </c>
      <c r="L1582" t="s">
        <v>83</v>
      </c>
      <c r="M1582" t="s">
        <v>83</v>
      </c>
      <c r="N1582">
        <v>0</v>
      </c>
      <c r="O1582">
        <v>8054</v>
      </c>
      <c r="P1582">
        <v>16</v>
      </c>
      <c r="Q1582" t="s">
        <v>48</v>
      </c>
      <c r="R1582" t="s">
        <v>74</v>
      </c>
      <c r="S1582">
        <v>7</v>
      </c>
      <c r="T1582">
        <v>1150.57142857142</v>
      </c>
      <c r="X1582" t="s">
        <v>2595</v>
      </c>
    </row>
    <row r="1583" spans="2:24" x14ac:dyDescent="0.25">
      <c r="B1583" t="s">
        <v>2596</v>
      </c>
      <c r="C1583" t="s">
        <v>2592</v>
      </c>
      <c r="D1583" t="s">
        <v>2597</v>
      </c>
      <c r="E1583">
        <v>96</v>
      </c>
      <c r="F1583">
        <v>4</v>
      </c>
      <c r="G1583">
        <v>75</v>
      </c>
      <c r="H1583">
        <v>70</v>
      </c>
      <c r="I1583" t="s">
        <v>71</v>
      </c>
      <c r="J1583" t="s">
        <v>2208</v>
      </c>
      <c r="K1583">
        <v>160</v>
      </c>
      <c r="L1583" t="s">
        <v>624</v>
      </c>
      <c r="M1583" t="s">
        <v>74</v>
      </c>
      <c r="N1583">
        <v>0</v>
      </c>
      <c r="O1583">
        <v>8054</v>
      </c>
      <c r="P1583">
        <v>16</v>
      </c>
      <c r="Q1583" t="s">
        <v>48</v>
      </c>
      <c r="R1583" t="s">
        <v>74</v>
      </c>
      <c r="S1583">
        <v>7</v>
      </c>
      <c r="T1583">
        <v>1150.57142857142</v>
      </c>
      <c r="X1583" t="s">
        <v>2598</v>
      </c>
    </row>
    <row r="1584" spans="2:24" x14ac:dyDescent="0.25">
      <c r="B1584" t="s">
        <v>2596</v>
      </c>
      <c r="C1584" t="s">
        <v>2592</v>
      </c>
      <c r="D1584" t="s">
        <v>2597</v>
      </c>
      <c r="E1584">
        <v>96</v>
      </c>
      <c r="F1584">
        <v>4</v>
      </c>
      <c r="G1584">
        <v>75</v>
      </c>
      <c r="H1584">
        <v>70</v>
      </c>
      <c r="I1584" t="s">
        <v>71</v>
      </c>
      <c r="J1584" t="s">
        <v>2594</v>
      </c>
      <c r="K1584">
        <v>150</v>
      </c>
      <c r="L1584" t="s">
        <v>624</v>
      </c>
      <c r="M1584" t="s">
        <v>74</v>
      </c>
      <c r="N1584">
        <v>0</v>
      </c>
      <c r="O1584">
        <v>8054</v>
      </c>
      <c r="P1584">
        <v>16</v>
      </c>
      <c r="Q1584" t="s">
        <v>48</v>
      </c>
      <c r="R1584" t="s">
        <v>74</v>
      </c>
      <c r="S1584">
        <v>7</v>
      </c>
      <c r="T1584">
        <v>1150.57142857142</v>
      </c>
      <c r="X1584" t="s">
        <v>2598</v>
      </c>
    </row>
    <row r="1585" spans="2:24" x14ac:dyDescent="0.25">
      <c r="B1585" t="s">
        <v>2596</v>
      </c>
      <c r="C1585" t="s">
        <v>2592</v>
      </c>
      <c r="D1585" t="s">
        <v>2597</v>
      </c>
      <c r="E1585">
        <v>96</v>
      </c>
      <c r="F1585">
        <v>4</v>
      </c>
      <c r="G1585">
        <v>75</v>
      </c>
      <c r="H1585">
        <v>70</v>
      </c>
      <c r="I1585" t="s">
        <v>77</v>
      </c>
      <c r="J1585" t="s">
        <v>2208</v>
      </c>
      <c r="K1585">
        <v>160</v>
      </c>
      <c r="L1585" t="s">
        <v>627</v>
      </c>
      <c r="M1585" t="s">
        <v>74</v>
      </c>
      <c r="N1585">
        <v>0</v>
      </c>
      <c r="O1585">
        <v>8054</v>
      </c>
      <c r="P1585">
        <v>16</v>
      </c>
      <c r="Q1585" t="s">
        <v>48</v>
      </c>
      <c r="R1585" t="s">
        <v>74</v>
      </c>
      <c r="S1585">
        <v>7</v>
      </c>
      <c r="T1585">
        <v>1150.57142857142</v>
      </c>
      <c r="X1585" t="s">
        <v>2598</v>
      </c>
    </row>
    <row r="1586" spans="2:24" x14ac:dyDescent="0.25">
      <c r="B1586" t="s">
        <v>2596</v>
      </c>
      <c r="C1586" t="s">
        <v>2592</v>
      </c>
      <c r="D1586" t="s">
        <v>2597</v>
      </c>
      <c r="E1586">
        <v>96</v>
      </c>
      <c r="F1586">
        <v>4</v>
      </c>
      <c r="G1586">
        <v>75</v>
      </c>
      <c r="H1586">
        <v>70</v>
      </c>
      <c r="I1586" t="s">
        <v>77</v>
      </c>
      <c r="J1586" t="s">
        <v>2594</v>
      </c>
      <c r="K1586">
        <v>150</v>
      </c>
      <c r="L1586" t="s">
        <v>627</v>
      </c>
      <c r="M1586" t="s">
        <v>74</v>
      </c>
      <c r="N1586">
        <v>0</v>
      </c>
      <c r="O1586">
        <v>8054</v>
      </c>
      <c r="P1586">
        <v>16</v>
      </c>
      <c r="Q1586" t="s">
        <v>48</v>
      </c>
      <c r="R1586" t="s">
        <v>74</v>
      </c>
      <c r="S1586">
        <v>7</v>
      </c>
      <c r="T1586">
        <v>1150.57142857142</v>
      </c>
      <c r="X1586" t="s">
        <v>2598</v>
      </c>
    </row>
    <row r="1587" spans="2:24" x14ac:dyDescent="0.25">
      <c r="B1587" t="s">
        <v>2599</v>
      </c>
      <c r="C1587" t="s">
        <v>2359</v>
      </c>
      <c r="D1587" t="s">
        <v>2600</v>
      </c>
      <c r="E1587">
        <v>97</v>
      </c>
      <c r="F1587">
        <v>4</v>
      </c>
      <c r="G1587">
        <v>76</v>
      </c>
      <c r="H1587">
        <v>70</v>
      </c>
      <c r="I1587" t="s">
        <v>71</v>
      </c>
      <c r="J1587" t="s">
        <v>1538</v>
      </c>
      <c r="K1587">
        <v>150</v>
      </c>
      <c r="L1587" t="s">
        <v>83</v>
      </c>
      <c r="M1587" t="s">
        <v>83</v>
      </c>
      <c r="N1587">
        <v>0</v>
      </c>
      <c r="O1587">
        <v>7728</v>
      </c>
      <c r="P1587">
        <v>16</v>
      </c>
      <c r="Q1587" t="s">
        <v>48</v>
      </c>
      <c r="R1587">
        <v>450</v>
      </c>
      <c r="S1587">
        <v>7</v>
      </c>
      <c r="T1587">
        <v>1104</v>
      </c>
      <c r="X1587" t="s">
        <v>2601</v>
      </c>
    </row>
    <row r="1588" spans="2:24" x14ac:dyDescent="0.25">
      <c r="B1588" t="s">
        <v>2599</v>
      </c>
      <c r="C1588" t="s">
        <v>2359</v>
      </c>
      <c r="D1588" t="s">
        <v>2600</v>
      </c>
      <c r="E1588">
        <v>97</v>
      </c>
      <c r="F1588">
        <v>4</v>
      </c>
      <c r="G1588">
        <v>76</v>
      </c>
      <c r="H1588">
        <v>70</v>
      </c>
      <c r="I1588" t="s">
        <v>77</v>
      </c>
      <c r="J1588" t="s">
        <v>1538</v>
      </c>
      <c r="K1588">
        <v>150</v>
      </c>
      <c r="L1588" t="s">
        <v>83</v>
      </c>
      <c r="M1588" t="s">
        <v>83</v>
      </c>
      <c r="N1588">
        <v>0</v>
      </c>
      <c r="O1588">
        <v>7728</v>
      </c>
      <c r="P1588">
        <v>16</v>
      </c>
      <c r="Q1588" t="s">
        <v>48</v>
      </c>
      <c r="R1588" t="s">
        <v>74</v>
      </c>
      <c r="S1588">
        <v>7</v>
      </c>
      <c r="T1588">
        <v>1104</v>
      </c>
      <c r="X1588" t="s">
        <v>2601</v>
      </c>
    </row>
    <row r="1589" spans="2:24" x14ac:dyDescent="0.25">
      <c r="B1589" t="s">
        <v>2602</v>
      </c>
      <c r="C1589" t="s">
        <v>2603</v>
      </c>
      <c r="D1589" t="s">
        <v>2604</v>
      </c>
      <c r="E1589">
        <v>105</v>
      </c>
      <c r="F1589">
        <v>4</v>
      </c>
      <c r="G1589">
        <v>77</v>
      </c>
      <c r="H1589">
        <v>70</v>
      </c>
      <c r="I1589" t="s">
        <v>71</v>
      </c>
      <c r="J1589" t="s">
        <v>2208</v>
      </c>
      <c r="K1589">
        <v>160</v>
      </c>
      <c r="L1589" t="s">
        <v>83</v>
      </c>
      <c r="M1589" t="s">
        <v>83</v>
      </c>
      <c r="N1589">
        <v>0</v>
      </c>
      <c r="O1589">
        <v>7728</v>
      </c>
      <c r="P1589">
        <v>16</v>
      </c>
      <c r="Q1589" t="s">
        <v>48</v>
      </c>
      <c r="R1589">
        <v>450</v>
      </c>
      <c r="S1589">
        <v>7</v>
      </c>
      <c r="T1589">
        <v>1104</v>
      </c>
      <c r="X1589" t="s">
        <v>2605</v>
      </c>
    </row>
    <row r="1590" spans="2:24" x14ac:dyDescent="0.25">
      <c r="B1590" t="s">
        <v>2602</v>
      </c>
      <c r="C1590" t="s">
        <v>2603</v>
      </c>
      <c r="D1590" t="s">
        <v>2604</v>
      </c>
      <c r="E1590">
        <v>105</v>
      </c>
      <c r="F1590">
        <v>4</v>
      </c>
      <c r="G1590">
        <v>77</v>
      </c>
      <c r="H1590">
        <v>70</v>
      </c>
      <c r="I1590" t="s">
        <v>77</v>
      </c>
      <c r="J1590" t="s">
        <v>2208</v>
      </c>
      <c r="K1590">
        <v>160</v>
      </c>
      <c r="L1590" t="s">
        <v>83</v>
      </c>
      <c r="M1590" t="s">
        <v>83</v>
      </c>
      <c r="N1590">
        <v>0</v>
      </c>
      <c r="O1590">
        <v>7728</v>
      </c>
      <c r="P1590">
        <v>16</v>
      </c>
      <c r="Q1590" t="s">
        <v>48</v>
      </c>
      <c r="R1590" t="s">
        <v>74</v>
      </c>
      <c r="S1590">
        <v>7</v>
      </c>
      <c r="T1590">
        <v>1104</v>
      </c>
      <c r="X1590" t="s">
        <v>2605</v>
      </c>
    </row>
    <row r="1591" spans="2:24" x14ac:dyDescent="0.25">
      <c r="B1591" t="s">
        <v>2606</v>
      </c>
      <c r="C1591" t="s">
        <v>2607</v>
      </c>
      <c r="D1591" t="s">
        <v>1063</v>
      </c>
      <c r="E1591">
        <v>0</v>
      </c>
      <c r="F1591">
        <v>4</v>
      </c>
      <c r="G1591">
        <v>68</v>
      </c>
      <c r="H1591">
        <v>66</v>
      </c>
      <c r="I1591" t="s">
        <v>71</v>
      </c>
      <c r="J1591" t="s">
        <v>140</v>
      </c>
      <c r="K1591">
        <v>190</v>
      </c>
      <c r="L1591" t="s">
        <v>239</v>
      </c>
      <c r="M1591" t="s">
        <v>74</v>
      </c>
      <c r="N1591">
        <v>1200</v>
      </c>
      <c r="O1591">
        <v>7326</v>
      </c>
      <c r="P1591">
        <v>16</v>
      </c>
      <c r="Q1591" t="s">
        <v>3990</v>
      </c>
      <c r="R1591" t="s">
        <v>74</v>
      </c>
      <c r="S1591">
        <v>8</v>
      </c>
      <c r="T1591">
        <v>915.75</v>
      </c>
      <c r="X1591" t="s">
        <v>3798</v>
      </c>
    </row>
    <row r="1592" spans="2:24" x14ac:dyDescent="0.25">
      <c r="B1592" t="s">
        <v>2606</v>
      </c>
      <c r="C1592" t="s">
        <v>2607</v>
      </c>
      <c r="D1592" t="s">
        <v>1063</v>
      </c>
      <c r="E1592">
        <v>0</v>
      </c>
      <c r="F1592">
        <v>4</v>
      </c>
      <c r="G1592">
        <v>68</v>
      </c>
      <c r="H1592">
        <v>66</v>
      </c>
      <c r="I1592" t="s">
        <v>71</v>
      </c>
      <c r="J1592" t="s">
        <v>201</v>
      </c>
      <c r="K1592">
        <v>150</v>
      </c>
      <c r="L1592" t="s">
        <v>239</v>
      </c>
      <c r="M1592" t="s">
        <v>74</v>
      </c>
      <c r="N1592">
        <v>1600</v>
      </c>
      <c r="O1592">
        <v>7326</v>
      </c>
      <c r="P1592">
        <v>16</v>
      </c>
      <c r="Q1592" t="s">
        <v>3990</v>
      </c>
      <c r="R1592" t="s">
        <v>74</v>
      </c>
      <c r="S1592">
        <v>8</v>
      </c>
      <c r="T1592">
        <v>915.75</v>
      </c>
      <c r="X1592" t="s">
        <v>3798</v>
      </c>
    </row>
    <row r="1593" spans="2:24" x14ac:dyDescent="0.25">
      <c r="B1593" t="s">
        <v>2606</v>
      </c>
      <c r="C1593" t="s">
        <v>2607</v>
      </c>
      <c r="D1593" t="s">
        <v>1063</v>
      </c>
      <c r="E1593">
        <v>0</v>
      </c>
      <c r="F1593">
        <v>4</v>
      </c>
      <c r="G1593">
        <v>68</v>
      </c>
      <c r="H1593">
        <v>66</v>
      </c>
      <c r="I1593" t="s">
        <v>77</v>
      </c>
      <c r="J1593" t="s">
        <v>201</v>
      </c>
      <c r="K1593">
        <v>150</v>
      </c>
      <c r="L1593" t="s">
        <v>239</v>
      </c>
      <c r="M1593" t="s">
        <v>74</v>
      </c>
      <c r="N1593">
        <v>1600</v>
      </c>
      <c r="O1593">
        <v>7326</v>
      </c>
      <c r="P1593">
        <v>16</v>
      </c>
      <c r="Q1593" t="s">
        <v>3990</v>
      </c>
      <c r="R1593" t="s">
        <v>74</v>
      </c>
      <c r="S1593">
        <v>8</v>
      </c>
      <c r="T1593">
        <v>915.75</v>
      </c>
      <c r="X1593" t="s">
        <v>3798</v>
      </c>
    </row>
    <row r="1594" spans="2:24" x14ac:dyDescent="0.25">
      <c r="B1594" t="s">
        <v>2606</v>
      </c>
      <c r="C1594" t="s">
        <v>2607</v>
      </c>
      <c r="D1594" t="s">
        <v>1063</v>
      </c>
      <c r="E1594">
        <v>0</v>
      </c>
      <c r="F1594">
        <v>4</v>
      </c>
      <c r="G1594">
        <v>68</v>
      </c>
      <c r="H1594">
        <v>66</v>
      </c>
      <c r="I1594" t="s">
        <v>77</v>
      </c>
      <c r="J1594" t="s">
        <v>140</v>
      </c>
      <c r="K1594">
        <v>190</v>
      </c>
      <c r="L1594" t="s">
        <v>239</v>
      </c>
      <c r="M1594" t="s">
        <v>74</v>
      </c>
      <c r="N1594">
        <v>1200</v>
      </c>
      <c r="O1594">
        <v>7326</v>
      </c>
      <c r="P1594">
        <v>16</v>
      </c>
      <c r="Q1594" t="s">
        <v>3990</v>
      </c>
      <c r="R1594" t="s">
        <v>74</v>
      </c>
      <c r="S1594">
        <v>8</v>
      </c>
      <c r="T1594">
        <v>915.75</v>
      </c>
      <c r="X1594" t="s">
        <v>3798</v>
      </c>
    </row>
    <row r="1595" spans="2:24" x14ac:dyDescent="0.25">
      <c r="B1595" t="s">
        <v>2609</v>
      </c>
      <c r="C1595" t="s">
        <v>1511</v>
      </c>
      <c r="D1595" t="s">
        <v>2379</v>
      </c>
      <c r="E1595">
        <v>0</v>
      </c>
      <c r="F1595">
        <v>1</v>
      </c>
      <c r="G1595">
        <v>52</v>
      </c>
      <c r="H1595">
        <v>66</v>
      </c>
      <c r="I1595" t="s">
        <v>71</v>
      </c>
      <c r="J1595" t="s">
        <v>175</v>
      </c>
      <c r="K1595">
        <v>150</v>
      </c>
      <c r="L1595" t="s">
        <v>73</v>
      </c>
      <c r="M1595" t="s">
        <v>74</v>
      </c>
      <c r="N1595">
        <v>0</v>
      </c>
      <c r="O1595">
        <v>2800</v>
      </c>
      <c r="P1595">
        <v>16</v>
      </c>
      <c r="Q1595" t="s">
        <v>48</v>
      </c>
      <c r="R1595" t="s">
        <v>74</v>
      </c>
      <c r="S1595">
        <v>3</v>
      </c>
      <c r="T1595">
        <v>933.33333333333303</v>
      </c>
      <c r="X1595" t="s">
        <v>2608</v>
      </c>
    </row>
    <row r="1596" spans="2:24" x14ac:dyDescent="0.25">
      <c r="B1596" t="s">
        <v>2609</v>
      </c>
      <c r="C1596" t="s">
        <v>1511</v>
      </c>
      <c r="D1596" t="s">
        <v>2379</v>
      </c>
      <c r="E1596">
        <v>0</v>
      </c>
      <c r="F1596">
        <v>1</v>
      </c>
      <c r="G1596">
        <v>52</v>
      </c>
      <c r="H1596">
        <v>66</v>
      </c>
      <c r="I1596" t="s">
        <v>71</v>
      </c>
      <c r="J1596" t="s">
        <v>220</v>
      </c>
      <c r="K1596">
        <v>2</v>
      </c>
      <c r="L1596" t="s">
        <v>73</v>
      </c>
      <c r="M1596" t="s">
        <v>74</v>
      </c>
      <c r="N1596">
        <v>0</v>
      </c>
      <c r="O1596">
        <v>2800</v>
      </c>
      <c r="P1596">
        <v>16</v>
      </c>
      <c r="Q1596" t="s">
        <v>48</v>
      </c>
      <c r="R1596" t="s">
        <v>74</v>
      </c>
      <c r="S1596">
        <v>3</v>
      </c>
      <c r="T1596">
        <v>933.33333333333303</v>
      </c>
      <c r="X1596" t="s">
        <v>2608</v>
      </c>
    </row>
    <row r="1597" spans="2:24" x14ac:dyDescent="0.25">
      <c r="B1597" t="s">
        <v>2609</v>
      </c>
      <c r="C1597" t="s">
        <v>1511</v>
      </c>
      <c r="D1597" t="s">
        <v>2379</v>
      </c>
      <c r="E1597">
        <v>0</v>
      </c>
      <c r="F1597">
        <v>1</v>
      </c>
      <c r="G1597">
        <v>52</v>
      </c>
      <c r="H1597">
        <v>66</v>
      </c>
      <c r="I1597" t="s">
        <v>77</v>
      </c>
      <c r="J1597" t="s">
        <v>220</v>
      </c>
      <c r="K1597">
        <v>2</v>
      </c>
      <c r="L1597" t="s">
        <v>73</v>
      </c>
      <c r="M1597" t="s">
        <v>74</v>
      </c>
      <c r="N1597">
        <v>0</v>
      </c>
      <c r="O1597">
        <v>2800</v>
      </c>
      <c r="P1597">
        <v>16</v>
      </c>
      <c r="Q1597" t="s">
        <v>48</v>
      </c>
      <c r="R1597" t="s">
        <v>74</v>
      </c>
      <c r="S1597">
        <v>3</v>
      </c>
      <c r="T1597">
        <v>933.33333333333303</v>
      </c>
      <c r="X1597" t="s">
        <v>2608</v>
      </c>
    </row>
    <row r="1598" spans="2:24" x14ac:dyDescent="0.25">
      <c r="B1598" t="s">
        <v>2609</v>
      </c>
      <c r="C1598" t="s">
        <v>1511</v>
      </c>
      <c r="D1598" t="s">
        <v>2379</v>
      </c>
      <c r="E1598">
        <v>0</v>
      </c>
      <c r="F1598">
        <v>1</v>
      </c>
      <c r="G1598">
        <v>52</v>
      </c>
      <c r="H1598">
        <v>66</v>
      </c>
      <c r="I1598" t="s">
        <v>77</v>
      </c>
      <c r="J1598" t="s">
        <v>175</v>
      </c>
      <c r="K1598">
        <v>150</v>
      </c>
      <c r="L1598" t="s">
        <v>73</v>
      </c>
      <c r="M1598" t="s">
        <v>74</v>
      </c>
      <c r="N1598">
        <v>0</v>
      </c>
      <c r="O1598">
        <v>2800</v>
      </c>
      <c r="P1598">
        <v>16</v>
      </c>
      <c r="Q1598" t="s">
        <v>48</v>
      </c>
      <c r="R1598" t="s">
        <v>74</v>
      </c>
      <c r="S1598">
        <v>3</v>
      </c>
      <c r="T1598">
        <v>933.33333333333303</v>
      </c>
      <c r="X1598" t="s">
        <v>2608</v>
      </c>
    </row>
    <row r="1599" spans="2:24" x14ac:dyDescent="0.25">
      <c r="B1599" t="s">
        <v>2610</v>
      </c>
      <c r="C1599" t="s">
        <v>2611</v>
      </c>
      <c r="D1599" t="s">
        <v>2612</v>
      </c>
      <c r="E1599">
        <v>101</v>
      </c>
      <c r="F1599">
        <v>4</v>
      </c>
      <c r="G1599">
        <v>80</v>
      </c>
      <c r="H1599">
        <v>70</v>
      </c>
      <c r="I1599" t="s">
        <v>71</v>
      </c>
      <c r="J1599" t="s">
        <v>2208</v>
      </c>
      <c r="K1599">
        <v>160</v>
      </c>
      <c r="L1599" t="s">
        <v>83</v>
      </c>
      <c r="M1599" t="s">
        <v>83</v>
      </c>
      <c r="N1599">
        <v>0</v>
      </c>
      <c r="O1599">
        <v>8054</v>
      </c>
      <c r="P1599">
        <v>16</v>
      </c>
      <c r="Q1599" t="s">
        <v>48</v>
      </c>
      <c r="R1599">
        <v>450</v>
      </c>
      <c r="S1599">
        <v>7</v>
      </c>
      <c r="T1599">
        <v>1150.57142857142</v>
      </c>
      <c r="X1599" t="s">
        <v>2613</v>
      </c>
    </row>
    <row r="1600" spans="2:24" x14ac:dyDescent="0.25">
      <c r="B1600" t="s">
        <v>2610</v>
      </c>
      <c r="C1600" t="s">
        <v>2611</v>
      </c>
      <c r="D1600" t="s">
        <v>2612</v>
      </c>
      <c r="E1600">
        <v>101</v>
      </c>
      <c r="F1600">
        <v>4</v>
      </c>
      <c r="G1600">
        <v>80</v>
      </c>
      <c r="H1600">
        <v>70</v>
      </c>
      <c r="I1600" t="s">
        <v>71</v>
      </c>
      <c r="J1600" t="s">
        <v>193</v>
      </c>
      <c r="K1600">
        <v>150</v>
      </c>
      <c r="L1600" t="s">
        <v>83</v>
      </c>
      <c r="M1600" t="s">
        <v>83</v>
      </c>
      <c r="N1600">
        <v>0</v>
      </c>
      <c r="O1600">
        <v>8054</v>
      </c>
      <c r="P1600">
        <v>16</v>
      </c>
      <c r="Q1600" t="s">
        <v>48</v>
      </c>
      <c r="R1600">
        <v>450</v>
      </c>
      <c r="S1600">
        <v>7</v>
      </c>
      <c r="T1600">
        <v>1150.57142857142</v>
      </c>
      <c r="X1600" t="s">
        <v>2613</v>
      </c>
    </row>
    <row r="1601" spans="2:24" x14ac:dyDescent="0.25">
      <c r="B1601" t="s">
        <v>2610</v>
      </c>
      <c r="C1601" t="s">
        <v>2611</v>
      </c>
      <c r="D1601" t="s">
        <v>2612</v>
      </c>
      <c r="E1601">
        <v>101</v>
      </c>
      <c r="F1601">
        <v>4</v>
      </c>
      <c r="G1601">
        <v>80</v>
      </c>
      <c r="H1601">
        <v>70</v>
      </c>
      <c r="I1601" t="s">
        <v>77</v>
      </c>
      <c r="J1601" t="s">
        <v>193</v>
      </c>
      <c r="K1601">
        <v>150</v>
      </c>
      <c r="L1601" t="s">
        <v>83</v>
      </c>
      <c r="M1601" t="s">
        <v>83</v>
      </c>
      <c r="N1601">
        <v>0</v>
      </c>
      <c r="O1601">
        <v>8054</v>
      </c>
      <c r="P1601">
        <v>16</v>
      </c>
      <c r="Q1601" t="s">
        <v>48</v>
      </c>
      <c r="R1601" t="s">
        <v>74</v>
      </c>
      <c r="S1601">
        <v>7</v>
      </c>
      <c r="T1601">
        <v>1150.57142857142</v>
      </c>
      <c r="X1601" t="s">
        <v>2613</v>
      </c>
    </row>
    <row r="1602" spans="2:24" x14ac:dyDescent="0.25">
      <c r="B1602" t="s">
        <v>2610</v>
      </c>
      <c r="C1602" t="s">
        <v>2611</v>
      </c>
      <c r="D1602" t="s">
        <v>2612</v>
      </c>
      <c r="E1602">
        <v>101</v>
      </c>
      <c r="F1602">
        <v>4</v>
      </c>
      <c r="G1602">
        <v>80</v>
      </c>
      <c r="H1602">
        <v>70</v>
      </c>
      <c r="I1602" t="s">
        <v>77</v>
      </c>
      <c r="J1602" t="s">
        <v>2208</v>
      </c>
      <c r="K1602">
        <v>160</v>
      </c>
      <c r="L1602" t="s">
        <v>83</v>
      </c>
      <c r="M1602" t="s">
        <v>83</v>
      </c>
      <c r="N1602">
        <v>0</v>
      </c>
      <c r="O1602">
        <v>8054</v>
      </c>
      <c r="P1602">
        <v>16</v>
      </c>
      <c r="Q1602" t="s">
        <v>48</v>
      </c>
      <c r="R1602" t="s">
        <v>74</v>
      </c>
      <c r="S1602">
        <v>7</v>
      </c>
      <c r="T1602">
        <v>1150.57142857142</v>
      </c>
      <c r="X1602" t="s">
        <v>2613</v>
      </c>
    </row>
    <row r="1603" spans="2:24" x14ac:dyDescent="0.25">
      <c r="B1603" t="s">
        <v>2614</v>
      </c>
      <c r="C1603" t="s">
        <v>2611</v>
      </c>
      <c r="D1603" t="s">
        <v>2257</v>
      </c>
      <c r="E1603">
        <v>101</v>
      </c>
      <c r="F1603">
        <v>4</v>
      </c>
      <c r="G1603">
        <v>80</v>
      </c>
      <c r="H1603">
        <v>70</v>
      </c>
      <c r="I1603" t="s">
        <v>71</v>
      </c>
      <c r="J1603" t="s">
        <v>193</v>
      </c>
      <c r="K1603">
        <v>150</v>
      </c>
      <c r="L1603" t="s">
        <v>624</v>
      </c>
      <c r="M1603" t="s">
        <v>74</v>
      </c>
      <c r="N1603">
        <v>0</v>
      </c>
      <c r="O1603">
        <v>8054</v>
      </c>
      <c r="P1603">
        <v>16</v>
      </c>
      <c r="Q1603" t="s">
        <v>48</v>
      </c>
      <c r="R1603" t="s">
        <v>74</v>
      </c>
      <c r="S1603">
        <v>7</v>
      </c>
      <c r="T1603">
        <v>1150.57142857142</v>
      </c>
      <c r="X1603" t="s">
        <v>2615</v>
      </c>
    </row>
    <row r="1604" spans="2:24" x14ac:dyDescent="0.25">
      <c r="B1604" t="s">
        <v>2614</v>
      </c>
      <c r="C1604" t="s">
        <v>2611</v>
      </c>
      <c r="D1604" t="s">
        <v>2257</v>
      </c>
      <c r="E1604">
        <v>101</v>
      </c>
      <c r="F1604">
        <v>4</v>
      </c>
      <c r="G1604">
        <v>80</v>
      </c>
      <c r="H1604">
        <v>70</v>
      </c>
      <c r="I1604" t="s">
        <v>71</v>
      </c>
      <c r="J1604" t="s">
        <v>2208</v>
      </c>
      <c r="K1604">
        <v>160</v>
      </c>
      <c r="L1604" t="s">
        <v>624</v>
      </c>
      <c r="M1604" t="s">
        <v>74</v>
      </c>
      <c r="N1604">
        <v>0</v>
      </c>
      <c r="O1604">
        <v>8054</v>
      </c>
      <c r="P1604">
        <v>16</v>
      </c>
      <c r="Q1604" t="s">
        <v>48</v>
      </c>
      <c r="R1604" t="s">
        <v>74</v>
      </c>
      <c r="S1604">
        <v>7</v>
      </c>
      <c r="T1604">
        <v>1150.57142857142</v>
      </c>
      <c r="X1604" t="s">
        <v>2615</v>
      </c>
    </row>
    <row r="1605" spans="2:24" x14ac:dyDescent="0.25">
      <c r="B1605" t="s">
        <v>2614</v>
      </c>
      <c r="C1605" t="s">
        <v>2611</v>
      </c>
      <c r="D1605" t="s">
        <v>2257</v>
      </c>
      <c r="E1605">
        <v>101</v>
      </c>
      <c r="F1605">
        <v>4</v>
      </c>
      <c r="G1605">
        <v>80</v>
      </c>
      <c r="H1605">
        <v>70</v>
      </c>
      <c r="I1605" t="s">
        <v>77</v>
      </c>
      <c r="J1605" t="s">
        <v>2208</v>
      </c>
      <c r="K1605">
        <v>160</v>
      </c>
      <c r="L1605" t="s">
        <v>627</v>
      </c>
      <c r="M1605" t="s">
        <v>74</v>
      </c>
      <c r="N1605">
        <v>0</v>
      </c>
      <c r="O1605">
        <v>8054</v>
      </c>
      <c r="P1605">
        <v>16</v>
      </c>
      <c r="Q1605" t="s">
        <v>48</v>
      </c>
      <c r="R1605" t="s">
        <v>74</v>
      </c>
      <c r="S1605">
        <v>7</v>
      </c>
      <c r="T1605">
        <v>1150.57142857142</v>
      </c>
      <c r="X1605" t="s">
        <v>2615</v>
      </c>
    </row>
    <row r="1606" spans="2:24" x14ac:dyDescent="0.25">
      <c r="B1606" t="s">
        <v>2614</v>
      </c>
      <c r="C1606" t="s">
        <v>2611</v>
      </c>
      <c r="D1606" t="s">
        <v>2257</v>
      </c>
      <c r="E1606">
        <v>101</v>
      </c>
      <c r="F1606">
        <v>4</v>
      </c>
      <c r="G1606">
        <v>80</v>
      </c>
      <c r="H1606">
        <v>70</v>
      </c>
      <c r="I1606" t="s">
        <v>77</v>
      </c>
      <c r="J1606" t="s">
        <v>193</v>
      </c>
      <c r="K1606">
        <v>150</v>
      </c>
      <c r="L1606" t="s">
        <v>627</v>
      </c>
      <c r="M1606" t="s">
        <v>74</v>
      </c>
      <c r="N1606">
        <v>0</v>
      </c>
      <c r="O1606">
        <v>8054</v>
      </c>
      <c r="P1606">
        <v>16</v>
      </c>
      <c r="Q1606" t="s">
        <v>48</v>
      </c>
      <c r="R1606" t="s">
        <v>74</v>
      </c>
      <c r="S1606">
        <v>7</v>
      </c>
      <c r="T1606">
        <v>1150.57142857142</v>
      </c>
      <c r="X1606" t="s">
        <v>2615</v>
      </c>
    </row>
    <row r="1607" spans="2:24" x14ac:dyDescent="0.25">
      <c r="B1607" t="s">
        <v>2616</v>
      </c>
      <c r="C1607" t="s">
        <v>2611</v>
      </c>
      <c r="D1607" t="s">
        <v>2617</v>
      </c>
      <c r="E1607">
        <v>101</v>
      </c>
      <c r="F1607">
        <v>4</v>
      </c>
      <c r="G1607">
        <v>80</v>
      </c>
      <c r="H1607">
        <v>70</v>
      </c>
      <c r="I1607" t="s">
        <v>71</v>
      </c>
      <c r="J1607" t="s">
        <v>2594</v>
      </c>
      <c r="K1607">
        <v>150</v>
      </c>
      <c r="L1607" t="s">
        <v>83</v>
      </c>
      <c r="M1607" t="s">
        <v>83</v>
      </c>
      <c r="N1607">
        <v>0</v>
      </c>
      <c r="O1607">
        <v>8054</v>
      </c>
      <c r="P1607">
        <v>16</v>
      </c>
      <c r="Q1607" t="s">
        <v>48</v>
      </c>
      <c r="R1607">
        <v>450</v>
      </c>
      <c r="S1607">
        <v>7</v>
      </c>
      <c r="T1607">
        <v>1150.57142857142</v>
      </c>
      <c r="X1607" t="s">
        <v>2618</v>
      </c>
    </row>
    <row r="1608" spans="2:24" x14ac:dyDescent="0.25">
      <c r="B1608" t="s">
        <v>2616</v>
      </c>
      <c r="C1608" t="s">
        <v>2611</v>
      </c>
      <c r="D1608" t="s">
        <v>2617</v>
      </c>
      <c r="E1608">
        <v>101</v>
      </c>
      <c r="F1608">
        <v>4</v>
      </c>
      <c r="G1608">
        <v>80</v>
      </c>
      <c r="H1608">
        <v>70</v>
      </c>
      <c r="I1608" t="s">
        <v>71</v>
      </c>
      <c r="J1608" t="s">
        <v>1538</v>
      </c>
      <c r="K1608">
        <v>150</v>
      </c>
      <c r="L1608" t="s">
        <v>83</v>
      </c>
      <c r="M1608" t="s">
        <v>83</v>
      </c>
      <c r="N1608">
        <v>0</v>
      </c>
      <c r="O1608">
        <v>8054</v>
      </c>
      <c r="P1608">
        <v>16</v>
      </c>
      <c r="Q1608" t="s">
        <v>48</v>
      </c>
      <c r="R1608">
        <v>450</v>
      </c>
      <c r="S1608">
        <v>7</v>
      </c>
      <c r="T1608">
        <v>1150.57142857142</v>
      </c>
      <c r="X1608" t="s">
        <v>2618</v>
      </c>
    </row>
    <row r="1609" spans="2:24" x14ac:dyDescent="0.25">
      <c r="B1609" t="s">
        <v>2616</v>
      </c>
      <c r="C1609" t="s">
        <v>2611</v>
      </c>
      <c r="D1609" t="s">
        <v>2617</v>
      </c>
      <c r="E1609">
        <v>101</v>
      </c>
      <c r="F1609">
        <v>4</v>
      </c>
      <c r="G1609">
        <v>80</v>
      </c>
      <c r="H1609">
        <v>70</v>
      </c>
      <c r="I1609" t="s">
        <v>77</v>
      </c>
      <c r="J1609" t="s">
        <v>256</v>
      </c>
      <c r="K1609">
        <v>150</v>
      </c>
      <c r="L1609" t="s">
        <v>83</v>
      </c>
      <c r="M1609" t="s">
        <v>83</v>
      </c>
      <c r="N1609">
        <v>0</v>
      </c>
      <c r="O1609">
        <v>8054</v>
      </c>
      <c r="P1609">
        <v>16</v>
      </c>
      <c r="Q1609" t="s">
        <v>48</v>
      </c>
      <c r="R1609" t="s">
        <v>74</v>
      </c>
      <c r="S1609">
        <v>7</v>
      </c>
      <c r="T1609">
        <v>1150.57142857142</v>
      </c>
      <c r="X1609" t="s">
        <v>2618</v>
      </c>
    </row>
    <row r="1610" spans="2:24" x14ac:dyDescent="0.25">
      <c r="B1610" t="s">
        <v>2616</v>
      </c>
      <c r="C1610" t="s">
        <v>2611</v>
      </c>
      <c r="D1610" t="s">
        <v>2617</v>
      </c>
      <c r="E1610">
        <v>101</v>
      </c>
      <c r="F1610">
        <v>4</v>
      </c>
      <c r="G1610">
        <v>80</v>
      </c>
      <c r="H1610">
        <v>70</v>
      </c>
      <c r="I1610" t="s">
        <v>77</v>
      </c>
      <c r="J1610" t="s">
        <v>2208</v>
      </c>
      <c r="K1610">
        <v>160</v>
      </c>
      <c r="L1610" t="s">
        <v>83</v>
      </c>
      <c r="M1610" t="s">
        <v>83</v>
      </c>
      <c r="N1610">
        <v>0</v>
      </c>
      <c r="O1610">
        <v>8054</v>
      </c>
      <c r="P1610">
        <v>16</v>
      </c>
      <c r="Q1610" t="s">
        <v>48</v>
      </c>
      <c r="R1610" t="s">
        <v>74</v>
      </c>
      <c r="S1610">
        <v>7</v>
      </c>
      <c r="T1610">
        <v>1150.57142857142</v>
      </c>
      <c r="X1610" t="s">
        <v>2618</v>
      </c>
    </row>
    <row r="1611" spans="2:24" x14ac:dyDescent="0.25">
      <c r="B1611" t="s">
        <v>2619</v>
      </c>
      <c r="C1611" t="s">
        <v>2620</v>
      </c>
      <c r="D1611" t="s">
        <v>137</v>
      </c>
      <c r="E1611">
        <v>0</v>
      </c>
      <c r="F1611">
        <v>4</v>
      </c>
      <c r="G1611">
        <v>66</v>
      </c>
      <c r="H1611">
        <v>66</v>
      </c>
      <c r="I1611" t="s">
        <v>71</v>
      </c>
      <c r="J1611" t="s">
        <v>140</v>
      </c>
      <c r="K1611">
        <v>190</v>
      </c>
      <c r="L1611" t="s">
        <v>239</v>
      </c>
      <c r="M1611" t="s">
        <v>74</v>
      </c>
      <c r="N1611">
        <v>1200</v>
      </c>
      <c r="O1611">
        <v>7422</v>
      </c>
      <c r="P1611">
        <v>16</v>
      </c>
      <c r="Q1611" t="s">
        <v>3990</v>
      </c>
      <c r="R1611" t="s">
        <v>74</v>
      </c>
      <c r="S1611">
        <v>8</v>
      </c>
      <c r="T1611">
        <v>927.75</v>
      </c>
      <c r="X1611" t="s">
        <v>2621</v>
      </c>
    </row>
    <row r="1612" spans="2:24" x14ac:dyDescent="0.25">
      <c r="B1612" t="s">
        <v>2619</v>
      </c>
      <c r="C1612" t="s">
        <v>2620</v>
      </c>
      <c r="D1612" t="s">
        <v>137</v>
      </c>
      <c r="E1612">
        <v>0</v>
      </c>
      <c r="F1612">
        <v>4</v>
      </c>
      <c r="G1612">
        <v>66</v>
      </c>
      <c r="H1612">
        <v>66</v>
      </c>
      <c r="I1612" t="s">
        <v>77</v>
      </c>
      <c r="J1612" t="s">
        <v>144</v>
      </c>
      <c r="K1612">
        <v>150</v>
      </c>
      <c r="L1612" t="s">
        <v>239</v>
      </c>
      <c r="M1612" t="s">
        <v>74</v>
      </c>
      <c r="N1612">
        <v>1200</v>
      </c>
      <c r="O1612">
        <v>7422</v>
      </c>
      <c r="P1612">
        <v>16</v>
      </c>
      <c r="Q1612" t="s">
        <v>3990</v>
      </c>
      <c r="R1612" t="s">
        <v>74</v>
      </c>
      <c r="S1612">
        <v>8</v>
      </c>
      <c r="T1612">
        <v>927.75</v>
      </c>
      <c r="X1612" t="s">
        <v>2621</v>
      </c>
    </row>
    <row r="1613" spans="2:24" x14ac:dyDescent="0.25">
      <c r="B1613" t="s">
        <v>2622</v>
      </c>
      <c r="C1613" t="s">
        <v>2623</v>
      </c>
      <c r="D1613" t="s">
        <v>281</v>
      </c>
      <c r="E1613">
        <v>0</v>
      </c>
      <c r="F1613">
        <v>2</v>
      </c>
      <c r="G1613">
        <v>50</v>
      </c>
      <c r="H1613">
        <v>70</v>
      </c>
      <c r="I1613" t="s">
        <v>71</v>
      </c>
      <c r="J1613" t="s">
        <v>318</v>
      </c>
      <c r="K1613">
        <v>300</v>
      </c>
      <c r="L1613" t="s">
        <v>73</v>
      </c>
      <c r="M1613" t="s">
        <v>74</v>
      </c>
      <c r="N1613">
        <v>0</v>
      </c>
      <c r="O1613">
        <v>3924</v>
      </c>
      <c r="P1613">
        <v>16</v>
      </c>
      <c r="Q1613" t="s">
        <v>48</v>
      </c>
      <c r="R1613" t="s">
        <v>74</v>
      </c>
      <c r="S1613">
        <v>4</v>
      </c>
      <c r="T1613">
        <v>981</v>
      </c>
      <c r="X1613" t="s">
        <v>2624</v>
      </c>
    </row>
    <row r="1614" spans="2:24" x14ac:dyDescent="0.25">
      <c r="B1614" t="s">
        <v>2622</v>
      </c>
      <c r="C1614" t="s">
        <v>2623</v>
      </c>
      <c r="D1614" t="s">
        <v>281</v>
      </c>
      <c r="E1614">
        <v>0</v>
      </c>
      <c r="F1614">
        <v>2</v>
      </c>
      <c r="G1614">
        <v>50</v>
      </c>
      <c r="H1614">
        <v>70</v>
      </c>
      <c r="I1614" t="s">
        <v>71</v>
      </c>
      <c r="J1614" t="s">
        <v>195</v>
      </c>
      <c r="K1614">
        <v>300</v>
      </c>
      <c r="L1614" t="s">
        <v>73</v>
      </c>
      <c r="M1614" t="s">
        <v>74</v>
      </c>
      <c r="N1614">
        <v>0</v>
      </c>
      <c r="O1614">
        <v>3924</v>
      </c>
      <c r="P1614">
        <v>16</v>
      </c>
      <c r="Q1614" t="s">
        <v>48</v>
      </c>
      <c r="R1614" t="s">
        <v>74</v>
      </c>
      <c r="S1614">
        <v>4</v>
      </c>
      <c r="T1614">
        <v>981</v>
      </c>
      <c r="X1614" t="s">
        <v>2624</v>
      </c>
    </row>
    <row r="1615" spans="2:24" x14ac:dyDescent="0.25">
      <c r="B1615" t="s">
        <v>2622</v>
      </c>
      <c r="C1615" t="s">
        <v>2623</v>
      </c>
      <c r="D1615" t="s">
        <v>281</v>
      </c>
      <c r="E1615">
        <v>0</v>
      </c>
      <c r="F1615">
        <v>2</v>
      </c>
      <c r="G1615">
        <v>50</v>
      </c>
      <c r="H1615">
        <v>70</v>
      </c>
      <c r="I1615" t="s">
        <v>77</v>
      </c>
      <c r="J1615" t="s">
        <v>195</v>
      </c>
      <c r="K1615">
        <v>300</v>
      </c>
      <c r="L1615" t="s">
        <v>73</v>
      </c>
      <c r="M1615" t="s">
        <v>74</v>
      </c>
      <c r="N1615">
        <v>0</v>
      </c>
      <c r="O1615">
        <v>3924</v>
      </c>
      <c r="P1615">
        <v>16</v>
      </c>
      <c r="Q1615" t="s">
        <v>48</v>
      </c>
      <c r="R1615" t="s">
        <v>74</v>
      </c>
      <c r="S1615">
        <v>4</v>
      </c>
      <c r="T1615">
        <v>981</v>
      </c>
      <c r="X1615" t="s">
        <v>2624</v>
      </c>
    </row>
    <row r="1616" spans="2:24" x14ac:dyDescent="0.25">
      <c r="B1616" t="s">
        <v>2622</v>
      </c>
      <c r="C1616" t="s">
        <v>2623</v>
      </c>
      <c r="D1616" t="s">
        <v>281</v>
      </c>
      <c r="E1616">
        <v>0</v>
      </c>
      <c r="F1616">
        <v>2</v>
      </c>
      <c r="G1616">
        <v>50</v>
      </c>
      <c r="H1616">
        <v>70</v>
      </c>
      <c r="I1616" t="s">
        <v>77</v>
      </c>
      <c r="J1616" t="s">
        <v>318</v>
      </c>
      <c r="K1616">
        <v>300</v>
      </c>
      <c r="L1616" t="s">
        <v>73</v>
      </c>
      <c r="M1616" t="s">
        <v>74</v>
      </c>
      <c r="N1616">
        <v>0</v>
      </c>
      <c r="O1616">
        <v>3924</v>
      </c>
      <c r="P1616">
        <v>16</v>
      </c>
      <c r="Q1616" t="s">
        <v>48</v>
      </c>
      <c r="R1616" t="s">
        <v>74</v>
      </c>
      <c r="S1616">
        <v>4</v>
      </c>
      <c r="T1616">
        <v>981</v>
      </c>
      <c r="X1616" t="s">
        <v>2624</v>
      </c>
    </row>
    <row r="1617" spans="2:24" x14ac:dyDescent="0.25">
      <c r="B1617" t="s">
        <v>2625</v>
      </c>
      <c r="C1617" t="s">
        <v>2626</v>
      </c>
      <c r="D1617" t="s">
        <v>2627</v>
      </c>
      <c r="E1617">
        <v>0</v>
      </c>
      <c r="F1617">
        <v>1</v>
      </c>
      <c r="G1617">
        <v>35</v>
      </c>
      <c r="H1617">
        <v>70</v>
      </c>
      <c r="I1617" t="s">
        <v>71</v>
      </c>
      <c r="J1617" t="s">
        <v>938</v>
      </c>
      <c r="K1617">
        <v>600</v>
      </c>
      <c r="L1617" t="s">
        <v>239</v>
      </c>
      <c r="M1617" t="s">
        <v>74</v>
      </c>
      <c r="N1617">
        <v>182</v>
      </c>
      <c r="O1617">
        <v>2970</v>
      </c>
      <c r="P1617">
        <v>16</v>
      </c>
      <c r="Q1617" t="s">
        <v>3990</v>
      </c>
      <c r="R1617" t="s">
        <v>74</v>
      </c>
      <c r="S1617">
        <v>3</v>
      </c>
      <c r="T1617">
        <v>990</v>
      </c>
      <c r="X1617" t="s">
        <v>2628</v>
      </c>
    </row>
    <row r="1618" spans="2:24" x14ac:dyDescent="0.25">
      <c r="B1618" t="s">
        <v>2625</v>
      </c>
      <c r="C1618" t="s">
        <v>2626</v>
      </c>
      <c r="D1618" t="s">
        <v>2627</v>
      </c>
      <c r="E1618">
        <v>0</v>
      </c>
      <c r="F1618">
        <v>1</v>
      </c>
      <c r="G1618">
        <v>35</v>
      </c>
      <c r="H1618">
        <v>70</v>
      </c>
      <c r="I1618" t="s">
        <v>77</v>
      </c>
      <c r="J1618" t="s">
        <v>938</v>
      </c>
      <c r="K1618">
        <v>600</v>
      </c>
      <c r="L1618" t="s">
        <v>239</v>
      </c>
      <c r="M1618" t="s">
        <v>74</v>
      </c>
      <c r="N1618">
        <v>182</v>
      </c>
      <c r="O1618">
        <v>2970</v>
      </c>
      <c r="P1618">
        <v>16</v>
      </c>
      <c r="Q1618" t="s">
        <v>3990</v>
      </c>
      <c r="R1618" t="s">
        <v>74</v>
      </c>
      <c r="S1618">
        <v>3</v>
      </c>
      <c r="T1618">
        <v>990</v>
      </c>
      <c r="X1618" t="s">
        <v>2628</v>
      </c>
    </row>
    <row r="1619" spans="2:24" x14ac:dyDescent="0.25">
      <c r="B1619" t="s">
        <v>2629</v>
      </c>
      <c r="C1619" t="s">
        <v>2626</v>
      </c>
      <c r="D1619" t="s">
        <v>2627</v>
      </c>
      <c r="E1619">
        <v>0</v>
      </c>
      <c r="F1619">
        <v>1</v>
      </c>
      <c r="G1619">
        <v>35</v>
      </c>
      <c r="H1619">
        <v>70</v>
      </c>
      <c r="I1619" t="s">
        <v>71</v>
      </c>
      <c r="J1619" t="s">
        <v>938</v>
      </c>
      <c r="K1619">
        <v>600</v>
      </c>
      <c r="L1619" t="s">
        <v>73</v>
      </c>
      <c r="M1619" t="s">
        <v>74</v>
      </c>
      <c r="N1619">
        <v>0</v>
      </c>
      <c r="O1619">
        <v>2970</v>
      </c>
      <c r="P1619">
        <v>16</v>
      </c>
      <c r="Q1619" t="s">
        <v>48</v>
      </c>
      <c r="R1619" t="s">
        <v>74</v>
      </c>
      <c r="S1619">
        <v>3</v>
      </c>
      <c r="T1619">
        <v>990</v>
      </c>
      <c r="X1619" t="s">
        <v>2630</v>
      </c>
    </row>
    <row r="1620" spans="2:24" x14ac:dyDescent="0.25">
      <c r="B1620" t="s">
        <v>2629</v>
      </c>
      <c r="C1620" t="s">
        <v>2626</v>
      </c>
      <c r="D1620" t="s">
        <v>2627</v>
      </c>
      <c r="E1620">
        <v>0</v>
      </c>
      <c r="F1620">
        <v>1</v>
      </c>
      <c r="G1620">
        <v>35</v>
      </c>
      <c r="H1620">
        <v>70</v>
      </c>
      <c r="I1620" t="s">
        <v>77</v>
      </c>
      <c r="J1620" t="s">
        <v>938</v>
      </c>
      <c r="K1620">
        <v>600</v>
      </c>
      <c r="L1620" t="s">
        <v>73</v>
      </c>
      <c r="M1620" t="s">
        <v>74</v>
      </c>
      <c r="N1620">
        <v>0</v>
      </c>
      <c r="O1620">
        <v>2970</v>
      </c>
      <c r="P1620">
        <v>16</v>
      </c>
      <c r="Q1620" t="s">
        <v>48</v>
      </c>
      <c r="R1620" t="s">
        <v>74</v>
      </c>
      <c r="S1620">
        <v>3</v>
      </c>
      <c r="T1620">
        <v>990</v>
      </c>
      <c r="X1620" t="s">
        <v>2630</v>
      </c>
    </row>
    <row r="1621" spans="2:24" x14ac:dyDescent="0.25">
      <c r="B1621" t="s">
        <v>2631</v>
      </c>
      <c r="C1621" t="s">
        <v>228</v>
      </c>
      <c r="D1621" t="s">
        <v>2632</v>
      </c>
      <c r="E1621">
        <v>107</v>
      </c>
      <c r="F1621">
        <v>5</v>
      </c>
      <c r="G1621">
        <v>80</v>
      </c>
      <c r="H1621">
        <v>66</v>
      </c>
      <c r="I1621" t="s">
        <v>71</v>
      </c>
      <c r="J1621" t="s">
        <v>199</v>
      </c>
      <c r="K1621">
        <v>75</v>
      </c>
      <c r="L1621" t="s">
        <v>73</v>
      </c>
      <c r="M1621" t="s">
        <v>83</v>
      </c>
      <c r="N1621">
        <v>0</v>
      </c>
      <c r="O1621">
        <v>12570</v>
      </c>
      <c r="P1621">
        <v>16</v>
      </c>
      <c r="Q1621" t="s">
        <v>48</v>
      </c>
      <c r="R1621">
        <v>450</v>
      </c>
      <c r="S1621">
        <v>11</v>
      </c>
      <c r="T1621">
        <v>1142.72727272727</v>
      </c>
      <c r="X1621" t="s">
        <v>2633</v>
      </c>
    </row>
    <row r="1622" spans="2:24" x14ac:dyDescent="0.25">
      <c r="B1622" t="s">
        <v>2631</v>
      </c>
      <c r="C1622" t="s">
        <v>228</v>
      </c>
      <c r="D1622" t="s">
        <v>2632</v>
      </c>
      <c r="E1622">
        <v>107</v>
      </c>
      <c r="F1622">
        <v>5</v>
      </c>
      <c r="G1622">
        <v>80</v>
      </c>
      <c r="H1622">
        <v>66</v>
      </c>
      <c r="I1622" t="s">
        <v>77</v>
      </c>
      <c r="J1622" t="s">
        <v>144</v>
      </c>
      <c r="K1622">
        <v>150</v>
      </c>
      <c r="L1622" t="s">
        <v>83</v>
      </c>
      <c r="M1622" t="s">
        <v>73</v>
      </c>
      <c r="N1622">
        <v>1500</v>
      </c>
      <c r="O1622">
        <v>12570</v>
      </c>
      <c r="P1622">
        <v>16</v>
      </c>
      <c r="Q1622" t="s">
        <v>3990</v>
      </c>
      <c r="R1622" t="s">
        <v>74</v>
      </c>
      <c r="S1622">
        <v>13</v>
      </c>
      <c r="T1622">
        <v>966.923076923076</v>
      </c>
      <c r="X1622" t="s">
        <v>2633</v>
      </c>
    </row>
    <row r="1623" spans="2:24" x14ac:dyDescent="0.25">
      <c r="B1623" t="s">
        <v>2634</v>
      </c>
      <c r="C1623" t="s">
        <v>2635</v>
      </c>
      <c r="D1623" t="s">
        <v>2636</v>
      </c>
      <c r="E1623">
        <v>108</v>
      </c>
      <c r="F1623">
        <v>4</v>
      </c>
      <c r="G1623">
        <v>74</v>
      </c>
      <c r="H1623">
        <v>70</v>
      </c>
      <c r="I1623" t="s">
        <v>71</v>
      </c>
      <c r="J1623" t="s">
        <v>140</v>
      </c>
      <c r="K1623">
        <v>190</v>
      </c>
      <c r="L1623" t="s">
        <v>83</v>
      </c>
      <c r="M1623" t="s">
        <v>73</v>
      </c>
      <c r="N1623">
        <v>1200</v>
      </c>
      <c r="O1623">
        <v>8430</v>
      </c>
      <c r="P1623">
        <v>16</v>
      </c>
      <c r="Q1623" t="s">
        <v>3990</v>
      </c>
      <c r="R1623">
        <v>320</v>
      </c>
      <c r="S1623">
        <v>9</v>
      </c>
      <c r="T1623">
        <v>936.66666666666595</v>
      </c>
      <c r="X1623" t="s">
        <v>2637</v>
      </c>
    </row>
    <row r="1624" spans="2:24" x14ac:dyDescent="0.25">
      <c r="B1624" t="s">
        <v>2634</v>
      </c>
      <c r="C1624" t="s">
        <v>2635</v>
      </c>
      <c r="D1624" t="s">
        <v>2636</v>
      </c>
      <c r="E1624">
        <v>108</v>
      </c>
      <c r="F1624">
        <v>4</v>
      </c>
      <c r="G1624">
        <v>74</v>
      </c>
      <c r="H1624">
        <v>70</v>
      </c>
      <c r="I1624" t="s">
        <v>77</v>
      </c>
      <c r="J1624" t="s">
        <v>144</v>
      </c>
      <c r="K1624">
        <v>150</v>
      </c>
      <c r="L1624" t="s">
        <v>83</v>
      </c>
      <c r="M1624" t="s">
        <v>73</v>
      </c>
      <c r="N1624">
        <v>1500</v>
      </c>
      <c r="O1624">
        <v>8430</v>
      </c>
      <c r="P1624">
        <v>16</v>
      </c>
      <c r="Q1624" t="s">
        <v>3990</v>
      </c>
      <c r="R1624" t="s">
        <v>74</v>
      </c>
      <c r="S1624">
        <v>9</v>
      </c>
      <c r="T1624">
        <v>936.66666666666595</v>
      </c>
      <c r="X1624" t="s">
        <v>2637</v>
      </c>
    </row>
    <row r="1625" spans="2:24" x14ac:dyDescent="0.25">
      <c r="B1625" t="s">
        <v>2638</v>
      </c>
      <c r="C1625" t="s">
        <v>2639</v>
      </c>
      <c r="D1625" t="s">
        <v>2640</v>
      </c>
      <c r="E1625">
        <v>109</v>
      </c>
      <c r="F1625">
        <v>4</v>
      </c>
      <c r="G1625">
        <v>75</v>
      </c>
      <c r="H1625">
        <v>66</v>
      </c>
      <c r="I1625" t="s">
        <v>71</v>
      </c>
      <c r="J1625" t="s">
        <v>713</v>
      </c>
      <c r="K1625">
        <v>205</v>
      </c>
      <c r="L1625" t="s">
        <v>83</v>
      </c>
      <c r="M1625" t="s">
        <v>73</v>
      </c>
      <c r="N1625">
        <v>1200</v>
      </c>
      <c r="O1625">
        <v>9270</v>
      </c>
      <c r="P1625">
        <v>16</v>
      </c>
      <c r="Q1625" t="s">
        <v>3990</v>
      </c>
      <c r="R1625">
        <v>320</v>
      </c>
      <c r="S1625">
        <v>10</v>
      </c>
      <c r="T1625">
        <v>927</v>
      </c>
      <c r="X1625" t="s">
        <v>2641</v>
      </c>
    </row>
    <row r="1626" spans="2:24" x14ac:dyDescent="0.25">
      <c r="B1626" t="s">
        <v>2638</v>
      </c>
      <c r="C1626" t="s">
        <v>2639</v>
      </c>
      <c r="D1626" t="s">
        <v>2640</v>
      </c>
      <c r="E1626">
        <v>109</v>
      </c>
      <c r="F1626">
        <v>4</v>
      </c>
      <c r="G1626">
        <v>75</v>
      </c>
      <c r="H1626">
        <v>66</v>
      </c>
      <c r="I1626" t="s">
        <v>77</v>
      </c>
      <c r="J1626" t="s">
        <v>713</v>
      </c>
      <c r="K1626">
        <v>205</v>
      </c>
      <c r="L1626" t="s">
        <v>83</v>
      </c>
      <c r="M1626" t="s">
        <v>73</v>
      </c>
      <c r="N1626">
        <v>1200</v>
      </c>
      <c r="O1626">
        <v>9270</v>
      </c>
      <c r="P1626">
        <v>16</v>
      </c>
      <c r="Q1626" t="s">
        <v>3990</v>
      </c>
      <c r="R1626" t="s">
        <v>74</v>
      </c>
      <c r="S1626">
        <v>10</v>
      </c>
      <c r="T1626">
        <v>927</v>
      </c>
      <c r="X1626" t="s">
        <v>2641</v>
      </c>
    </row>
    <row r="1627" spans="2:24" s="12" customFormat="1" x14ac:dyDescent="0.25">
      <c r="B1627" s="12" t="s">
        <v>43</v>
      </c>
      <c r="C1627" s="12" t="s">
        <v>2642</v>
      </c>
      <c r="D1627" s="12" t="s">
        <v>2643</v>
      </c>
      <c r="E1627" s="12">
        <v>0</v>
      </c>
      <c r="F1627" s="12">
        <v>1</v>
      </c>
      <c r="G1627" s="12">
        <v>78</v>
      </c>
      <c r="H1627" s="12">
        <v>64.739999999999995</v>
      </c>
      <c r="I1627" s="12" t="s">
        <v>71</v>
      </c>
      <c r="J1627" s="12" t="s">
        <v>201</v>
      </c>
      <c r="K1627" s="12">
        <v>150</v>
      </c>
      <c r="L1627" s="12" t="s">
        <v>239</v>
      </c>
      <c r="M1627" s="12" t="s">
        <v>74</v>
      </c>
      <c r="N1627" s="12">
        <v>1000</v>
      </c>
      <c r="O1627" s="12">
        <v>3680</v>
      </c>
      <c r="P1627" s="12">
        <v>16</v>
      </c>
      <c r="Q1627" s="12" t="s">
        <v>3990</v>
      </c>
      <c r="R1627" s="12" t="s">
        <v>74</v>
      </c>
      <c r="S1627" s="12">
        <v>4</v>
      </c>
      <c r="T1627" s="12">
        <v>920</v>
      </c>
      <c r="X1627" s="12" t="s">
        <v>3799</v>
      </c>
    </row>
    <row r="1628" spans="2:24" s="12" customFormat="1" x14ac:dyDescent="0.25">
      <c r="B1628" s="12" t="s">
        <v>43</v>
      </c>
      <c r="C1628" s="12" t="s">
        <v>2642</v>
      </c>
      <c r="D1628" s="12" t="s">
        <v>2643</v>
      </c>
      <c r="E1628" s="12">
        <v>0</v>
      </c>
      <c r="F1628" s="12">
        <v>1</v>
      </c>
      <c r="G1628" s="12">
        <v>78</v>
      </c>
      <c r="H1628" s="12">
        <v>64.739999999999995</v>
      </c>
      <c r="I1628" s="12" t="s">
        <v>77</v>
      </c>
      <c r="J1628" s="12" t="s">
        <v>2237</v>
      </c>
      <c r="K1628" s="12" t="s">
        <v>3995</v>
      </c>
      <c r="L1628" s="12" t="s">
        <v>73</v>
      </c>
      <c r="M1628" s="12" t="s">
        <v>74</v>
      </c>
      <c r="N1628" s="12">
        <v>0</v>
      </c>
      <c r="O1628" s="12">
        <v>3680</v>
      </c>
      <c r="P1628" s="12">
        <v>16</v>
      </c>
      <c r="Q1628" s="12" t="s">
        <v>48</v>
      </c>
      <c r="R1628" s="12" t="s">
        <v>74</v>
      </c>
      <c r="S1628" s="12">
        <v>3</v>
      </c>
      <c r="T1628" s="12">
        <v>1226.6666666666599</v>
      </c>
      <c r="X1628" s="12" t="s">
        <v>3799</v>
      </c>
    </row>
    <row r="1629" spans="2:24" s="12" customFormat="1" x14ac:dyDescent="0.25">
      <c r="B1629" s="12" t="s">
        <v>43</v>
      </c>
      <c r="C1629" s="12" t="s">
        <v>2642</v>
      </c>
      <c r="D1629" s="12" t="s">
        <v>2643</v>
      </c>
      <c r="E1629" s="12">
        <v>0</v>
      </c>
      <c r="F1629" s="12">
        <v>1</v>
      </c>
      <c r="G1629" s="12">
        <v>78</v>
      </c>
      <c r="H1629" s="12">
        <v>64.739999999999995</v>
      </c>
      <c r="I1629" s="12" t="s">
        <v>77</v>
      </c>
      <c r="J1629" s="12" t="s">
        <v>3749</v>
      </c>
      <c r="K1629" s="12">
        <v>150</v>
      </c>
      <c r="L1629" s="12" t="s">
        <v>73</v>
      </c>
      <c r="M1629" s="12" t="s">
        <v>74</v>
      </c>
      <c r="N1629" s="12">
        <v>0</v>
      </c>
      <c r="O1629" s="12">
        <v>3680</v>
      </c>
      <c r="P1629" s="12">
        <v>16</v>
      </c>
      <c r="Q1629" s="12" t="s">
        <v>48</v>
      </c>
      <c r="R1629" s="12" t="s">
        <v>74</v>
      </c>
      <c r="S1629" s="12">
        <v>3</v>
      </c>
      <c r="T1629" s="12">
        <v>1226.6666666666599</v>
      </c>
      <c r="X1629" s="12" t="s">
        <v>3799</v>
      </c>
    </row>
    <row r="1630" spans="2:24" x14ac:dyDescent="0.25">
      <c r="B1630" t="s">
        <v>2645</v>
      </c>
      <c r="C1630" t="s">
        <v>2646</v>
      </c>
      <c r="D1630" t="s">
        <v>2096</v>
      </c>
      <c r="E1630">
        <v>0</v>
      </c>
      <c r="F1630">
        <v>3</v>
      </c>
      <c r="G1630">
        <v>70</v>
      </c>
      <c r="H1630">
        <v>70</v>
      </c>
      <c r="I1630" t="s">
        <v>71</v>
      </c>
      <c r="J1630" t="s">
        <v>1679</v>
      </c>
      <c r="K1630">
        <v>135</v>
      </c>
      <c r="L1630" t="s">
        <v>271</v>
      </c>
      <c r="M1630" t="s">
        <v>74</v>
      </c>
      <c r="N1630">
        <v>0</v>
      </c>
      <c r="O1630">
        <v>6750</v>
      </c>
      <c r="P1630">
        <v>16</v>
      </c>
      <c r="Q1630" t="s">
        <v>48</v>
      </c>
      <c r="R1630" t="s">
        <v>74</v>
      </c>
      <c r="S1630">
        <v>6</v>
      </c>
      <c r="T1630">
        <v>1125</v>
      </c>
      <c r="X1630" t="s">
        <v>2644</v>
      </c>
    </row>
    <row r="1631" spans="2:24" x14ac:dyDescent="0.25">
      <c r="B1631" t="s">
        <v>2645</v>
      </c>
      <c r="C1631" t="s">
        <v>2646</v>
      </c>
      <c r="D1631" t="s">
        <v>2096</v>
      </c>
      <c r="E1631">
        <v>0</v>
      </c>
      <c r="F1631">
        <v>3</v>
      </c>
      <c r="G1631">
        <v>70</v>
      </c>
      <c r="H1631">
        <v>70</v>
      </c>
      <c r="I1631" t="s">
        <v>77</v>
      </c>
      <c r="J1631" t="s">
        <v>144</v>
      </c>
      <c r="K1631">
        <v>150</v>
      </c>
      <c r="L1631" t="s">
        <v>239</v>
      </c>
      <c r="M1631" t="s">
        <v>74</v>
      </c>
      <c r="N1631">
        <v>0</v>
      </c>
      <c r="O1631">
        <v>6750</v>
      </c>
      <c r="P1631">
        <v>16</v>
      </c>
      <c r="Q1631" t="s">
        <v>48</v>
      </c>
      <c r="R1631" t="s">
        <v>74</v>
      </c>
      <c r="S1631">
        <v>6</v>
      </c>
      <c r="T1631">
        <v>1125</v>
      </c>
      <c r="X1631" t="s">
        <v>2644</v>
      </c>
    </row>
    <row r="1632" spans="2:24" x14ac:dyDescent="0.25">
      <c r="B1632" t="s">
        <v>2647</v>
      </c>
      <c r="C1632" t="s">
        <v>2648</v>
      </c>
      <c r="D1632" t="s">
        <v>1577</v>
      </c>
      <c r="E1632">
        <v>0</v>
      </c>
      <c r="F1632">
        <v>8</v>
      </c>
      <c r="G1632">
        <v>68</v>
      </c>
      <c r="H1632">
        <v>66.7</v>
      </c>
      <c r="I1632" t="s">
        <v>71</v>
      </c>
      <c r="J1632" t="s">
        <v>225</v>
      </c>
      <c r="K1632">
        <v>75</v>
      </c>
      <c r="L1632" t="s">
        <v>73</v>
      </c>
      <c r="M1632" t="s">
        <v>74</v>
      </c>
      <c r="N1632">
        <v>0</v>
      </c>
      <c r="O1632">
        <v>17920</v>
      </c>
      <c r="P1632">
        <v>16</v>
      </c>
      <c r="Q1632" t="s">
        <v>48</v>
      </c>
      <c r="R1632" t="s">
        <v>74</v>
      </c>
      <c r="S1632">
        <v>15</v>
      </c>
      <c r="T1632">
        <v>1194.6666666666599</v>
      </c>
      <c r="X1632" t="s">
        <v>2649</v>
      </c>
    </row>
    <row r="1633" spans="2:24" x14ac:dyDescent="0.25">
      <c r="B1633" t="s">
        <v>2647</v>
      </c>
      <c r="C1633" t="s">
        <v>2648</v>
      </c>
      <c r="D1633" t="s">
        <v>1577</v>
      </c>
      <c r="E1633">
        <v>0</v>
      </c>
      <c r="F1633">
        <v>8</v>
      </c>
      <c r="G1633">
        <v>68</v>
      </c>
      <c r="H1633">
        <v>66.7</v>
      </c>
      <c r="I1633" t="s">
        <v>71</v>
      </c>
      <c r="J1633" t="s">
        <v>365</v>
      </c>
      <c r="K1633">
        <v>75</v>
      </c>
      <c r="L1633" t="s">
        <v>73</v>
      </c>
      <c r="M1633" t="s">
        <v>74</v>
      </c>
      <c r="N1633">
        <v>0</v>
      </c>
      <c r="O1633">
        <v>17920</v>
      </c>
      <c r="P1633">
        <v>16</v>
      </c>
      <c r="Q1633" t="s">
        <v>48</v>
      </c>
      <c r="R1633" t="s">
        <v>74</v>
      </c>
      <c r="S1633">
        <v>15</v>
      </c>
      <c r="T1633">
        <v>1194.6666666666599</v>
      </c>
      <c r="X1633" t="s">
        <v>2649</v>
      </c>
    </row>
    <row r="1634" spans="2:24" x14ac:dyDescent="0.25">
      <c r="B1634" t="s">
        <v>2647</v>
      </c>
      <c r="C1634" t="s">
        <v>2648</v>
      </c>
      <c r="D1634" t="s">
        <v>1577</v>
      </c>
      <c r="E1634">
        <v>0</v>
      </c>
      <c r="F1634">
        <v>8</v>
      </c>
      <c r="G1634">
        <v>68</v>
      </c>
      <c r="H1634">
        <v>66.7</v>
      </c>
      <c r="I1634" t="s">
        <v>77</v>
      </c>
      <c r="J1634" t="s">
        <v>318</v>
      </c>
      <c r="K1634">
        <v>300</v>
      </c>
      <c r="L1634" t="s">
        <v>73</v>
      </c>
      <c r="M1634" t="s">
        <v>74</v>
      </c>
      <c r="N1634">
        <v>0</v>
      </c>
      <c r="O1634">
        <v>17920</v>
      </c>
      <c r="P1634">
        <v>16</v>
      </c>
      <c r="Q1634" t="s">
        <v>48</v>
      </c>
      <c r="R1634" t="s">
        <v>74</v>
      </c>
      <c r="S1634">
        <v>15</v>
      </c>
      <c r="T1634">
        <v>1194.6666666666599</v>
      </c>
      <c r="X1634" t="s">
        <v>2649</v>
      </c>
    </row>
    <row r="1635" spans="2:24" x14ac:dyDescent="0.25">
      <c r="B1635" t="s">
        <v>2650</v>
      </c>
      <c r="C1635" t="s">
        <v>2651</v>
      </c>
      <c r="D1635" t="s">
        <v>2652</v>
      </c>
      <c r="E1635">
        <v>111</v>
      </c>
      <c r="F1635">
        <v>8</v>
      </c>
      <c r="G1635">
        <v>74</v>
      </c>
      <c r="H1635">
        <v>66.7</v>
      </c>
      <c r="I1635" t="s">
        <v>71</v>
      </c>
      <c r="J1635" t="s">
        <v>863</v>
      </c>
      <c r="K1635">
        <v>75</v>
      </c>
      <c r="L1635" t="s">
        <v>73</v>
      </c>
      <c r="M1635" t="s">
        <v>74</v>
      </c>
      <c r="N1635">
        <v>0</v>
      </c>
      <c r="O1635">
        <v>17920</v>
      </c>
      <c r="P1635">
        <v>16</v>
      </c>
      <c r="Q1635" t="s">
        <v>48</v>
      </c>
      <c r="R1635" t="s">
        <v>74</v>
      </c>
      <c r="S1635">
        <v>15</v>
      </c>
      <c r="T1635">
        <v>1194.6666666666599</v>
      </c>
      <c r="X1635" t="s">
        <v>2653</v>
      </c>
    </row>
    <row r="1636" spans="2:24" x14ac:dyDescent="0.25">
      <c r="B1636" t="s">
        <v>2650</v>
      </c>
      <c r="C1636" t="s">
        <v>2651</v>
      </c>
      <c r="D1636" t="s">
        <v>2652</v>
      </c>
      <c r="E1636">
        <v>111</v>
      </c>
      <c r="F1636">
        <v>8</v>
      </c>
      <c r="G1636">
        <v>74</v>
      </c>
      <c r="H1636">
        <v>66.7</v>
      </c>
      <c r="I1636" t="s">
        <v>71</v>
      </c>
      <c r="J1636" t="s">
        <v>365</v>
      </c>
      <c r="K1636">
        <v>75</v>
      </c>
      <c r="L1636" t="s">
        <v>73</v>
      </c>
      <c r="M1636" t="s">
        <v>74</v>
      </c>
      <c r="N1636">
        <v>0</v>
      </c>
      <c r="O1636">
        <v>17920</v>
      </c>
      <c r="P1636">
        <v>16</v>
      </c>
      <c r="Q1636" t="s">
        <v>48</v>
      </c>
      <c r="R1636" t="s">
        <v>74</v>
      </c>
      <c r="S1636">
        <v>15</v>
      </c>
      <c r="T1636">
        <v>1194.6666666666599</v>
      </c>
      <c r="X1636" t="s">
        <v>2653</v>
      </c>
    </row>
    <row r="1637" spans="2:24" x14ac:dyDescent="0.25">
      <c r="B1637" t="s">
        <v>2650</v>
      </c>
      <c r="C1637" t="s">
        <v>2651</v>
      </c>
      <c r="D1637" t="s">
        <v>2652</v>
      </c>
      <c r="E1637">
        <v>111</v>
      </c>
      <c r="F1637">
        <v>8</v>
      </c>
      <c r="G1637">
        <v>74</v>
      </c>
      <c r="H1637">
        <v>66.7</v>
      </c>
      <c r="I1637" t="s">
        <v>77</v>
      </c>
      <c r="J1637" t="s">
        <v>318</v>
      </c>
      <c r="K1637">
        <v>300</v>
      </c>
      <c r="L1637" t="s">
        <v>73</v>
      </c>
      <c r="M1637" t="s">
        <v>74</v>
      </c>
      <c r="N1637">
        <v>0</v>
      </c>
      <c r="O1637">
        <v>17920</v>
      </c>
      <c r="P1637">
        <v>16</v>
      </c>
      <c r="Q1637" t="s">
        <v>48</v>
      </c>
      <c r="R1637" t="s">
        <v>74</v>
      </c>
      <c r="S1637">
        <v>15</v>
      </c>
      <c r="T1637">
        <v>1194.6666666666599</v>
      </c>
      <c r="X1637" t="s">
        <v>2653</v>
      </c>
    </row>
    <row r="1638" spans="2:24" x14ac:dyDescent="0.25">
      <c r="B1638" t="s">
        <v>2654</v>
      </c>
      <c r="C1638" t="s">
        <v>2655</v>
      </c>
      <c r="D1638" t="s">
        <v>2452</v>
      </c>
      <c r="E1638">
        <v>112</v>
      </c>
      <c r="F1638">
        <v>4</v>
      </c>
      <c r="G1638">
        <v>54</v>
      </c>
      <c r="H1638">
        <v>66</v>
      </c>
      <c r="I1638" t="s">
        <v>71</v>
      </c>
      <c r="J1638" t="s">
        <v>158</v>
      </c>
      <c r="K1638">
        <v>135</v>
      </c>
      <c r="L1638" t="s">
        <v>239</v>
      </c>
      <c r="M1638" t="s">
        <v>74</v>
      </c>
      <c r="N1638">
        <v>0</v>
      </c>
      <c r="O1638">
        <v>8476</v>
      </c>
      <c r="P1638">
        <v>16</v>
      </c>
      <c r="Q1638" t="s">
        <v>48</v>
      </c>
      <c r="R1638" t="s">
        <v>74</v>
      </c>
      <c r="S1638">
        <v>7</v>
      </c>
      <c r="T1638">
        <v>1210.8571428571399</v>
      </c>
      <c r="X1638" t="s">
        <v>2656</v>
      </c>
    </row>
    <row r="1639" spans="2:24" x14ac:dyDescent="0.25">
      <c r="B1639" t="s">
        <v>2654</v>
      </c>
      <c r="C1639" t="s">
        <v>2655</v>
      </c>
      <c r="D1639" t="s">
        <v>2452</v>
      </c>
      <c r="E1639">
        <v>112</v>
      </c>
      <c r="F1639">
        <v>4</v>
      </c>
      <c r="G1639">
        <v>54</v>
      </c>
      <c r="H1639">
        <v>66</v>
      </c>
      <c r="I1639" t="s">
        <v>77</v>
      </c>
      <c r="J1639" t="s">
        <v>158</v>
      </c>
      <c r="K1639">
        <v>135</v>
      </c>
      <c r="L1639" t="s">
        <v>239</v>
      </c>
      <c r="M1639" t="s">
        <v>74</v>
      </c>
      <c r="N1639">
        <v>0</v>
      </c>
      <c r="O1639">
        <v>8476</v>
      </c>
      <c r="P1639">
        <v>16</v>
      </c>
      <c r="Q1639" t="s">
        <v>48</v>
      </c>
      <c r="R1639" t="s">
        <v>74</v>
      </c>
      <c r="S1639">
        <v>7</v>
      </c>
      <c r="T1639">
        <v>1210.8571428571399</v>
      </c>
      <c r="X1639" t="s">
        <v>2656</v>
      </c>
    </row>
    <row r="1640" spans="2:24" x14ac:dyDescent="0.25">
      <c r="B1640" t="s">
        <v>2657</v>
      </c>
      <c r="C1640" t="s">
        <v>2658</v>
      </c>
      <c r="D1640" t="s">
        <v>2659</v>
      </c>
      <c r="E1640">
        <v>113</v>
      </c>
      <c r="F1640">
        <v>5</v>
      </c>
      <c r="G1640">
        <v>75</v>
      </c>
      <c r="H1640">
        <v>70</v>
      </c>
      <c r="I1640" t="s">
        <v>71</v>
      </c>
      <c r="J1640" t="s">
        <v>132</v>
      </c>
      <c r="K1640">
        <v>135</v>
      </c>
      <c r="L1640" t="s">
        <v>83</v>
      </c>
      <c r="M1640" t="s">
        <v>73</v>
      </c>
      <c r="N1640">
        <v>1200</v>
      </c>
      <c r="O1640">
        <v>12280</v>
      </c>
      <c r="P1640">
        <v>16</v>
      </c>
      <c r="Q1640" t="s">
        <v>3990</v>
      </c>
      <c r="R1640">
        <v>320</v>
      </c>
      <c r="S1640">
        <v>13</v>
      </c>
      <c r="T1640">
        <v>944.61538461538396</v>
      </c>
      <c r="X1640" t="s">
        <v>2660</v>
      </c>
    </row>
    <row r="1641" spans="2:24" x14ac:dyDescent="0.25">
      <c r="B1641" t="s">
        <v>2657</v>
      </c>
      <c r="C1641" t="s">
        <v>2658</v>
      </c>
      <c r="D1641" t="s">
        <v>2659</v>
      </c>
      <c r="E1641">
        <v>113</v>
      </c>
      <c r="F1641">
        <v>5</v>
      </c>
      <c r="G1641">
        <v>75</v>
      </c>
      <c r="H1641">
        <v>70</v>
      </c>
      <c r="I1641" t="s">
        <v>77</v>
      </c>
      <c r="J1641" t="s">
        <v>132</v>
      </c>
      <c r="K1641">
        <v>135</v>
      </c>
      <c r="L1641" t="s">
        <v>83</v>
      </c>
      <c r="M1641" t="s">
        <v>73</v>
      </c>
      <c r="N1641">
        <v>1200</v>
      </c>
      <c r="O1641">
        <v>12280</v>
      </c>
      <c r="P1641">
        <v>16</v>
      </c>
      <c r="Q1641" t="s">
        <v>3990</v>
      </c>
      <c r="R1641" t="s">
        <v>74</v>
      </c>
      <c r="S1641">
        <v>13</v>
      </c>
      <c r="T1641">
        <v>944.61538461538396</v>
      </c>
      <c r="X1641" t="s">
        <v>2660</v>
      </c>
    </row>
    <row r="1642" spans="2:24" x14ac:dyDescent="0.25">
      <c r="B1642" t="s">
        <v>2661</v>
      </c>
      <c r="D1642" t="s">
        <v>1960</v>
      </c>
      <c r="E1642">
        <v>113</v>
      </c>
      <c r="F1642">
        <v>5</v>
      </c>
      <c r="G1642">
        <v>92</v>
      </c>
      <c r="H1642">
        <v>65.599999999999994</v>
      </c>
      <c r="I1642" t="s">
        <v>71</v>
      </c>
      <c r="J1642" t="s">
        <v>509</v>
      </c>
      <c r="K1642">
        <v>75</v>
      </c>
      <c r="L1642" t="s">
        <v>271</v>
      </c>
      <c r="M1642" t="s">
        <v>74</v>
      </c>
      <c r="N1642">
        <v>0</v>
      </c>
      <c r="O1642">
        <v>13836</v>
      </c>
      <c r="P1642">
        <v>16</v>
      </c>
      <c r="Q1642" t="s">
        <v>48</v>
      </c>
      <c r="R1642" t="s">
        <v>74</v>
      </c>
      <c r="S1642">
        <v>12</v>
      </c>
      <c r="T1642">
        <v>1153</v>
      </c>
      <c r="X1642" t="s">
        <v>2662</v>
      </c>
    </row>
    <row r="1643" spans="2:24" x14ac:dyDescent="0.25">
      <c r="B1643" t="s">
        <v>2661</v>
      </c>
      <c r="D1643" t="s">
        <v>1960</v>
      </c>
      <c r="E1643">
        <v>113</v>
      </c>
      <c r="F1643">
        <v>5</v>
      </c>
      <c r="G1643">
        <v>92</v>
      </c>
      <c r="H1643">
        <v>65.599999999999994</v>
      </c>
      <c r="I1643" t="s">
        <v>77</v>
      </c>
      <c r="J1643" t="s">
        <v>144</v>
      </c>
      <c r="K1643">
        <v>150</v>
      </c>
      <c r="L1643" t="s">
        <v>239</v>
      </c>
      <c r="M1643" t="s">
        <v>74</v>
      </c>
      <c r="N1643">
        <v>0</v>
      </c>
      <c r="O1643">
        <v>13836</v>
      </c>
      <c r="P1643">
        <v>16</v>
      </c>
      <c r="Q1643" t="s">
        <v>48</v>
      </c>
      <c r="R1643" t="s">
        <v>74</v>
      </c>
      <c r="S1643">
        <v>12</v>
      </c>
      <c r="T1643">
        <v>1153</v>
      </c>
      <c r="X1643" t="s">
        <v>2662</v>
      </c>
    </row>
    <row r="1644" spans="2:24" x14ac:dyDescent="0.25">
      <c r="B1644" t="s">
        <v>2663</v>
      </c>
      <c r="C1644" t="s">
        <v>2664</v>
      </c>
      <c r="D1644" t="s">
        <v>237</v>
      </c>
      <c r="E1644">
        <v>0</v>
      </c>
      <c r="F1644">
        <v>4</v>
      </c>
      <c r="G1644">
        <v>88</v>
      </c>
      <c r="H1644">
        <v>80</v>
      </c>
      <c r="I1644" t="s">
        <v>71</v>
      </c>
      <c r="J1644" t="s">
        <v>2665</v>
      </c>
      <c r="K1644">
        <v>100</v>
      </c>
      <c r="L1644" t="s">
        <v>239</v>
      </c>
      <c r="M1644" t="s">
        <v>74</v>
      </c>
      <c r="N1644">
        <v>1000</v>
      </c>
      <c r="O1644">
        <v>10270</v>
      </c>
      <c r="P1644">
        <v>16</v>
      </c>
      <c r="Q1644" t="s">
        <v>3990</v>
      </c>
      <c r="R1644" t="s">
        <v>74</v>
      </c>
      <c r="S1644">
        <v>11</v>
      </c>
      <c r="T1644">
        <v>933.63636363636294</v>
      </c>
      <c r="X1644" s="7" t="s">
        <v>2666</v>
      </c>
    </row>
    <row r="1645" spans="2:24" x14ac:dyDescent="0.25">
      <c r="B1645" t="s">
        <v>2663</v>
      </c>
      <c r="C1645" t="s">
        <v>2664</v>
      </c>
      <c r="D1645" t="s">
        <v>237</v>
      </c>
      <c r="E1645">
        <v>0</v>
      </c>
      <c r="F1645">
        <v>4</v>
      </c>
      <c r="G1645">
        <v>88</v>
      </c>
      <c r="H1645">
        <v>80</v>
      </c>
      <c r="I1645" t="s">
        <v>71</v>
      </c>
      <c r="J1645" t="s">
        <v>2535</v>
      </c>
      <c r="K1645">
        <v>120</v>
      </c>
      <c r="L1645" t="s">
        <v>239</v>
      </c>
      <c r="M1645" t="s">
        <v>74</v>
      </c>
      <c r="N1645">
        <v>1000</v>
      </c>
      <c r="O1645">
        <v>10270</v>
      </c>
      <c r="P1645">
        <v>16</v>
      </c>
      <c r="Q1645" t="s">
        <v>3990</v>
      </c>
      <c r="R1645" t="s">
        <v>74</v>
      </c>
      <c r="S1645">
        <v>11</v>
      </c>
      <c r="T1645">
        <v>933.63636363636294</v>
      </c>
      <c r="X1645" s="7" t="s">
        <v>2666</v>
      </c>
    </row>
    <row r="1646" spans="2:24" x14ac:dyDescent="0.25">
      <c r="B1646" t="s">
        <v>2663</v>
      </c>
      <c r="C1646" t="s">
        <v>2664</v>
      </c>
      <c r="D1646" t="s">
        <v>237</v>
      </c>
      <c r="E1646">
        <v>0</v>
      </c>
      <c r="F1646">
        <v>4</v>
      </c>
      <c r="G1646">
        <v>88</v>
      </c>
      <c r="H1646">
        <v>80</v>
      </c>
      <c r="I1646" t="s">
        <v>77</v>
      </c>
      <c r="J1646" t="s">
        <v>2667</v>
      </c>
      <c r="K1646" t="s">
        <v>3997</v>
      </c>
      <c r="L1646" t="s">
        <v>239</v>
      </c>
      <c r="M1646" t="s">
        <v>74</v>
      </c>
      <c r="N1646">
        <v>1000</v>
      </c>
      <c r="O1646">
        <v>10270</v>
      </c>
      <c r="P1646">
        <v>16</v>
      </c>
      <c r="Q1646" t="s">
        <v>3990</v>
      </c>
      <c r="R1646" t="s">
        <v>74</v>
      </c>
      <c r="S1646">
        <v>11</v>
      </c>
      <c r="T1646">
        <v>933.63636363636294</v>
      </c>
      <c r="X1646" s="7" t="s">
        <v>2666</v>
      </c>
    </row>
    <row r="1647" spans="2:24" x14ac:dyDescent="0.25">
      <c r="B1647" t="s">
        <v>2668</v>
      </c>
      <c r="C1647" t="s">
        <v>2669</v>
      </c>
      <c r="D1647" t="s">
        <v>1837</v>
      </c>
      <c r="E1647">
        <v>0</v>
      </c>
      <c r="F1647">
        <v>4</v>
      </c>
      <c r="G1647">
        <v>75</v>
      </c>
      <c r="H1647">
        <v>66</v>
      </c>
      <c r="I1647" t="s">
        <v>71</v>
      </c>
      <c r="J1647" t="s">
        <v>140</v>
      </c>
      <c r="K1647">
        <v>190</v>
      </c>
      <c r="L1647" t="s">
        <v>239</v>
      </c>
      <c r="M1647" t="s">
        <v>74</v>
      </c>
      <c r="N1647">
        <v>1200</v>
      </c>
      <c r="O1647">
        <v>9270</v>
      </c>
      <c r="P1647">
        <v>16</v>
      </c>
      <c r="Q1647" t="s">
        <v>3990</v>
      </c>
      <c r="R1647" t="s">
        <v>74</v>
      </c>
      <c r="S1647">
        <v>10</v>
      </c>
      <c r="T1647">
        <v>927</v>
      </c>
      <c r="X1647" t="s">
        <v>3800</v>
      </c>
    </row>
    <row r="1648" spans="2:24" x14ac:dyDescent="0.25">
      <c r="B1648" t="s">
        <v>2668</v>
      </c>
      <c r="C1648" t="s">
        <v>2669</v>
      </c>
      <c r="D1648" t="s">
        <v>1837</v>
      </c>
      <c r="E1648">
        <v>0</v>
      </c>
      <c r="F1648">
        <v>4</v>
      </c>
      <c r="G1648">
        <v>75</v>
      </c>
      <c r="H1648">
        <v>66</v>
      </c>
      <c r="I1648" t="s">
        <v>77</v>
      </c>
      <c r="J1648" t="s">
        <v>144</v>
      </c>
      <c r="K1648">
        <v>150</v>
      </c>
      <c r="L1648" t="s">
        <v>239</v>
      </c>
      <c r="M1648" t="s">
        <v>74</v>
      </c>
      <c r="N1648">
        <v>1500</v>
      </c>
      <c r="O1648">
        <v>9270</v>
      </c>
      <c r="P1648">
        <v>16</v>
      </c>
      <c r="Q1648" t="s">
        <v>3990</v>
      </c>
      <c r="R1648" t="s">
        <v>74</v>
      </c>
      <c r="S1648">
        <v>10</v>
      </c>
      <c r="T1648">
        <v>927</v>
      </c>
      <c r="X1648" t="s">
        <v>3800</v>
      </c>
    </row>
    <row r="1649" spans="2:24" x14ac:dyDescent="0.25">
      <c r="B1649" t="s">
        <v>3727</v>
      </c>
      <c r="C1649" t="s">
        <v>3739</v>
      </c>
      <c r="D1649" t="s">
        <v>441</v>
      </c>
      <c r="E1649">
        <v>0</v>
      </c>
      <c r="F1649">
        <v>4</v>
      </c>
      <c r="G1649">
        <v>78</v>
      </c>
      <c r="H1649">
        <v>68.5</v>
      </c>
      <c r="I1649" t="s">
        <v>71</v>
      </c>
      <c r="J1649" t="s">
        <v>501</v>
      </c>
      <c r="K1649">
        <v>150</v>
      </c>
      <c r="L1649" t="s">
        <v>239</v>
      </c>
      <c r="M1649" t="s">
        <v>74</v>
      </c>
      <c r="N1649">
        <v>350</v>
      </c>
      <c r="O1649">
        <v>8524</v>
      </c>
      <c r="P1649">
        <v>16</v>
      </c>
      <c r="Q1649" t="s">
        <v>3990</v>
      </c>
      <c r="R1649" t="s">
        <v>74</v>
      </c>
      <c r="S1649">
        <v>9</v>
      </c>
      <c r="T1649">
        <v>947.11111111111097</v>
      </c>
      <c r="X1649" t="s">
        <v>3801</v>
      </c>
    </row>
    <row r="1650" spans="2:24" x14ac:dyDescent="0.25">
      <c r="B1650" t="s">
        <v>3727</v>
      </c>
      <c r="C1650" t="s">
        <v>3739</v>
      </c>
      <c r="D1650" t="s">
        <v>441</v>
      </c>
      <c r="E1650">
        <v>0</v>
      </c>
      <c r="F1650">
        <v>4</v>
      </c>
      <c r="G1650">
        <v>78</v>
      </c>
      <c r="H1650">
        <v>68.5</v>
      </c>
      <c r="I1650" t="s">
        <v>77</v>
      </c>
      <c r="J1650" t="s">
        <v>501</v>
      </c>
      <c r="K1650">
        <v>150</v>
      </c>
      <c r="L1650" t="s">
        <v>239</v>
      </c>
      <c r="M1650" t="s">
        <v>74</v>
      </c>
      <c r="N1650">
        <v>351</v>
      </c>
      <c r="O1650">
        <v>8524</v>
      </c>
      <c r="P1650">
        <v>16</v>
      </c>
      <c r="Q1650" t="s">
        <v>3990</v>
      </c>
      <c r="R1650" t="s">
        <v>74</v>
      </c>
      <c r="S1650">
        <v>9</v>
      </c>
      <c r="T1650">
        <v>947.11111111111097</v>
      </c>
      <c r="X1650" t="s">
        <v>3801</v>
      </c>
    </row>
    <row r="1651" spans="2:24" x14ac:dyDescent="0.25">
      <c r="B1651" t="s">
        <v>3727</v>
      </c>
      <c r="C1651" t="s">
        <v>3739</v>
      </c>
      <c r="D1651" t="s">
        <v>441</v>
      </c>
      <c r="E1651">
        <v>0</v>
      </c>
      <c r="F1651">
        <v>4</v>
      </c>
      <c r="G1651">
        <v>78</v>
      </c>
      <c r="H1651">
        <v>68.5</v>
      </c>
      <c r="I1651" t="s">
        <v>77</v>
      </c>
      <c r="J1651" t="s">
        <v>81</v>
      </c>
      <c r="K1651">
        <v>180</v>
      </c>
      <c r="L1651" t="s">
        <v>73</v>
      </c>
      <c r="M1651" t="s">
        <v>74</v>
      </c>
      <c r="N1651">
        <v>0</v>
      </c>
      <c r="O1651">
        <v>8524</v>
      </c>
      <c r="P1651">
        <v>16</v>
      </c>
      <c r="Q1651" t="s">
        <v>48</v>
      </c>
      <c r="R1651" t="s">
        <v>74</v>
      </c>
      <c r="S1651">
        <v>7</v>
      </c>
      <c r="T1651">
        <v>1217.7142857142801</v>
      </c>
      <c r="X1651" t="s">
        <v>3801</v>
      </c>
    </row>
    <row r="1652" spans="2:24" x14ac:dyDescent="0.25">
      <c r="B1652" t="s">
        <v>2672</v>
      </c>
      <c r="C1652" t="s">
        <v>2673</v>
      </c>
      <c r="D1652" t="s">
        <v>2670</v>
      </c>
      <c r="E1652">
        <v>118</v>
      </c>
      <c r="F1652">
        <v>4</v>
      </c>
      <c r="G1652">
        <v>66</v>
      </c>
      <c r="H1652">
        <v>70</v>
      </c>
      <c r="I1652" t="s">
        <v>71</v>
      </c>
      <c r="J1652" t="s">
        <v>2436</v>
      </c>
      <c r="K1652">
        <v>190</v>
      </c>
      <c r="L1652" t="s">
        <v>83</v>
      </c>
      <c r="M1652" t="s">
        <v>73</v>
      </c>
      <c r="N1652">
        <v>800</v>
      </c>
      <c r="O1652">
        <v>7870</v>
      </c>
      <c r="P1652">
        <v>16</v>
      </c>
      <c r="Q1652" t="s">
        <v>3990</v>
      </c>
      <c r="R1652">
        <v>320</v>
      </c>
      <c r="S1652">
        <v>8</v>
      </c>
      <c r="T1652">
        <v>983.75</v>
      </c>
      <c r="X1652" t="s">
        <v>2671</v>
      </c>
    </row>
    <row r="1653" spans="2:24" x14ac:dyDescent="0.25">
      <c r="B1653" t="s">
        <v>2672</v>
      </c>
      <c r="C1653" t="s">
        <v>2673</v>
      </c>
      <c r="D1653" t="s">
        <v>2670</v>
      </c>
      <c r="E1653">
        <v>118</v>
      </c>
      <c r="F1653">
        <v>4</v>
      </c>
      <c r="G1653">
        <v>66</v>
      </c>
      <c r="H1653">
        <v>70</v>
      </c>
      <c r="I1653" t="s">
        <v>71</v>
      </c>
      <c r="J1653" t="s">
        <v>144</v>
      </c>
      <c r="K1653">
        <v>150</v>
      </c>
      <c r="L1653" t="s">
        <v>83</v>
      </c>
      <c r="M1653" t="s">
        <v>73</v>
      </c>
      <c r="N1653">
        <v>500</v>
      </c>
      <c r="O1653">
        <v>7870</v>
      </c>
      <c r="P1653">
        <v>16</v>
      </c>
      <c r="Q1653" t="s">
        <v>3990</v>
      </c>
      <c r="R1653">
        <v>320</v>
      </c>
      <c r="S1653">
        <v>8</v>
      </c>
      <c r="T1653">
        <v>983.75</v>
      </c>
      <c r="X1653" t="s">
        <v>2671</v>
      </c>
    </row>
    <row r="1654" spans="2:24" x14ac:dyDescent="0.25">
      <c r="B1654" t="s">
        <v>2672</v>
      </c>
      <c r="C1654" t="s">
        <v>2673</v>
      </c>
      <c r="D1654" t="s">
        <v>2670</v>
      </c>
      <c r="E1654">
        <v>118</v>
      </c>
      <c r="F1654">
        <v>4</v>
      </c>
      <c r="G1654">
        <v>66</v>
      </c>
      <c r="H1654">
        <v>70</v>
      </c>
      <c r="I1654" t="s">
        <v>77</v>
      </c>
      <c r="J1654" t="s">
        <v>2436</v>
      </c>
      <c r="K1654">
        <v>190</v>
      </c>
      <c r="L1654" t="s">
        <v>83</v>
      </c>
      <c r="M1654" t="s">
        <v>73</v>
      </c>
      <c r="N1654">
        <v>800</v>
      </c>
      <c r="O1654">
        <v>7870</v>
      </c>
      <c r="P1654">
        <v>16</v>
      </c>
      <c r="Q1654" t="s">
        <v>3990</v>
      </c>
      <c r="R1654" t="s">
        <v>74</v>
      </c>
      <c r="S1654">
        <v>8</v>
      </c>
      <c r="T1654">
        <v>983.75</v>
      </c>
      <c r="X1654" t="s">
        <v>2671</v>
      </c>
    </row>
    <row r="1655" spans="2:24" x14ac:dyDescent="0.25">
      <c r="B1655" t="s">
        <v>2674</v>
      </c>
      <c r="C1655" t="s">
        <v>2675</v>
      </c>
      <c r="D1655" t="s">
        <v>2481</v>
      </c>
      <c r="E1655">
        <v>118</v>
      </c>
      <c r="F1655">
        <v>4</v>
      </c>
      <c r="G1655">
        <v>68</v>
      </c>
      <c r="H1655">
        <v>82</v>
      </c>
      <c r="I1655" t="s">
        <v>71</v>
      </c>
      <c r="J1655" t="s">
        <v>509</v>
      </c>
      <c r="K1655">
        <v>75</v>
      </c>
      <c r="L1655" t="s">
        <v>73</v>
      </c>
      <c r="M1655" t="s">
        <v>74</v>
      </c>
      <c r="N1655">
        <v>0</v>
      </c>
      <c r="O1655">
        <v>13806</v>
      </c>
      <c r="P1655">
        <v>16</v>
      </c>
      <c r="Q1655" t="s">
        <v>48</v>
      </c>
      <c r="R1655" t="s">
        <v>74</v>
      </c>
      <c r="S1655">
        <v>12</v>
      </c>
      <c r="T1655">
        <v>1150.5</v>
      </c>
      <c r="X1655" t="s">
        <v>2676</v>
      </c>
    </row>
    <row r="1656" spans="2:24" x14ac:dyDescent="0.25">
      <c r="B1656" t="s">
        <v>2674</v>
      </c>
      <c r="C1656" t="s">
        <v>2675</v>
      </c>
      <c r="D1656" t="s">
        <v>2481</v>
      </c>
      <c r="E1656">
        <v>118</v>
      </c>
      <c r="F1656">
        <v>4</v>
      </c>
      <c r="G1656">
        <v>68</v>
      </c>
      <c r="H1656">
        <v>82</v>
      </c>
      <c r="I1656" t="s">
        <v>77</v>
      </c>
      <c r="J1656" t="s">
        <v>1609</v>
      </c>
      <c r="K1656">
        <v>150</v>
      </c>
      <c r="L1656" t="s">
        <v>73</v>
      </c>
      <c r="M1656" t="s">
        <v>74</v>
      </c>
      <c r="N1656">
        <v>0</v>
      </c>
      <c r="O1656">
        <v>13806</v>
      </c>
      <c r="P1656">
        <v>16</v>
      </c>
      <c r="Q1656" t="s">
        <v>48</v>
      </c>
      <c r="R1656" t="s">
        <v>74</v>
      </c>
      <c r="S1656">
        <v>12</v>
      </c>
      <c r="T1656">
        <v>1150.5</v>
      </c>
      <c r="X1656" t="s">
        <v>2676</v>
      </c>
    </row>
    <row r="1657" spans="2:24" x14ac:dyDescent="0.25">
      <c r="B1657" t="s">
        <v>2677</v>
      </c>
      <c r="C1657" t="s">
        <v>2678</v>
      </c>
      <c r="D1657" t="s">
        <v>2679</v>
      </c>
      <c r="E1657">
        <v>0</v>
      </c>
      <c r="F1657">
        <v>5</v>
      </c>
      <c r="G1657">
        <v>96</v>
      </c>
      <c r="H1657">
        <v>76</v>
      </c>
      <c r="I1657" t="s">
        <v>71</v>
      </c>
      <c r="J1657" t="s">
        <v>144</v>
      </c>
      <c r="K1657">
        <v>150</v>
      </c>
      <c r="L1657" t="s">
        <v>239</v>
      </c>
      <c r="M1657" t="s">
        <v>74</v>
      </c>
      <c r="N1657">
        <v>1500</v>
      </c>
      <c r="O1657">
        <v>11430</v>
      </c>
      <c r="P1657">
        <v>16</v>
      </c>
      <c r="Q1657" t="s">
        <v>3990</v>
      </c>
      <c r="R1657" t="s">
        <v>74</v>
      </c>
      <c r="S1657">
        <v>12</v>
      </c>
      <c r="T1657">
        <v>952.5</v>
      </c>
      <c r="X1657" t="s">
        <v>2680</v>
      </c>
    </row>
    <row r="1658" spans="2:24" x14ac:dyDescent="0.25">
      <c r="B1658" t="s">
        <v>2677</v>
      </c>
      <c r="C1658" t="s">
        <v>2678</v>
      </c>
      <c r="D1658" t="s">
        <v>2679</v>
      </c>
      <c r="E1658">
        <v>0</v>
      </c>
      <c r="F1658">
        <v>5</v>
      </c>
      <c r="G1658">
        <v>96</v>
      </c>
      <c r="H1658">
        <v>76</v>
      </c>
      <c r="I1658" t="s">
        <v>77</v>
      </c>
      <c r="J1658" t="s">
        <v>144</v>
      </c>
      <c r="K1658">
        <v>150</v>
      </c>
      <c r="L1658" t="s">
        <v>239</v>
      </c>
      <c r="M1658" t="s">
        <v>74</v>
      </c>
      <c r="N1658">
        <v>1500</v>
      </c>
      <c r="O1658">
        <v>11430</v>
      </c>
      <c r="P1658">
        <v>16</v>
      </c>
      <c r="Q1658" t="s">
        <v>3990</v>
      </c>
      <c r="R1658" t="s">
        <v>74</v>
      </c>
      <c r="S1658">
        <v>12</v>
      </c>
      <c r="T1658">
        <v>952.5</v>
      </c>
      <c r="X1658" t="s">
        <v>2680</v>
      </c>
    </row>
    <row r="1659" spans="2:24" x14ac:dyDescent="0.25">
      <c r="B1659" t="s">
        <v>2681</v>
      </c>
      <c r="C1659" t="s">
        <v>2143</v>
      </c>
      <c r="D1659" t="s">
        <v>2682</v>
      </c>
      <c r="E1659">
        <v>122</v>
      </c>
      <c r="F1659">
        <v>4</v>
      </c>
      <c r="G1659">
        <v>65</v>
      </c>
      <c r="H1659">
        <v>65</v>
      </c>
      <c r="I1659" t="s">
        <v>71</v>
      </c>
      <c r="J1659" t="s">
        <v>2145</v>
      </c>
      <c r="K1659">
        <v>90</v>
      </c>
      <c r="L1659" t="s">
        <v>83</v>
      </c>
      <c r="M1659" t="s">
        <v>83</v>
      </c>
      <c r="N1659">
        <v>0</v>
      </c>
      <c r="O1659">
        <v>7310</v>
      </c>
      <c r="P1659">
        <v>16</v>
      </c>
      <c r="Q1659" t="s">
        <v>48</v>
      </c>
      <c r="R1659">
        <v>450</v>
      </c>
      <c r="S1659">
        <v>6</v>
      </c>
      <c r="T1659">
        <v>1218.3333333333301</v>
      </c>
      <c r="X1659" t="s">
        <v>2683</v>
      </c>
    </row>
    <row r="1660" spans="2:24" x14ac:dyDescent="0.25">
      <c r="B1660" t="s">
        <v>2681</v>
      </c>
      <c r="C1660" t="s">
        <v>2143</v>
      </c>
      <c r="D1660" t="s">
        <v>2682</v>
      </c>
      <c r="E1660">
        <v>122</v>
      </c>
      <c r="F1660">
        <v>4</v>
      </c>
      <c r="G1660">
        <v>65</v>
      </c>
      <c r="H1660">
        <v>65</v>
      </c>
      <c r="I1660" t="s">
        <v>77</v>
      </c>
      <c r="J1660" t="s">
        <v>2145</v>
      </c>
      <c r="K1660">
        <v>90</v>
      </c>
      <c r="L1660" t="s">
        <v>83</v>
      </c>
      <c r="M1660" t="s">
        <v>83</v>
      </c>
      <c r="N1660">
        <v>0</v>
      </c>
      <c r="O1660">
        <v>7310</v>
      </c>
      <c r="P1660">
        <v>16</v>
      </c>
      <c r="Q1660" t="s">
        <v>48</v>
      </c>
      <c r="R1660" t="s">
        <v>74</v>
      </c>
      <c r="S1660">
        <v>6</v>
      </c>
      <c r="T1660">
        <v>1218.3333333333301</v>
      </c>
      <c r="X1660" t="s">
        <v>2683</v>
      </c>
    </row>
    <row r="1661" spans="2:24" x14ac:dyDescent="0.25">
      <c r="B1661" t="s">
        <v>2684</v>
      </c>
      <c r="C1661" t="s">
        <v>2685</v>
      </c>
      <c r="D1661" t="s">
        <v>2686</v>
      </c>
      <c r="E1661">
        <v>123</v>
      </c>
      <c r="F1661">
        <v>5</v>
      </c>
      <c r="G1661">
        <v>72</v>
      </c>
      <c r="H1661">
        <v>62.5</v>
      </c>
      <c r="I1661" t="s">
        <v>71</v>
      </c>
      <c r="J1661" t="s">
        <v>365</v>
      </c>
      <c r="K1661">
        <v>75</v>
      </c>
      <c r="L1661" t="s">
        <v>271</v>
      </c>
      <c r="M1661" t="s">
        <v>74</v>
      </c>
      <c r="N1661">
        <v>0</v>
      </c>
      <c r="O1661">
        <v>11580</v>
      </c>
      <c r="P1661">
        <v>16</v>
      </c>
      <c r="Q1661" t="s">
        <v>48</v>
      </c>
      <c r="R1661" t="s">
        <v>74</v>
      </c>
      <c r="S1661">
        <v>10</v>
      </c>
      <c r="T1661">
        <v>1158</v>
      </c>
      <c r="X1661" t="s">
        <v>2687</v>
      </c>
    </row>
    <row r="1662" spans="2:24" x14ac:dyDescent="0.25">
      <c r="B1662" t="s">
        <v>2684</v>
      </c>
      <c r="C1662" t="s">
        <v>2685</v>
      </c>
      <c r="D1662" t="s">
        <v>2686</v>
      </c>
      <c r="E1662">
        <v>123</v>
      </c>
      <c r="F1662">
        <v>5</v>
      </c>
      <c r="G1662">
        <v>72</v>
      </c>
      <c r="H1662">
        <v>62.5</v>
      </c>
      <c r="I1662" t="s">
        <v>77</v>
      </c>
      <c r="J1662" t="s">
        <v>2177</v>
      </c>
      <c r="K1662">
        <v>156</v>
      </c>
      <c r="L1662" t="s">
        <v>627</v>
      </c>
      <c r="M1662" t="s">
        <v>74</v>
      </c>
      <c r="N1662">
        <v>0</v>
      </c>
      <c r="O1662">
        <v>11580</v>
      </c>
      <c r="P1662">
        <v>16</v>
      </c>
      <c r="Q1662" t="s">
        <v>48</v>
      </c>
      <c r="R1662" t="s">
        <v>74</v>
      </c>
      <c r="S1662">
        <v>10</v>
      </c>
      <c r="T1662">
        <v>1158</v>
      </c>
      <c r="X1662" t="s">
        <v>2687</v>
      </c>
    </row>
    <row r="1663" spans="2:24" x14ac:dyDescent="0.25">
      <c r="B1663" t="s">
        <v>2688</v>
      </c>
      <c r="C1663" t="s">
        <v>2689</v>
      </c>
      <c r="D1663" t="s">
        <v>2690</v>
      </c>
      <c r="E1663">
        <v>125</v>
      </c>
      <c r="F1663">
        <v>2</v>
      </c>
      <c r="G1663">
        <v>56</v>
      </c>
      <c r="H1663">
        <v>70</v>
      </c>
      <c r="I1663" t="s">
        <v>71</v>
      </c>
      <c r="J1663" t="s">
        <v>2006</v>
      </c>
      <c r="K1663">
        <v>270</v>
      </c>
      <c r="L1663" t="s">
        <v>83</v>
      </c>
      <c r="M1663" t="s">
        <v>83</v>
      </c>
      <c r="N1663">
        <v>0</v>
      </c>
      <c r="O1663">
        <v>4874</v>
      </c>
      <c r="P1663">
        <v>16</v>
      </c>
      <c r="Q1663" t="s">
        <v>48</v>
      </c>
      <c r="R1663">
        <v>450</v>
      </c>
      <c r="S1663">
        <v>4</v>
      </c>
      <c r="T1663">
        <v>1218.5</v>
      </c>
      <c r="X1663" t="s">
        <v>2691</v>
      </c>
    </row>
    <row r="1664" spans="2:24" x14ac:dyDescent="0.25">
      <c r="B1664" t="s">
        <v>2688</v>
      </c>
      <c r="C1664" t="s">
        <v>2689</v>
      </c>
      <c r="D1664" t="s">
        <v>2690</v>
      </c>
      <c r="E1664">
        <v>125</v>
      </c>
      <c r="F1664">
        <v>2</v>
      </c>
      <c r="G1664">
        <v>56</v>
      </c>
      <c r="H1664">
        <v>70</v>
      </c>
      <c r="I1664" t="s">
        <v>71</v>
      </c>
      <c r="J1664" t="s">
        <v>170</v>
      </c>
      <c r="K1664">
        <v>300</v>
      </c>
      <c r="L1664" t="s">
        <v>83</v>
      </c>
      <c r="M1664" t="s">
        <v>73</v>
      </c>
      <c r="N1664">
        <v>500</v>
      </c>
      <c r="O1664">
        <v>4874</v>
      </c>
      <c r="P1664">
        <v>16</v>
      </c>
      <c r="Q1664" t="s">
        <v>3990</v>
      </c>
      <c r="R1664">
        <v>320</v>
      </c>
      <c r="S1664">
        <v>5</v>
      </c>
      <c r="T1664">
        <v>974.8</v>
      </c>
      <c r="X1664" t="s">
        <v>2691</v>
      </c>
    </row>
    <row r="1665" spans="2:24" x14ac:dyDescent="0.25">
      <c r="B1665" t="s">
        <v>2688</v>
      </c>
      <c r="C1665" t="s">
        <v>2689</v>
      </c>
      <c r="D1665" t="s">
        <v>2690</v>
      </c>
      <c r="E1665">
        <v>125</v>
      </c>
      <c r="F1665">
        <v>2</v>
      </c>
      <c r="G1665">
        <v>56</v>
      </c>
      <c r="H1665">
        <v>70</v>
      </c>
      <c r="I1665" t="s">
        <v>77</v>
      </c>
      <c r="J1665" t="s">
        <v>2006</v>
      </c>
      <c r="K1665">
        <v>270</v>
      </c>
      <c r="L1665" t="s">
        <v>83</v>
      </c>
      <c r="M1665" t="s">
        <v>83</v>
      </c>
      <c r="N1665">
        <v>0</v>
      </c>
      <c r="O1665">
        <v>4874</v>
      </c>
      <c r="P1665">
        <v>16</v>
      </c>
      <c r="Q1665" t="s">
        <v>48</v>
      </c>
      <c r="R1665" t="s">
        <v>74</v>
      </c>
      <c r="S1665">
        <v>4</v>
      </c>
      <c r="T1665">
        <v>1218.5</v>
      </c>
      <c r="X1665" t="s">
        <v>2691</v>
      </c>
    </row>
    <row r="1666" spans="2:24" x14ac:dyDescent="0.25">
      <c r="B1666" t="s">
        <v>2692</v>
      </c>
      <c r="C1666" t="s">
        <v>2693</v>
      </c>
      <c r="D1666" t="s">
        <v>441</v>
      </c>
      <c r="E1666">
        <v>0</v>
      </c>
      <c r="F1666">
        <v>4</v>
      </c>
      <c r="G1666">
        <v>78</v>
      </c>
      <c r="H1666">
        <v>70</v>
      </c>
      <c r="I1666" t="s">
        <v>71</v>
      </c>
      <c r="J1666" t="s">
        <v>863</v>
      </c>
      <c r="K1666">
        <v>75</v>
      </c>
      <c r="L1666" t="s">
        <v>239</v>
      </c>
      <c r="M1666" t="s">
        <v>74</v>
      </c>
      <c r="N1666">
        <v>500</v>
      </c>
      <c r="O1666">
        <v>9030</v>
      </c>
      <c r="P1666">
        <v>16</v>
      </c>
      <c r="Q1666" t="s">
        <v>3990</v>
      </c>
      <c r="R1666" t="s">
        <v>74</v>
      </c>
      <c r="S1666">
        <v>10</v>
      </c>
      <c r="T1666">
        <v>903</v>
      </c>
      <c r="X1666" t="s">
        <v>2694</v>
      </c>
    </row>
    <row r="1667" spans="2:24" x14ac:dyDescent="0.25">
      <c r="B1667" t="s">
        <v>2692</v>
      </c>
      <c r="C1667" t="s">
        <v>2693</v>
      </c>
      <c r="D1667" t="s">
        <v>441</v>
      </c>
      <c r="E1667">
        <v>0</v>
      </c>
      <c r="F1667">
        <v>4</v>
      </c>
      <c r="G1667">
        <v>78</v>
      </c>
      <c r="H1667">
        <v>70</v>
      </c>
      <c r="I1667" t="s">
        <v>77</v>
      </c>
      <c r="J1667" t="s">
        <v>144</v>
      </c>
      <c r="K1667">
        <v>150</v>
      </c>
      <c r="L1667" t="s">
        <v>239</v>
      </c>
      <c r="M1667" t="s">
        <v>74</v>
      </c>
      <c r="N1667">
        <v>2100</v>
      </c>
      <c r="O1667">
        <v>9030</v>
      </c>
      <c r="P1667">
        <v>16</v>
      </c>
      <c r="Q1667" t="s">
        <v>3990</v>
      </c>
      <c r="R1667" t="s">
        <v>74</v>
      </c>
      <c r="S1667">
        <v>10</v>
      </c>
      <c r="T1667">
        <v>903</v>
      </c>
      <c r="X1667" t="s">
        <v>2694</v>
      </c>
    </row>
    <row r="1668" spans="2:24" x14ac:dyDescent="0.25">
      <c r="B1668" t="s">
        <v>2692</v>
      </c>
      <c r="C1668" t="s">
        <v>2693</v>
      </c>
      <c r="D1668" t="s">
        <v>441</v>
      </c>
      <c r="E1668">
        <v>0</v>
      </c>
      <c r="F1668">
        <v>4</v>
      </c>
      <c r="G1668">
        <v>78</v>
      </c>
      <c r="H1668">
        <v>70</v>
      </c>
      <c r="I1668" t="s">
        <v>77</v>
      </c>
      <c r="J1668" t="s">
        <v>505</v>
      </c>
      <c r="K1668">
        <v>75</v>
      </c>
      <c r="L1668" t="s">
        <v>239</v>
      </c>
      <c r="M1668" t="s">
        <v>74</v>
      </c>
      <c r="N1668">
        <v>500</v>
      </c>
      <c r="O1668">
        <v>9030</v>
      </c>
      <c r="P1668">
        <v>16</v>
      </c>
      <c r="Q1668" t="s">
        <v>3990</v>
      </c>
      <c r="R1668" t="s">
        <v>74</v>
      </c>
      <c r="S1668">
        <v>10</v>
      </c>
      <c r="T1668">
        <v>903</v>
      </c>
      <c r="X1668" t="s">
        <v>2694</v>
      </c>
    </row>
    <row r="1669" spans="2:24" x14ac:dyDescent="0.25">
      <c r="B1669" t="s">
        <v>2695</v>
      </c>
      <c r="C1669" t="s">
        <v>2696</v>
      </c>
      <c r="D1669" t="s">
        <v>508</v>
      </c>
      <c r="E1669">
        <v>0</v>
      </c>
      <c r="F1669">
        <v>4</v>
      </c>
      <c r="G1669">
        <v>78</v>
      </c>
      <c r="H1669">
        <v>75</v>
      </c>
      <c r="I1669" t="s">
        <v>71</v>
      </c>
      <c r="J1669" t="s">
        <v>509</v>
      </c>
      <c r="K1669">
        <v>75</v>
      </c>
      <c r="L1669" t="s">
        <v>239</v>
      </c>
      <c r="M1669" t="s">
        <v>74</v>
      </c>
      <c r="N1669">
        <v>500</v>
      </c>
      <c r="O1669">
        <v>9030</v>
      </c>
      <c r="P1669">
        <v>16</v>
      </c>
      <c r="Q1669" t="s">
        <v>3990</v>
      </c>
      <c r="R1669" t="s">
        <v>74</v>
      </c>
      <c r="S1669">
        <v>10</v>
      </c>
      <c r="T1669">
        <v>903</v>
      </c>
      <c r="X1669" t="s">
        <v>2697</v>
      </c>
    </row>
    <row r="1670" spans="2:24" x14ac:dyDescent="0.25">
      <c r="B1670" t="s">
        <v>2695</v>
      </c>
      <c r="C1670" t="s">
        <v>2696</v>
      </c>
      <c r="D1670" t="s">
        <v>508</v>
      </c>
      <c r="E1670">
        <v>0</v>
      </c>
      <c r="F1670">
        <v>4</v>
      </c>
      <c r="G1670">
        <v>78</v>
      </c>
      <c r="H1670">
        <v>75</v>
      </c>
      <c r="I1670" t="s">
        <v>77</v>
      </c>
      <c r="J1670" t="s">
        <v>144</v>
      </c>
      <c r="K1670">
        <v>150</v>
      </c>
      <c r="L1670" t="s">
        <v>239</v>
      </c>
      <c r="M1670" t="s">
        <v>74</v>
      </c>
      <c r="N1670">
        <v>2100</v>
      </c>
      <c r="O1670">
        <v>9030</v>
      </c>
      <c r="P1670">
        <v>16</v>
      </c>
      <c r="Q1670" t="s">
        <v>3990</v>
      </c>
      <c r="R1670" t="s">
        <v>74</v>
      </c>
      <c r="S1670">
        <v>10</v>
      </c>
      <c r="T1670">
        <v>903</v>
      </c>
      <c r="X1670" t="s">
        <v>2697</v>
      </c>
    </row>
    <row r="1671" spans="2:24" x14ac:dyDescent="0.25">
      <c r="B1671" t="s">
        <v>2695</v>
      </c>
      <c r="C1671" t="s">
        <v>2696</v>
      </c>
      <c r="D1671" t="s">
        <v>508</v>
      </c>
      <c r="E1671">
        <v>0</v>
      </c>
      <c r="F1671">
        <v>4</v>
      </c>
      <c r="G1671">
        <v>78</v>
      </c>
      <c r="H1671">
        <v>75</v>
      </c>
      <c r="I1671" t="s">
        <v>77</v>
      </c>
      <c r="J1671" t="s">
        <v>509</v>
      </c>
      <c r="K1671">
        <v>75</v>
      </c>
      <c r="L1671" t="s">
        <v>239</v>
      </c>
      <c r="M1671" t="s">
        <v>74</v>
      </c>
      <c r="N1671">
        <v>500</v>
      </c>
      <c r="O1671">
        <v>9030</v>
      </c>
      <c r="P1671">
        <v>16</v>
      </c>
      <c r="Q1671" t="s">
        <v>3990</v>
      </c>
      <c r="R1671" t="s">
        <v>74</v>
      </c>
      <c r="S1671">
        <v>10</v>
      </c>
      <c r="T1671">
        <v>903</v>
      </c>
      <c r="X1671" t="s">
        <v>2697</v>
      </c>
    </row>
    <row r="1672" spans="2:24" x14ac:dyDescent="0.25">
      <c r="B1672" t="s">
        <v>2698</v>
      </c>
      <c r="C1672" t="s">
        <v>1663</v>
      </c>
      <c r="D1672" t="s">
        <v>2699</v>
      </c>
      <c r="E1672">
        <v>126</v>
      </c>
      <c r="F1672">
        <v>4</v>
      </c>
      <c r="G1672">
        <v>62</v>
      </c>
      <c r="H1672">
        <v>63</v>
      </c>
      <c r="I1672" t="s">
        <v>71</v>
      </c>
      <c r="J1672" t="s">
        <v>158</v>
      </c>
      <c r="K1672">
        <v>135</v>
      </c>
      <c r="L1672" t="s">
        <v>271</v>
      </c>
      <c r="M1672" t="s">
        <v>74</v>
      </c>
      <c r="N1672">
        <v>0</v>
      </c>
      <c r="O1672">
        <v>8820</v>
      </c>
      <c r="P1672">
        <v>16</v>
      </c>
      <c r="Q1672" t="s">
        <v>48</v>
      </c>
      <c r="R1672" t="s">
        <v>74</v>
      </c>
      <c r="S1672">
        <v>8</v>
      </c>
      <c r="T1672">
        <v>1102.5</v>
      </c>
      <c r="X1672" t="s">
        <v>2700</v>
      </c>
    </row>
    <row r="1673" spans="2:24" x14ac:dyDescent="0.25">
      <c r="B1673" t="s">
        <v>2698</v>
      </c>
      <c r="C1673" t="s">
        <v>1663</v>
      </c>
      <c r="D1673" t="s">
        <v>2699</v>
      </c>
      <c r="E1673">
        <v>126</v>
      </c>
      <c r="F1673">
        <v>4</v>
      </c>
      <c r="G1673">
        <v>62</v>
      </c>
      <c r="H1673">
        <v>63</v>
      </c>
      <c r="I1673" t="s">
        <v>77</v>
      </c>
      <c r="J1673" t="s">
        <v>144</v>
      </c>
      <c r="K1673">
        <v>150</v>
      </c>
      <c r="L1673" t="s">
        <v>239</v>
      </c>
      <c r="M1673" t="s">
        <v>74</v>
      </c>
      <c r="N1673">
        <v>1200</v>
      </c>
      <c r="O1673">
        <v>8820</v>
      </c>
      <c r="P1673">
        <v>16</v>
      </c>
      <c r="Q1673" t="s">
        <v>3990</v>
      </c>
      <c r="R1673" t="s">
        <v>74</v>
      </c>
      <c r="S1673">
        <v>9</v>
      </c>
      <c r="T1673">
        <v>980</v>
      </c>
      <c r="X1673" t="s">
        <v>2700</v>
      </c>
    </row>
    <row r="1674" spans="2:24" x14ac:dyDescent="0.25">
      <c r="B1674" t="s">
        <v>2701</v>
      </c>
      <c r="C1674" t="s">
        <v>2702</v>
      </c>
      <c r="D1674" t="s">
        <v>1063</v>
      </c>
      <c r="E1674">
        <v>0</v>
      </c>
      <c r="F1674">
        <v>4</v>
      </c>
      <c r="G1674">
        <v>78</v>
      </c>
      <c r="H1674">
        <v>70</v>
      </c>
      <c r="I1674" t="s">
        <v>71</v>
      </c>
      <c r="J1674" t="s">
        <v>140</v>
      </c>
      <c r="K1674">
        <v>190</v>
      </c>
      <c r="L1674" t="s">
        <v>239</v>
      </c>
      <c r="M1674" t="s">
        <v>74</v>
      </c>
      <c r="N1674">
        <v>1200</v>
      </c>
      <c r="O1674">
        <v>9830</v>
      </c>
      <c r="P1674">
        <v>16</v>
      </c>
      <c r="Q1674" t="s">
        <v>3990</v>
      </c>
      <c r="R1674" t="s">
        <v>74</v>
      </c>
      <c r="S1674">
        <v>10</v>
      </c>
      <c r="T1674">
        <v>983</v>
      </c>
      <c r="X1674" t="s">
        <v>3802</v>
      </c>
    </row>
    <row r="1675" spans="2:24" x14ac:dyDescent="0.25">
      <c r="B1675" t="s">
        <v>2701</v>
      </c>
      <c r="C1675" t="s">
        <v>2702</v>
      </c>
      <c r="D1675" t="s">
        <v>1063</v>
      </c>
      <c r="E1675">
        <v>0</v>
      </c>
      <c r="F1675">
        <v>4</v>
      </c>
      <c r="G1675">
        <v>78</v>
      </c>
      <c r="H1675">
        <v>70</v>
      </c>
      <c r="I1675" t="s">
        <v>77</v>
      </c>
      <c r="J1675" t="s">
        <v>140</v>
      </c>
      <c r="K1675">
        <v>190</v>
      </c>
      <c r="L1675" t="s">
        <v>239</v>
      </c>
      <c r="M1675" t="s">
        <v>74</v>
      </c>
      <c r="N1675">
        <v>1200</v>
      </c>
      <c r="O1675">
        <v>9830</v>
      </c>
      <c r="P1675">
        <v>16</v>
      </c>
      <c r="Q1675" t="s">
        <v>3990</v>
      </c>
      <c r="R1675" t="s">
        <v>74</v>
      </c>
      <c r="S1675">
        <v>10</v>
      </c>
      <c r="T1675">
        <v>983</v>
      </c>
      <c r="X1675" t="s">
        <v>3802</v>
      </c>
    </row>
    <row r="1676" spans="2:24" x14ac:dyDescent="0.25">
      <c r="B1676" t="s">
        <v>3728</v>
      </c>
      <c r="C1676" t="s">
        <v>3740</v>
      </c>
      <c r="D1676" t="s">
        <v>1541</v>
      </c>
      <c r="E1676">
        <v>0</v>
      </c>
      <c r="F1676">
        <v>3</v>
      </c>
      <c r="G1676">
        <v>52</v>
      </c>
      <c r="H1676">
        <v>66</v>
      </c>
      <c r="I1676" t="s">
        <v>71</v>
      </c>
      <c r="J1676" t="s">
        <v>158</v>
      </c>
      <c r="K1676">
        <v>135</v>
      </c>
      <c r="L1676" t="s">
        <v>73</v>
      </c>
      <c r="M1676" t="s">
        <v>74</v>
      </c>
      <c r="N1676">
        <v>0</v>
      </c>
      <c r="O1676">
        <v>5970</v>
      </c>
      <c r="P1676">
        <v>16</v>
      </c>
      <c r="Q1676" t="s">
        <v>48</v>
      </c>
      <c r="R1676" t="s">
        <v>74</v>
      </c>
      <c r="S1676">
        <v>5</v>
      </c>
      <c r="T1676">
        <v>1194</v>
      </c>
      <c r="X1676" t="s">
        <v>3803</v>
      </c>
    </row>
    <row r="1677" spans="2:24" x14ac:dyDescent="0.25">
      <c r="B1677" t="s">
        <v>3728</v>
      </c>
      <c r="C1677" t="s">
        <v>3740</v>
      </c>
      <c r="D1677" t="s">
        <v>1541</v>
      </c>
      <c r="E1677">
        <v>0</v>
      </c>
      <c r="F1677">
        <v>3</v>
      </c>
      <c r="G1677">
        <v>52</v>
      </c>
      <c r="H1677">
        <v>66</v>
      </c>
      <c r="I1677" t="s">
        <v>77</v>
      </c>
      <c r="J1677" t="s">
        <v>929</v>
      </c>
      <c r="K1677">
        <v>300</v>
      </c>
      <c r="L1677" t="s">
        <v>239</v>
      </c>
      <c r="M1677" t="s">
        <v>74</v>
      </c>
      <c r="N1677">
        <v>500</v>
      </c>
      <c r="O1677">
        <v>5970</v>
      </c>
      <c r="P1677">
        <v>16</v>
      </c>
      <c r="Q1677" t="s">
        <v>3990</v>
      </c>
      <c r="R1677" t="s">
        <v>74</v>
      </c>
      <c r="S1677">
        <v>6</v>
      </c>
      <c r="T1677">
        <v>995</v>
      </c>
      <c r="X1677" t="s">
        <v>3803</v>
      </c>
    </row>
    <row r="1678" spans="2:24" x14ac:dyDescent="0.25">
      <c r="B1678" t="s">
        <v>2705</v>
      </c>
      <c r="C1678" t="s">
        <v>2706</v>
      </c>
      <c r="D1678" t="s">
        <v>2703</v>
      </c>
      <c r="E1678">
        <v>129</v>
      </c>
      <c r="F1678">
        <v>4</v>
      </c>
      <c r="G1678">
        <v>75</v>
      </c>
      <c r="H1678">
        <v>70</v>
      </c>
      <c r="I1678" t="s">
        <v>71</v>
      </c>
      <c r="J1678" t="s">
        <v>1538</v>
      </c>
      <c r="K1678">
        <v>150</v>
      </c>
      <c r="L1678" t="s">
        <v>83</v>
      </c>
      <c r="M1678" t="s">
        <v>83</v>
      </c>
      <c r="N1678">
        <v>0</v>
      </c>
      <c r="O1678">
        <v>7870</v>
      </c>
      <c r="P1678">
        <v>16</v>
      </c>
      <c r="Q1678" t="s">
        <v>48</v>
      </c>
      <c r="R1678">
        <v>450</v>
      </c>
      <c r="S1678">
        <v>7</v>
      </c>
      <c r="T1678">
        <v>1124.2857142857099</v>
      </c>
      <c r="X1678" t="s">
        <v>2704</v>
      </c>
    </row>
    <row r="1679" spans="2:24" x14ac:dyDescent="0.25">
      <c r="B1679" t="s">
        <v>2705</v>
      </c>
      <c r="C1679" t="s">
        <v>2706</v>
      </c>
      <c r="D1679" t="s">
        <v>2703</v>
      </c>
      <c r="E1679">
        <v>129</v>
      </c>
      <c r="F1679">
        <v>4</v>
      </c>
      <c r="G1679">
        <v>75</v>
      </c>
      <c r="H1679">
        <v>70</v>
      </c>
      <c r="I1679" t="s">
        <v>77</v>
      </c>
      <c r="J1679" t="s">
        <v>1538</v>
      </c>
      <c r="K1679">
        <v>150</v>
      </c>
      <c r="L1679" t="s">
        <v>83</v>
      </c>
      <c r="M1679" t="s">
        <v>83</v>
      </c>
      <c r="N1679">
        <v>0</v>
      </c>
      <c r="O1679">
        <v>7870</v>
      </c>
      <c r="P1679">
        <v>16</v>
      </c>
      <c r="Q1679" t="s">
        <v>48</v>
      </c>
      <c r="R1679" t="s">
        <v>74</v>
      </c>
      <c r="S1679">
        <v>7</v>
      </c>
      <c r="T1679">
        <v>1124.2857142857099</v>
      </c>
      <c r="X1679" t="s">
        <v>2704</v>
      </c>
    </row>
    <row r="1680" spans="2:24" x14ac:dyDescent="0.25">
      <c r="B1680" t="s">
        <v>2705</v>
      </c>
      <c r="C1680" t="s">
        <v>2706</v>
      </c>
      <c r="D1680" t="s">
        <v>2703</v>
      </c>
      <c r="E1680">
        <v>129</v>
      </c>
      <c r="F1680">
        <v>4</v>
      </c>
      <c r="G1680">
        <v>75</v>
      </c>
      <c r="H1680">
        <v>70</v>
      </c>
      <c r="I1680" t="s">
        <v>2707</v>
      </c>
      <c r="J1680" t="s">
        <v>2708</v>
      </c>
      <c r="K1680">
        <v>120</v>
      </c>
      <c r="L1680" t="s">
        <v>83</v>
      </c>
      <c r="M1680" t="s">
        <v>73</v>
      </c>
      <c r="N1680" t="s">
        <v>74</v>
      </c>
      <c r="O1680">
        <v>7870</v>
      </c>
      <c r="P1680">
        <v>16</v>
      </c>
      <c r="Q1680" t="s">
        <v>3989</v>
      </c>
      <c r="R1680" t="s">
        <v>74</v>
      </c>
      <c r="S1680" t="s">
        <v>74</v>
      </c>
      <c r="T1680" t="s">
        <v>74</v>
      </c>
      <c r="X1680" t="s">
        <v>2704</v>
      </c>
    </row>
    <row r="1681" spans="2:24" x14ac:dyDescent="0.25">
      <c r="B1681" t="s">
        <v>2709</v>
      </c>
      <c r="C1681" t="s">
        <v>2710</v>
      </c>
      <c r="D1681" t="s">
        <v>2711</v>
      </c>
      <c r="E1681">
        <v>129</v>
      </c>
      <c r="F1681">
        <v>7</v>
      </c>
      <c r="G1681">
        <v>60</v>
      </c>
      <c r="H1681">
        <v>66</v>
      </c>
      <c r="I1681" t="s">
        <v>71</v>
      </c>
      <c r="J1681" t="s">
        <v>316</v>
      </c>
      <c r="K1681">
        <v>75</v>
      </c>
      <c r="L1681" t="s">
        <v>73</v>
      </c>
      <c r="M1681" t="s">
        <v>83</v>
      </c>
      <c r="N1681">
        <v>0</v>
      </c>
      <c r="O1681">
        <v>21180</v>
      </c>
      <c r="P1681">
        <v>24</v>
      </c>
      <c r="Q1681" t="s">
        <v>48</v>
      </c>
      <c r="R1681">
        <v>450</v>
      </c>
      <c r="S1681">
        <v>17</v>
      </c>
      <c r="T1681">
        <v>1245.88235294117</v>
      </c>
      <c r="X1681" t="s">
        <v>2712</v>
      </c>
    </row>
    <row r="1682" spans="2:24" x14ac:dyDescent="0.25">
      <c r="B1682" t="s">
        <v>2709</v>
      </c>
      <c r="C1682" t="s">
        <v>2710</v>
      </c>
      <c r="D1682" t="s">
        <v>2711</v>
      </c>
      <c r="E1682">
        <v>129</v>
      </c>
      <c r="F1682">
        <v>7</v>
      </c>
      <c r="G1682">
        <v>60</v>
      </c>
      <c r="H1682">
        <v>66</v>
      </c>
      <c r="I1682" t="s">
        <v>77</v>
      </c>
      <c r="J1682" t="s">
        <v>916</v>
      </c>
      <c r="K1682">
        <v>300</v>
      </c>
      <c r="L1682" t="s">
        <v>83</v>
      </c>
      <c r="M1682" t="s">
        <v>83</v>
      </c>
      <c r="N1682">
        <v>0</v>
      </c>
      <c r="O1682">
        <v>21180</v>
      </c>
      <c r="P1682">
        <v>24</v>
      </c>
      <c r="Q1682" t="s">
        <v>48</v>
      </c>
      <c r="R1682" t="s">
        <v>74</v>
      </c>
      <c r="S1682">
        <v>17</v>
      </c>
      <c r="T1682">
        <v>1245.88235294117</v>
      </c>
      <c r="X1682" t="s">
        <v>2712</v>
      </c>
    </row>
    <row r="1683" spans="2:24" x14ac:dyDescent="0.25">
      <c r="B1683" t="s">
        <v>2713</v>
      </c>
      <c r="D1683" t="s">
        <v>108</v>
      </c>
      <c r="E1683">
        <v>0</v>
      </c>
      <c r="F1683">
        <v>0</v>
      </c>
      <c r="G1683">
        <v>0</v>
      </c>
      <c r="H1683">
        <v>0</v>
      </c>
      <c r="I1683" t="s">
        <v>74</v>
      </c>
      <c r="J1683" t="s">
        <v>74</v>
      </c>
      <c r="K1683" t="s">
        <v>74</v>
      </c>
      <c r="L1683" t="s">
        <v>74</v>
      </c>
      <c r="M1683" t="s">
        <v>74</v>
      </c>
      <c r="N1683" t="s">
        <v>74</v>
      </c>
      <c r="O1683">
        <v>0</v>
      </c>
      <c r="P1683">
        <v>16</v>
      </c>
      <c r="Q1683" t="s">
        <v>3989</v>
      </c>
      <c r="R1683" t="s">
        <v>74</v>
      </c>
      <c r="S1683" t="s">
        <v>74</v>
      </c>
      <c r="T1683" t="s">
        <v>74</v>
      </c>
      <c r="X1683" s="7" t="s">
        <v>2714</v>
      </c>
    </row>
    <row r="1684" spans="2:24" x14ac:dyDescent="0.25">
      <c r="B1684" t="s">
        <v>2715</v>
      </c>
      <c r="D1684" t="s">
        <v>2257</v>
      </c>
      <c r="E1684">
        <v>129</v>
      </c>
      <c r="F1684">
        <v>4</v>
      </c>
      <c r="G1684">
        <v>62</v>
      </c>
      <c r="H1684">
        <v>70</v>
      </c>
      <c r="I1684" t="s">
        <v>71</v>
      </c>
      <c r="J1684" t="s">
        <v>140</v>
      </c>
      <c r="K1684">
        <v>190</v>
      </c>
      <c r="L1684" t="s">
        <v>239</v>
      </c>
      <c r="M1684" t="s">
        <v>74</v>
      </c>
      <c r="N1684">
        <v>0</v>
      </c>
      <c r="O1684">
        <v>8990</v>
      </c>
      <c r="P1684">
        <v>16</v>
      </c>
      <c r="Q1684" t="s">
        <v>48</v>
      </c>
      <c r="R1684" t="s">
        <v>74</v>
      </c>
      <c r="S1684">
        <v>8</v>
      </c>
      <c r="T1684">
        <v>1123.75</v>
      </c>
      <c r="X1684" t="s">
        <v>2716</v>
      </c>
    </row>
    <row r="1685" spans="2:24" x14ac:dyDescent="0.25">
      <c r="B1685" t="s">
        <v>2715</v>
      </c>
      <c r="D1685" t="s">
        <v>2257</v>
      </c>
      <c r="E1685">
        <v>129</v>
      </c>
      <c r="F1685">
        <v>4</v>
      </c>
      <c r="G1685">
        <v>62</v>
      </c>
      <c r="H1685">
        <v>70</v>
      </c>
      <c r="I1685" t="s">
        <v>77</v>
      </c>
      <c r="J1685" t="s">
        <v>140</v>
      </c>
      <c r="K1685">
        <v>190</v>
      </c>
      <c r="L1685" t="s">
        <v>239</v>
      </c>
      <c r="M1685" t="s">
        <v>74</v>
      </c>
      <c r="N1685">
        <v>0</v>
      </c>
      <c r="O1685">
        <v>8990</v>
      </c>
      <c r="P1685">
        <v>16</v>
      </c>
      <c r="Q1685" t="s">
        <v>48</v>
      </c>
      <c r="R1685" t="s">
        <v>74</v>
      </c>
      <c r="S1685">
        <v>8</v>
      </c>
      <c r="T1685">
        <v>1123.75</v>
      </c>
      <c r="X1685" t="s">
        <v>2716</v>
      </c>
    </row>
    <row r="1686" spans="2:24" x14ac:dyDescent="0.25">
      <c r="B1686" t="s">
        <v>2717</v>
      </c>
      <c r="C1686" t="s">
        <v>2382</v>
      </c>
      <c r="D1686" t="s">
        <v>2041</v>
      </c>
      <c r="E1686">
        <v>129</v>
      </c>
      <c r="F1686">
        <v>4</v>
      </c>
      <c r="G1686">
        <v>78</v>
      </c>
      <c r="H1686">
        <v>70</v>
      </c>
      <c r="I1686" t="s">
        <v>71</v>
      </c>
      <c r="J1686" t="s">
        <v>2718</v>
      </c>
      <c r="K1686">
        <v>150</v>
      </c>
      <c r="L1686" t="s">
        <v>239</v>
      </c>
      <c r="M1686" t="s">
        <v>74</v>
      </c>
      <c r="N1686">
        <v>0</v>
      </c>
      <c r="O1686">
        <v>10670</v>
      </c>
      <c r="P1686">
        <v>16</v>
      </c>
      <c r="Q1686" t="s">
        <v>48</v>
      </c>
      <c r="R1686" t="s">
        <v>74</v>
      </c>
      <c r="S1686">
        <v>9</v>
      </c>
      <c r="T1686">
        <v>1185.55555555555</v>
      </c>
      <c r="X1686" t="s">
        <v>2719</v>
      </c>
    </row>
    <row r="1687" spans="2:24" x14ac:dyDescent="0.25">
      <c r="B1687" t="s">
        <v>2717</v>
      </c>
      <c r="C1687" t="s">
        <v>2382</v>
      </c>
      <c r="D1687" t="s">
        <v>2041</v>
      </c>
      <c r="E1687">
        <v>129</v>
      </c>
      <c r="F1687">
        <v>4</v>
      </c>
      <c r="G1687">
        <v>78</v>
      </c>
      <c r="H1687">
        <v>70</v>
      </c>
      <c r="I1687" t="s">
        <v>77</v>
      </c>
      <c r="J1687" t="s">
        <v>2718</v>
      </c>
      <c r="K1687">
        <v>150</v>
      </c>
      <c r="L1687" t="s">
        <v>239</v>
      </c>
      <c r="M1687" t="s">
        <v>74</v>
      </c>
      <c r="N1687">
        <v>0</v>
      </c>
      <c r="O1687">
        <v>10670</v>
      </c>
      <c r="P1687">
        <v>16</v>
      </c>
      <c r="Q1687" t="s">
        <v>48</v>
      </c>
      <c r="R1687" t="s">
        <v>74</v>
      </c>
      <c r="S1687">
        <v>9</v>
      </c>
      <c r="T1687">
        <v>1185.55555555555</v>
      </c>
      <c r="X1687" t="s">
        <v>2719</v>
      </c>
    </row>
    <row r="1688" spans="2:24" x14ac:dyDescent="0.25">
      <c r="B1688" t="s">
        <v>2720</v>
      </c>
      <c r="C1688" t="s">
        <v>2721</v>
      </c>
      <c r="D1688" t="s">
        <v>496</v>
      </c>
      <c r="E1688">
        <v>0</v>
      </c>
      <c r="F1688">
        <v>2</v>
      </c>
      <c r="G1688">
        <v>58</v>
      </c>
      <c r="H1688">
        <v>70</v>
      </c>
      <c r="I1688" t="s">
        <v>71</v>
      </c>
      <c r="J1688" t="s">
        <v>1045</v>
      </c>
      <c r="K1688">
        <v>300</v>
      </c>
      <c r="L1688" t="s">
        <v>73</v>
      </c>
      <c r="M1688" t="s">
        <v>74</v>
      </c>
      <c r="N1688">
        <v>0</v>
      </c>
      <c r="O1688">
        <v>4090</v>
      </c>
      <c r="P1688">
        <v>16</v>
      </c>
      <c r="Q1688" t="s">
        <v>48</v>
      </c>
      <c r="R1688" t="s">
        <v>74</v>
      </c>
      <c r="S1688">
        <v>4</v>
      </c>
      <c r="T1688">
        <v>1022.5</v>
      </c>
      <c r="X1688" t="s">
        <v>2722</v>
      </c>
    </row>
    <row r="1689" spans="2:24" x14ac:dyDescent="0.25">
      <c r="B1689" t="s">
        <v>2720</v>
      </c>
      <c r="C1689" t="s">
        <v>2721</v>
      </c>
      <c r="D1689" t="s">
        <v>496</v>
      </c>
      <c r="E1689">
        <v>0</v>
      </c>
      <c r="F1689">
        <v>2</v>
      </c>
      <c r="G1689">
        <v>58</v>
      </c>
      <c r="H1689">
        <v>70</v>
      </c>
      <c r="I1689" t="s">
        <v>77</v>
      </c>
      <c r="J1689" t="s">
        <v>929</v>
      </c>
      <c r="K1689">
        <v>300</v>
      </c>
      <c r="L1689" t="s">
        <v>239</v>
      </c>
      <c r="M1689" t="s">
        <v>74</v>
      </c>
      <c r="N1689">
        <v>500</v>
      </c>
      <c r="O1689">
        <v>4090</v>
      </c>
      <c r="P1689">
        <v>16</v>
      </c>
      <c r="Q1689" t="s">
        <v>3990</v>
      </c>
      <c r="R1689" t="s">
        <v>74</v>
      </c>
      <c r="S1689">
        <v>5</v>
      </c>
      <c r="T1689">
        <v>818</v>
      </c>
      <c r="X1689" t="s">
        <v>2722</v>
      </c>
    </row>
    <row r="1690" spans="2:24" x14ac:dyDescent="0.25">
      <c r="B1690" t="s">
        <v>2723</v>
      </c>
      <c r="C1690" t="s">
        <v>2724</v>
      </c>
      <c r="D1690" t="s">
        <v>2076</v>
      </c>
      <c r="E1690">
        <v>0</v>
      </c>
      <c r="F1690">
        <v>4</v>
      </c>
      <c r="G1690">
        <v>50</v>
      </c>
      <c r="H1690">
        <v>68</v>
      </c>
      <c r="I1690" t="s">
        <v>71</v>
      </c>
      <c r="J1690" t="s">
        <v>1043</v>
      </c>
      <c r="K1690">
        <v>150</v>
      </c>
      <c r="L1690" t="s">
        <v>73</v>
      </c>
      <c r="M1690" t="s">
        <v>74</v>
      </c>
      <c r="N1690">
        <v>0</v>
      </c>
      <c r="O1690">
        <v>6830</v>
      </c>
      <c r="P1690">
        <v>16</v>
      </c>
      <c r="Q1690" t="s">
        <v>48</v>
      </c>
      <c r="R1690" t="s">
        <v>74</v>
      </c>
      <c r="S1690">
        <v>6</v>
      </c>
      <c r="T1690">
        <v>1138.3333333333301</v>
      </c>
      <c r="X1690" t="s">
        <v>3804</v>
      </c>
    </row>
    <row r="1691" spans="2:24" x14ac:dyDescent="0.25">
      <c r="B1691" t="s">
        <v>2723</v>
      </c>
      <c r="C1691" t="s">
        <v>2724</v>
      </c>
      <c r="D1691" t="s">
        <v>2076</v>
      </c>
      <c r="E1691">
        <v>0</v>
      </c>
      <c r="F1691">
        <v>4</v>
      </c>
      <c r="G1691">
        <v>50</v>
      </c>
      <c r="H1691">
        <v>68</v>
      </c>
      <c r="I1691" t="s">
        <v>77</v>
      </c>
      <c r="J1691" t="s">
        <v>929</v>
      </c>
      <c r="K1691">
        <v>300</v>
      </c>
      <c r="L1691" t="s">
        <v>239</v>
      </c>
      <c r="M1691" t="s">
        <v>74</v>
      </c>
      <c r="N1691">
        <v>500</v>
      </c>
      <c r="O1691">
        <v>6830</v>
      </c>
      <c r="P1691">
        <v>16</v>
      </c>
      <c r="Q1691" t="s">
        <v>3990</v>
      </c>
      <c r="R1691" t="s">
        <v>74</v>
      </c>
      <c r="S1691">
        <v>7</v>
      </c>
      <c r="T1691">
        <v>975.71428571428498</v>
      </c>
      <c r="X1691" t="s">
        <v>3804</v>
      </c>
    </row>
    <row r="1692" spans="2:24" x14ac:dyDescent="0.25">
      <c r="B1692" t="s">
        <v>2727</v>
      </c>
      <c r="C1692" t="s">
        <v>2728</v>
      </c>
      <c r="D1692" t="s">
        <v>2725</v>
      </c>
      <c r="E1692">
        <v>130</v>
      </c>
      <c r="F1692">
        <v>4</v>
      </c>
      <c r="G1692">
        <v>70</v>
      </c>
      <c r="H1692">
        <v>66</v>
      </c>
      <c r="I1692" t="s">
        <v>71</v>
      </c>
      <c r="J1692" t="s">
        <v>140</v>
      </c>
      <c r="K1692">
        <v>190</v>
      </c>
      <c r="L1692" t="s">
        <v>239</v>
      </c>
      <c r="M1692" t="s">
        <v>74</v>
      </c>
      <c r="N1692">
        <v>1200</v>
      </c>
      <c r="O1692">
        <v>8478</v>
      </c>
      <c r="P1692">
        <v>16</v>
      </c>
      <c r="Q1692" t="s">
        <v>3990</v>
      </c>
      <c r="R1692" t="s">
        <v>74</v>
      </c>
      <c r="S1692">
        <v>9</v>
      </c>
      <c r="T1692">
        <v>942</v>
      </c>
      <c r="X1692" t="s">
        <v>2726</v>
      </c>
    </row>
    <row r="1693" spans="2:24" x14ac:dyDescent="0.25">
      <c r="B1693" t="s">
        <v>2727</v>
      </c>
      <c r="C1693" t="s">
        <v>2728</v>
      </c>
      <c r="D1693" t="s">
        <v>2725</v>
      </c>
      <c r="E1693">
        <v>130</v>
      </c>
      <c r="F1693">
        <v>4</v>
      </c>
      <c r="G1693">
        <v>70</v>
      </c>
      <c r="H1693">
        <v>66</v>
      </c>
      <c r="I1693" t="s">
        <v>77</v>
      </c>
      <c r="J1693" t="s">
        <v>144</v>
      </c>
      <c r="K1693">
        <v>150</v>
      </c>
      <c r="L1693" t="s">
        <v>239</v>
      </c>
      <c r="M1693" t="s">
        <v>74</v>
      </c>
      <c r="N1693">
        <v>1200</v>
      </c>
      <c r="O1693">
        <v>8478</v>
      </c>
      <c r="P1693">
        <v>16</v>
      </c>
      <c r="Q1693" t="s">
        <v>3990</v>
      </c>
      <c r="R1693" t="s">
        <v>74</v>
      </c>
      <c r="S1693">
        <v>9</v>
      </c>
      <c r="T1693">
        <v>942</v>
      </c>
      <c r="X1693" t="s">
        <v>2726</v>
      </c>
    </row>
    <row r="1694" spans="2:24" x14ac:dyDescent="0.25">
      <c r="B1694" t="s">
        <v>2729</v>
      </c>
      <c r="C1694" t="s">
        <v>2730</v>
      </c>
      <c r="D1694" t="s">
        <v>496</v>
      </c>
      <c r="E1694">
        <v>0</v>
      </c>
      <c r="F1694">
        <v>2</v>
      </c>
      <c r="G1694">
        <v>66</v>
      </c>
      <c r="H1694">
        <v>76</v>
      </c>
      <c r="I1694" t="s">
        <v>71</v>
      </c>
      <c r="J1694" t="s">
        <v>2264</v>
      </c>
      <c r="K1694">
        <v>250</v>
      </c>
      <c r="L1694" t="s">
        <v>73</v>
      </c>
      <c r="M1694" t="s">
        <v>74</v>
      </c>
      <c r="N1694">
        <v>0</v>
      </c>
      <c r="O1694">
        <v>4894</v>
      </c>
      <c r="P1694">
        <v>16</v>
      </c>
      <c r="Q1694" t="s">
        <v>48</v>
      </c>
      <c r="R1694" t="s">
        <v>74</v>
      </c>
      <c r="S1694">
        <v>4</v>
      </c>
      <c r="T1694">
        <v>1223.5</v>
      </c>
      <c r="X1694" t="s">
        <v>2731</v>
      </c>
    </row>
    <row r="1695" spans="2:24" x14ac:dyDescent="0.25">
      <c r="B1695" t="s">
        <v>2729</v>
      </c>
      <c r="C1695" t="s">
        <v>2730</v>
      </c>
      <c r="D1695" t="s">
        <v>496</v>
      </c>
      <c r="E1695">
        <v>0</v>
      </c>
      <c r="F1695">
        <v>2</v>
      </c>
      <c r="G1695">
        <v>66</v>
      </c>
      <c r="H1695">
        <v>76</v>
      </c>
      <c r="I1695" t="s">
        <v>77</v>
      </c>
      <c r="J1695" t="s">
        <v>982</v>
      </c>
      <c r="K1695">
        <v>300</v>
      </c>
      <c r="L1695" t="s">
        <v>73</v>
      </c>
      <c r="M1695" t="s">
        <v>74</v>
      </c>
      <c r="N1695">
        <v>0</v>
      </c>
      <c r="O1695">
        <v>4894</v>
      </c>
      <c r="P1695">
        <v>16</v>
      </c>
      <c r="Q1695" t="s">
        <v>48</v>
      </c>
      <c r="R1695" t="s">
        <v>74</v>
      </c>
      <c r="S1695">
        <v>4</v>
      </c>
      <c r="T1695">
        <v>1223.5</v>
      </c>
      <c r="X1695" t="s">
        <v>2731</v>
      </c>
    </row>
    <row r="1696" spans="2:24" x14ac:dyDescent="0.25">
      <c r="B1696" t="s">
        <v>2732</v>
      </c>
      <c r="C1696" t="s">
        <v>2733</v>
      </c>
      <c r="D1696" t="s">
        <v>2734</v>
      </c>
      <c r="E1696">
        <v>133</v>
      </c>
      <c r="F1696">
        <v>4</v>
      </c>
      <c r="G1696">
        <v>70</v>
      </c>
      <c r="H1696">
        <v>70</v>
      </c>
      <c r="I1696" t="s">
        <v>71</v>
      </c>
      <c r="J1696" t="s">
        <v>2735</v>
      </c>
      <c r="K1696">
        <v>195</v>
      </c>
      <c r="L1696" t="s">
        <v>83</v>
      </c>
      <c r="M1696" t="s">
        <v>73</v>
      </c>
      <c r="N1696" t="s">
        <v>74</v>
      </c>
      <c r="O1696">
        <v>7870</v>
      </c>
      <c r="P1696">
        <v>16</v>
      </c>
      <c r="Q1696" t="s">
        <v>3989</v>
      </c>
      <c r="R1696">
        <v>320</v>
      </c>
      <c r="S1696" t="s">
        <v>74</v>
      </c>
      <c r="T1696" t="s">
        <v>74</v>
      </c>
      <c r="X1696" t="s">
        <v>2736</v>
      </c>
    </row>
    <row r="1697" spans="2:24" x14ac:dyDescent="0.25">
      <c r="B1697" t="s">
        <v>2732</v>
      </c>
      <c r="C1697" t="s">
        <v>2733</v>
      </c>
      <c r="D1697" t="s">
        <v>2734</v>
      </c>
      <c r="E1697">
        <v>133</v>
      </c>
      <c r="F1697">
        <v>4</v>
      </c>
      <c r="G1697">
        <v>70</v>
      </c>
      <c r="H1697">
        <v>70</v>
      </c>
      <c r="I1697" t="s">
        <v>71</v>
      </c>
      <c r="J1697" t="s">
        <v>1538</v>
      </c>
      <c r="K1697">
        <v>150</v>
      </c>
      <c r="L1697" t="s">
        <v>83</v>
      </c>
      <c r="M1697" t="s">
        <v>83</v>
      </c>
      <c r="N1697">
        <v>0</v>
      </c>
      <c r="O1697">
        <v>7870</v>
      </c>
      <c r="P1697">
        <v>16</v>
      </c>
      <c r="Q1697" t="s">
        <v>48</v>
      </c>
      <c r="R1697">
        <v>450</v>
      </c>
      <c r="S1697">
        <v>7</v>
      </c>
      <c r="T1697">
        <v>1124.2857142857099</v>
      </c>
      <c r="X1697" t="s">
        <v>2736</v>
      </c>
    </row>
    <row r="1698" spans="2:24" x14ac:dyDescent="0.25">
      <c r="B1698" t="s">
        <v>2732</v>
      </c>
      <c r="C1698" t="s">
        <v>2733</v>
      </c>
      <c r="D1698" t="s">
        <v>2734</v>
      </c>
      <c r="E1698">
        <v>133</v>
      </c>
      <c r="F1698">
        <v>4</v>
      </c>
      <c r="G1698">
        <v>70</v>
      </c>
      <c r="H1698">
        <v>70</v>
      </c>
      <c r="I1698" t="s">
        <v>77</v>
      </c>
      <c r="J1698" t="s">
        <v>1538</v>
      </c>
      <c r="K1698">
        <v>150</v>
      </c>
      <c r="L1698" t="s">
        <v>83</v>
      </c>
      <c r="M1698" t="s">
        <v>83</v>
      </c>
      <c r="N1698">
        <v>0</v>
      </c>
      <c r="O1698">
        <v>7870</v>
      </c>
      <c r="P1698">
        <v>16</v>
      </c>
      <c r="Q1698" t="s">
        <v>48</v>
      </c>
      <c r="R1698" t="s">
        <v>74</v>
      </c>
      <c r="S1698">
        <v>7</v>
      </c>
      <c r="T1698">
        <v>1124.2857142857099</v>
      </c>
      <c r="X1698" t="s">
        <v>2736</v>
      </c>
    </row>
    <row r="1699" spans="2:24" x14ac:dyDescent="0.25">
      <c r="B1699" t="s">
        <v>2737</v>
      </c>
      <c r="C1699" t="s">
        <v>2738</v>
      </c>
      <c r="D1699" t="s">
        <v>2739</v>
      </c>
      <c r="E1699">
        <v>133</v>
      </c>
      <c r="F1699">
        <v>4</v>
      </c>
      <c r="G1699">
        <v>84</v>
      </c>
      <c r="H1699">
        <v>70</v>
      </c>
      <c r="I1699" t="s">
        <v>71</v>
      </c>
      <c r="J1699" t="s">
        <v>685</v>
      </c>
      <c r="K1699">
        <v>150</v>
      </c>
      <c r="L1699" t="s">
        <v>83</v>
      </c>
      <c r="M1699" t="s">
        <v>83</v>
      </c>
      <c r="N1699">
        <v>0</v>
      </c>
      <c r="O1699">
        <v>8150</v>
      </c>
      <c r="P1699">
        <v>16</v>
      </c>
      <c r="Q1699" t="s">
        <v>48</v>
      </c>
      <c r="R1699">
        <v>450</v>
      </c>
      <c r="S1699">
        <v>7</v>
      </c>
      <c r="T1699">
        <v>1164.2857142857099</v>
      </c>
      <c r="X1699" t="s">
        <v>2740</v>
      </c>
    </row>
    <row r="1700" spans="2:24" x14ac:dyDescent="0.25">
      <c r="B1700" t="s">
        <v>2737</v>
      </c>
      <c r="C1700" t="s">
        <v>2738</v>
      </c>
      <c r="D1700" t="s">
        <v>2739</v>
      </c>
      <c r="E1700">
        <v>133</v>
      </c>
      <c r="F1700">
        <v>4</v>
      </c>
      <c r="G1700">
        <v>84</v>
      </c>
      <c r="H1700">
        <v>70</v>
      </c>
      <c r="I1700" t="s">
        <v>77</v>
      </c>
      <c r="J1700" t="s">
        <v>144</v>
      </c>
      <c r="K1700">
        <v>150</v>
      </c>
      <c r="L1700" t="s">
        <v>83</v>
      </c>
      <c r="M1700" t="s">
        <v>83</v>
      </c>
      <c r="N1700">
        <v>0</v>
      </c>
      <c r="O1700">
        <v>8150</v>
      </c>
      <c r="P1700">
        <v>16</v>
      </c>
      <c r="Q1700" t="s">
        <v>48</v>
      </c>
      <c r="R1700" t="s">
        <v>74</v>
      </c>
      <c r="S1700">
        <v>7</v>
      </c>
      <c r="T1700">
        <v>1164.2857142857099</v>
      </c>
      <c r="X1700" t="s">
        <v>2740</v>
      </c>
    </row>
    <row r="1701" spans="2:24" x14ac:dyDescent="0.25">
      <c r="B1701" t="s">
        <v>2741</v>
      </c>
      <c r="C1701" t="s">
        <v>2742</v>
      </c>
      <c r="D1701" t="s">
        <v>237</v>
      </c>
      <c r="E1701">
        <v>0</v>
      </c>
      <c r="F1701">
        <v>5</v>
      </c>
      <c r="G1701">
        <v>76</v>
      </c>
      <c r="H1701">
        <v>70</v>
      </c>
      <c r="I1701" t="s">
        <v>71</v>
      </c>
      <c r="J1701" t="s">
        <v>2352</v>
      </c>
      <c r="K1701">
        <v>130</v>
      </c>
      <c r="L1701" t="s">
        <v>239</v>
      </c>
      <c r="M1701" t="s">
        <v>74</v>
      </c>
      <c r="N1701">
        <v>1500</v>
      </c>
      <c r="O1701">
        <v>11230</v>
      </c>
      <c r="P1701">
        <v>16</v>
      </c>
      <c r="Q1701" t="s">
        <v>3990</v>
      </c>
      <c r="R1701" t="s">
        <v>74</v>
      </c>
      <c r="S1701">
        <v>12</v>
      </c>
      <c r="T1701">
        <v>935.83333333333303</v>
      </c>
      <c r="X1701" t="s">
        <v>2743</v>
      </c>
    </row>
    <row r="1702" spans="2:24" x14ac:dyDescent="0.25">
      <c r="B1702" t="s">
        <v>2741</v>
      </c>
      <c r="C1702" t="s">
        <v>2742</v>
      </c>
      <c r="D1702" t="s">
        <v>237</v>
      </c>
      <c r="E1702">
        <v>0</v>
      </c>
      <c r="F1702">
        <v>5</v>
      </c>
      <c r="G1702">
        <v>76</v>
      </c>
      <c r="H1702">
        <v>70</v>
      </c>
      <c r="I1702" t="s">
        <v>77</v>
      </c>
      <c r="J1702" t="s">
        <v>144</v>
      </c>
      <c r="K1702">
        <v>150</v>
      </c>
      <c r="L1702" t="s">
        <v>239</v>
      </c>
      <c r="M1702" t="s">
        <v>74</v>
      </c>
      <c r="N1702">
        <v>1850</v>
      </c>
      <c r="O1702">
        <v>11230</v>
      </c>
      <c r="P1702">
        <v>16</v>
      </c>
      <c r="Q1702" t="s">
        <v>3990</v>
      </c>
      <c r="R1702" t="s">
        <v>74</v>
      </c>
      <c r="S1702">
        <v>12</v>
      </c>
      <c r="T1702">
        <v>935.83333333333303</v>
      </c>
      <c r="X1702" t="s">
        <v>2743</v>
      </c>
    </row>
    <row r="1703" spans="2:24" x14ac:dyDescent="0.25">
      <c r="B1703" t="s">
        <v>2744</v>
      </c>
      <c r="C1703" t="s">
        <v>2745</v>
      </c>
      <c r="D1703" t="s">
        <v>2746</v>
      </c>
      <c r="E1703">
        <v>0</v>
      </c>
      <c r="F1703">
        <v>4</v>
      </c>
      <c r="G1703">
        <v>78</v>
      </c>
      <c r="H1703">
        <v>65</v>
      </c>
      <c r="I1703" t="s">
        <v>71</v>
      </c>
      <c r="J1703" t="s">
        <v>933</v>
      </c>
      <c r="K1703">
        <v>75</v>
      </c>
      <c r="L1703" t="s">
        <v>239</v>
      </c>
      <c r="M1703" t="s">
        <v>74</v>
      </c>
      <c r="N1703">
        <v>700</v>
      </c>
      <c r="O1703">
        <v>9130</v>
      </c>
      <c r="P1703">
        <v>16</v>
      </c>
      <c r="Q1703" t="s">
        <v>3990</v>
      </c>
      <c r="R1703" t="s">
        <v>74</v>
      </c>
      <c r="S1703">
        <v>10</v>
      </c>
      <c r="T1703">
        <v>913</v>
      </c>
      <c r="X1703" t="s">
        <v>3805</v>
      </c>
    </row>
    <row r="1704" spans="2:24" x14ac:dyDescent="0.25">
      <c r="B1704" t="s">
        <v>2744</v>
      </c>
      <c r="C1704" t="s">
        <v>2745</v>
      </c>
      <c r="D1704" t="s">
        <v>2746</v>
      </c>
      <c r="E1704">
        <v>0</v>
      </c>
      <c r="F1704">
        <v>4</v>
      </c>
      <c r="G1704">
        <v>78</v>
      </c>
      <c r="H1704">
        <v>65</v>
      </c>
      <c r="I1704" t="s">
        <v>77</v>
      </c>
      <c r="J1704" t="s">
        <v>2237</v>
      </c>
      <c r="K1704" t="s">
        <v>3995</v>
      </c>
      <c r="L1704" t="s">
        <v>73</v>
      </c>
      <c r="M1704" t="s">
        <v>74</v>
      </c>
      <c r="N1704">
        <v>0</v>
      </c>
      <c r="O1704">
        <v>9130</v>
      </c>
      <c r="P1704">
        <v>16</v>
      </c>
      <c r="Q1704" t="s">
        <v>48</v>
      </c>
      <c r="R1704" t="s">
        <v>74</v>
      </c>
      <c r="S1704">
        <v>8</v>
      </c>
      <c r="T1704">
        <v>1141.25</v>
      </c>
      <c r="X1704" t="s">
        <v>3805</v>
      </c>
    </row>
    <row r="1705" spans="2:24" x14ac:dyDescent="0.25">
      <c r="B1705" t="s">
        <v>2750</v>
      </c>
      <c r="C1705" t="s">
        <v>2747</v>
      </c>
      <c r="D1705" t="s">
        <v>2392</v>
      </c>
      <c r="E1705">
        <v>0</v>
      </c>
      <c r="F1705">
        <v>2</v>
      </c>
      <c r="G1705">
        <v>52</v>
      </c>
      <c r="H1705">
        <v>80</v>
      </c>
      <c r="I1705" t="s">
        <v>71</v>
      </c>
      <c r="J1705" t="s">
        <v>2311</v>
      </c>
      <c r="K1705">
        <v>300</v>
      </c>
      <c r="L1705" t="s">
        <v>73</v>
      </c>
      <c r="M1705" t="s">
        <v>74</v>
      </c>
      <c r="N1705">
        <v>0</v>
      </c>
      <c r="O1705">
        <v>5150</v>
      </c>
      <c r="P1705">
        <v>16</v>
      </c>
      <c r="Q1705" t="s">
        <v>48</v>
      </c>
      <c r="R1705" t="s">
        <v>74</v>
      </c>
      <c r="S1705">
        <v>5</v>
      </c>
      <c r="T1705">
        <v>1030</v>
      </c>
      <c r="X1705" t="s">
        <v>2749</v>
      </c>
    </row>
    <row r="1706" spans="2:24" x14ac:dyDescent="0.25">
      <c r="B1706" t="s">
        <v>2750</v>
      </c>
      <c r="C1706" t="s">
        <v>2747</v>
      </c>
      <c r="D1706" t="s">
        <v>2392</v>
      </c>
      <c r="E1706">
        <v>0</v>
      </c>
      <c r="F1706">
        <v>2</v>
      </c>
      <c r="G1706">
        <v>52</v>
      </c>
      <c r="H1706">
        <v>80</v>
      </c>
      <c r="I1706" t="s">
        <v>71</v>
      </c>
      <c r="J1706" t="s">
        <v>2748</v>
      </c>
      <c r="K1706">
        <v>300</v>
      </c>
      <c r="L1706" t="s">
        <v>73</v>
      </c>
      <c r="M1706" t="s">
        <v>74</v>
      </c>
      <c r="N1706">
        <v>0</v>
      </c>
      <c r="O1706">
        <v>5150</v>
      </c>
      <c r="P1706">
        <v>16</v>
      </c>
      <c r="Q1706" t="s">
        <v>48</v>
      </c>
      <c r="R1706" t="s">
        <v>74</v>
      </c>
      <c r="S1706">
        <v>5</v>
      </c>
      <c r="T1706">
        <v>1030</v>
      </c>
      <c r="X1706" t="s">
        <v>2749</v>
      </c>
    </row>
    <row r="1707" spans="2:24" x14ac:dyDescent="0.25">
      <c r="B1707" t="s">
        <v>2750</v>
      </c>
      <c r="C1707" t="s">
        <v>2747</v>
      </c>
      <c r="D1707" t="s">
        <v>2392</v>
      </c>
      <c r="E1707">
        <v>0</v>
      </c>
      <c r="F1707">
        <v>2</v>
      </c>
      <c r="G1707">
        <v>52</v>
      </c>
      <c r="H1707">
        <v>80</v>
      </c>
      <c r="I1707" t="s">
        <v>77</v>
      </c>
      <c r="J1707" t="s">
        <v>2311</v>
      </c>
      <c r="K1707">
        <v>300</v>
      </c>
      <c r="L1707" t="s">
        <v>73</v>
      </c>
      <c r="M1707" t="s">
        <v>74</v>
      </c>
      <c r="N1707">
        <v>0</v>
      </c>
      <c r="O1707">
        <v>5150</v>
      </c>
      <c r="P1707">
        <v>16</v>
      </c>
      <c r="Q1707" t="s">
        <v>48</v>
      </c>
      <c r="R1707" t="s">
        <v>74</v>
      </c>
      <c r="S1707">
        <v>5</v>
      </c>
      <c r="T1707">
        <v>1030</v>
      </c>
      <c r="X1707" t="s">
        <v>2749</v>
      </c>
    </row>
    <row r="1708" spans="2:24" x14ac:dyDescent="0.25">
      <c r="B1708" t="s">
        <v>2750</v>
      </c>
      <c r="C1708" t="s">
        <v>2747</v>
      </c>
      <c r="D1708" t="s">
        <v>2392</v>
      </c>
      <c r="E1708">
        <v>0</v>
      </c>
      <c r="F1708">
        <v>2</v>
      </c>
      <c r="G1708">
        <v>52</v>
      </c>
      <c r="H1708">
        <v>80</v>
      </c>
      <c r="I1708" t="s">
        <v>77</v>
      </c>
      <c r="J1708" t="s">
        <v>2748</v>
      </c>
      <c r="K1708">
        <v>300</v>
      </c>
      <c r="L1708" t="s">
        <v>73</v>
      </c>
      <c r="M1708" t="s">
        <v>74</v>
      </c>
      <c r="N1708">
        <v>0</v>
      </c>
      <c r="O1708">
        <v>5150</v>
      </c>
      <c r="P1708">
        <v>16</v>
      </c>
      <c r="Q1708" t="s">
        <v>48</v>
      </c>
      <c r="R1708" t="s">
        <v>74</v>
      </c>
      <c r="S1708">
        <v>5</v>
      </c>
      <c r="T1708">
        <v>1030</v>
      </c>
      <c r="X1708" t="s">
        <v>2749</v>
      </c>
    </row>
    <row r="1709" spans="2:24" x14ac:dyDescent="0.25">
      <c r="B1709" t="s">
        <v>2751</v>
      </c>
      <c r="C1709" t="s">
        <v>2752</v>
      </c>
      <c r="D1709" t="s">
        <v>2753</v>
      </c>
      <c r="E1709">
        <v>135</v>
      </c>
      <c r="F1709">
        <v>5</v>
      </c>
      <c r="G1709">
        <v>56</v>
      </c>
      <c r="H1709">
        <v>66</v>
      </c>
      <c r="I1709" t="s">
        <v>71</v>
      </c>
      <c r="J1709" t="s">
        <v>140</v>
      </c>
      <c r="K1709">
        <v>190</v>
      </c>
      <c r="L1709" t="s">
        <v>239</v>
      </c>
      <c r="M1709" t="s">
        <v>74</v>
      </c>
      <c r="N1709">
        <v>0</v>
      </c>
      <c r="O1709">
        <v>9600</v>
      </c>
      <c r="P1709">
        <v>16</v>
      </c>
      <c r="Q1709" t="s">
        <v>48</v>
      </c>
      <c r="R1709" t="s">
        <v>74</v>
      </c>
      <c r="S1709">
        <v>8</v>
      </c>
      <c r="T1709">
        <v>1200</v>
      </c>
      <c r="X1709" t="s">
        <v>2754</v>
      </c>
    </row>
    <row r="1710" spans="2:24" x14ac:dyDescent="0.25">
      <c r="B1710" t="s">
        <v>2751</v>
      </c>
      <c r="C1710" t="s">
        <v>2752</v>
      </c>
      <c r="D1710" t="s">
        <v>2753</v>
      </c>
      <c r="E1710">
        <v>135</v>
      </c>
      <c r="F1710">
        <v>5</v>
      </c>
      <c r="G1710">
        <v>56</v>
      </c>
      <c r="H1710">
        <v>66</v>
      </c>
      <c r="I1710" t="s">
        <v>77</v>
      </c>
      <c r="J1710" t="s">
        <v>929</v>
      </c>
      <c r="K1710">
        <v>300</v>
      </c>
      <c r="L1710" t="s">
        <v>239</v>
      </c>
      <c r="M1710" t="s">
        <v>74</v>
      </c>
      <c r="N1710">
        <v>0</v>
      </c>
      <c r="O1710">
        <v>9600</v>
      </c>
      <c r="P1710">
        <v>16</v>
      </c>
      <c r="Q1710" t="s">
        <v>48</v>
      </c>
      <c r="R1710" t="s">
        <v>74</v>
      </c>
      <c r="S1710">
        <v>8</v>
      </c>
      <c r="T1710">
        <v>1200</v>
      </c>
      <c r="X1710" t="s">
        <v>2754</v>
      </c>
    </row>
    <row r="1711" spans="2:24" x14ac:dyDescent="0.25">
      <c r="B1711" t="s">
        <v>2755</v>
      </c>
      <c r="C1711" t="s">
        <v>2752</v>
      </c>
      <c r="D1711" t="s">
        <v>1541</v>
      </c>
      <c r="E1711">
        <v>0</v>
      </c>
      <c r="F1711">
        <v>5</v>
      </c>
      <c r="G1711">
        <v>56</v>
      </c>
      <c r="H1711">
        <v>66</v>
      </c>
      <c r="I1711" t="s">
        <v>71</v>
      </c>
      <c r="J1711" t="s">
        <v>2756</v>
      </c>
      <c r="K1711">
        <v>190</v>
      </c>
      <c r="L1711" t="s">
        <v>239</v>
      </c>
      <c r="M1711" t="s">
        <v>74</v>
      </c>
      <c r="N1711">
        <v>1200</v>
      </c>
      <c r="O1711">
        <v>9600</v>
      </c>
      <c r="P1711">
        <v>16</v>
      </c>
      <c r="Q1711" t="s">
        <v>3990</v>
      </c>
      <c r="R1711" t="s">
        <v>74</v>
      </c>
      <c r="S1711">
        <v>10</v>
      </c>
      <c r="T1711">
        <v>960</v>
      </c>
      <c r="X1711" t="s">
        <v>2757</v>
      </c>
    </row>
    <row r="1712" spans="2:24" x14ac:dyDescent="0.25">
      <c r="B1712" t="s">
        <v>2755</v>
      </c>
      <c r="C1712" t="s">
        <v>2752</v>
      </c>
      <c r="D1712" t="s">
        <v>1541</v>
      </c>
      <c r="E1712">
        <v>0</v>
      </c>
      <c r="F1712">
        <v>5</v>
      </c>
      <c r="G1712">
        <v>56</v>
      </c>
      <c r="H1712">
        <v>66</v>
      </c>
      <c r="I1712" t="s">
        <v>77</v>
      </c>
      <c r="J1712" t="s">
        <v>929</v>
      </c>
      <c r="K1712">
        <v>300</v>
      </c>
      <c r="L1712" t="s">
        <v>239</v>
      </c>
      <c r="M1712" t="s">
        <v>74</v>
      </c>
      <c r="N1712">
        <v>500</v>
      </c>
      <c r="O1712">
        <v>9600</v>
      </c>
      <c r="P1712">
        <v>16</v>
      </c>
      <c r="Q1712" t="s">
        <v>3990</v>
      </c>
      <c r="R1712" t="s">
        <v>74</v>
      </c>
      <c r="S1712">
        <v>10</v>
      </c>
      <c r="T1712">
        <v>960</v>
      </c>
      <c r="X1712" t="s">
        <v>2757</v>
      </c>
    </row>
    <row r="1713" spans="2:24" x14ac:dyDescent="0.25">
      <c r="B1713" t="s">
        <v>2758</v>
      </c>
      <c r="D1713" t="s">
        <v>2759</v>
      </c>
      <c r="E1713">
        <v>135</v>
      </c>
      <c r="F1713">
        <v>5</v>
      </c>
      <c r="G1713">
        <v>60</v>
      </c>
      <c r="H1713">
        <v>66</v>
      </c>
      <c r="I1713" t="s">
        <v>71</v>
      </c>
      <c r="J1713" t="s">
        <v>140</v>
      </c>
      <c r="K1713">
        <v>190</v>
      </c>
      <c r="L1713" t="s">
        <v>239</v>
      </c>
      <c r="M1713" t="s">
        <v>74</v>
      </c>
      <c r="N1713">
        <v>0</v>
      </c>
      <c r="O1713">
        <v>9600</v>
      </c>
      <c r="P1713">
        <v>16</v>
      </c>
      <c r="Q1713" t="s">
        <v>48</v>
      </c>
      <c r="R1713" t="s">
        <v>74</v>
      </c>
      <c r="S1713">
        <v>8</v>
      </c>
      <c r="T1713">
        <v>1200</v>
      </c>
      <c r="X1713" t="s">
        <v>2760</v>
      </c>
    </row>
    <row r="1714" spans="2:24" x14ac:dyDescent="0.25">
      <c r="B1714" t="s">
        <v>2758</v>
      </c>
      <c r="D1714" t="s">
        <v>2759</v>
      </c>
      <c r="E1714">
        <v>135</v>
      </c>
      <c r="F1714">
        <v>5</v>
      </c>
      <c r="G1714">
        <v>60</v>
      </c>
      <c r="H1714">
        <v>66</v>
      </c>
      <c r="I1714" t="s">
        <v>77</v>
      </c>
      <c r="J1714" t="s">
        <v>929</v>
      </c>
      <c r="K1714">
        <v>300</v>
      </c>
      <c r="L1714" t="s">
        <v>239</v>
      </c>
      <c r="M1714" t="s">
        <v>74</v>
      </c>
      <c r="N1714">
        <v>0</v>
      </c>
      <c r="O1714">
        <v>9600</v>
      </c>
      <c r="P1714">
        <v>16</v>
      </c>
      <c r="Q1714" t="s">
        <v>48</v>
      </c>
      <c r="R1714" t="s">
        <v>74</v>
      </c>
      <c r="S1714">
        <v>8</v>
      </c>
      <c r="T1714">
        <v>1200</v>
      </c>
      <c r="X1714" t="s">
        <v>2760</v>
      </c>
    </row>
    <row r="1715" spans="2:24" x14ac:dyDescent="0.25">
      <c r="B1715" t="s">
        <v>2761</v>
      </c>
      <c r="C1715" t="s">
        <v>2762</v>
      </c>
      <c r="D1715" t="s">
        <v>2763</v>
      </c>
      <c r="E1715">
        <v>136</v>
      </c>
      <c r="F1715">
        <v>4</v>
      </c>
      <c r="G1715">
        <v>72</v>
      </c>
      <c r="H1715">
        <v>50</v>
      </c>
      <c r="I1715" t="s">
        <v>71</v>
      </c>
      <c r="J1715" t="s">
        <v>158</v>
      </c>
      <c r="K1715">
        <v>135</v>
      </c>
      <c r="L1715" t="s">
        <v>73</v>
      </c>
      <c r="M1715" t="s">
        <v>83</v>
      </c>
      <c r="N1715">
        <v>0</v>
      </c>
      <c r="O1715">
        <v>7800</v>
      </c>
      <c r="P1715">
        <v>16</v>
      </c>
      <c r="Q1715" t="s">
        <v>48</v>
      </c>
      <c r="R1715">
        <v>450</v>
      </c>
      <c r="S1715">
        <v>7</v>
      </c>
      <c r="T1715">
        <v>1114.2857142857099</v>
      </c>
      <c r="X1715" t="s">
        <v>2764</v>
      </c>
    </row>
    <row r="1716" spans="2:24" x14ac:dyDescent="0.25">
      <c r="B1716" t="s">
        <v>2761</v>
      </c>
      <c r="C1716" t="s">
        <v>2762</v>
      </c>
      <c r="D1716" t="s">
        <v>2763</v>
      </c>
      <c r="E1716">
        <v>136</v>
      </c>
      <c r="F1716">
        <v>4</v>
      </c>
      <c r="G1716">
        <v>72</v>
      </c>
      <c r="H1716">
        <v>50</v>
      </c>
      <c r="I1716" t="s">
        <v>77</v>
      </c>
      <c r="J1716" t="s">
        <v>144</v>
      </c>
      <c r="K1716">
        <v>150</v>
      </c>
      <c r="L1716" t="s">
        <v>83</v>
      </c>
      <c r="M1716" t="s">
        <v>73</v>
      </c>
      <c r="N1716">
        <v>1200</v>
      </c>
      <c r="O1716">
        <v>7800</v>
      </c>
      <c r="P1716">
        <v>16</v>
      </c>
      <c r="Q1716" t="s">
        <v>3990</v>
      </c>
      <c r="R1716" t="s">
        <v>74</v>
      </c>
      <c r="S1716">
        <v>8</v>
      </c>
      <c r="T1716">
        <v>975</v>
      </c>
      <c r="X1716" t="s">
        <v>2764</v>
      </c>
    </row>
    <row r="1717" spans="2:24" x14ac:dyDescent="0.25">
      <c r="B1717" t="s">
        <v>2765</v>
      </c>
      <c r="C1717" t="s">
        <v>2639</v>
      </c>
      <c r="D1717" t="s">
        <v>2766</v>
      </c>
      <c r="E1717">
        <v>137</v>
      </c>
      <c r="F1717">
        <v>4</v>
      </c>
      <c r="G1717">
        <v>75</v>
      </c>
      <c r="H1717">
        <v>66</v>
      </c>
      <c r="I1717" t="s">
        <v>71</v>
      </c>
      <c r="J1717" t="s">
        <v>713</v>
      </c>
      <c r="K1717">
        <v>205</v>
      </c>
      <c r="L1717" t="s">
        <v>83</v>
      </c>
      <c r="M1717" t="s">
        <v>73</v>
      </c>
      <c r="N1717">
        <v>800</v>
      </c>
      <c r="O1717">
        <v>9270</v>
      </c>
      <c r="P1717">
        <v>16</v>
      </c>
      <c r="Q1717" t="s">
        <v>3990</v>
      </c>
      <c r="R1717">
        <v>320</v>
      </c>
      <c r="S1717">
        <v>10</v>
      </c>
      <c r="T1717">
        <v>927</v>
      </c>
      <c r="X1717" t="s">
        <v>2767</v>
      </c>
    </row>
    <row r="1718" spans="2:24" x14ac:dyDescent="0.25">
      <c r="B1718" t="s">
        <v>2765</v>
      </c>
      <c r="C1718" t="s">
        <v>2639</v>
      </c>
      <c r="D1718" t="s">
        <v>2766</v>
      </c>
      <c r="E1718">
        <v>137</v>
      </c>
      <c r="F1718">
        <v>4</v>
      </c>
      <c r="G1718">
        <v>75</v>
      </c>
      <c r="H1718">
        <v>66</v>
      </c>
      <c r="I1718" t="s">
        <v>77</v>
      </c>
      <c r="J1718" t="s">
        <v>713</v>
      </c>
      <c r="K1718">
        <v>205</v>
      </c>
      <c r="L1718" t="s">
        <v>83</v>
      </c>
      <c r="M1718" t="s">
        <v>73</v>
      </c>
      <c r="N1718">
        <v>800</v>
      </c>
      <c r="O1718">
        <v>9270</v>
      </c>
      <c r="P1718">
        <v>16</v>
      </c>
      <c r="Q1718" t="s">
        <v>3990</v>
      </c>
      <c r="R1718" t="s">
        <v>74</v>
      </c>
      <c r="S1718">
        <v>10</v>
      </c>
      <c r="T1718">
        <v>927</v>
      </c>
      <c r="X1718" t="s">
        <v>2767</v>
      </c>
    </row>
    <row r="1719" spans="2:24" x14ac:dyDescent="0.25">
      <c r="B1719" t="s">
        <v>2768</v>
      </c>
      <c r="C1719" t="s">
        <v>2769</v>
      </c>
      <c r="D1719" t="s">
        <v>1745</v>
      </c>
      <c r="E1719">
        <v>137</v>
      </c>
      <c r="F1719">
        <v>4</v>
      </c>
      <c r="G1719">
        <v>58</v>
      </c>
      <c r="H1719">
        <v>67.819999999999993</v>
      </c>
      <c r="I1719" t="s">
        <v>71</v>
      </c>
      <c r="J1719" t="s">
        <v>158</v>
      </c>
      <c r="K1719">
        <v>135</v>
      </c>
      <c r="L1719" t="s">
        <v>239</v>
      </c>
      <c r="M1719" t="s">
        <v>74</v>
      </c>
      <c r="N1719">
        <v>900</v>
      </c>
      <c r="O1719">
        <v>8032</v>
      </c>
      <c r="P1719">
        <v>16</v>
      </c>
      <c r="Q1719" t="s">
        <v>3990</v>
      </c>
      <c r="R1719" t="s">
        <v>74</v>
      </c>
      <c r="S1719">
        <v>9</v>
      </c>
      <c r="T1719">
        <v>892.444444444444</v>
      </c>
      <c r="X1719" t="s">
        <v>3806</v>
      </c>
    </row>
    <row r="1720" spans="2:24" x14ac:dyDescent="0.25">
      <c r="B1720" t="s">
        <v>2768</v>
      </c>
      <c r="C1720" t="s">
        <v>2769</v>
      </c>
      <c r="D1720" t="s">
        <v>1745</v>
      </c>
      <c r="E1720">
        <v>137</v>
      </c>
      <c r="F1720">
        <v>4</v>
      </c>
      <c r="G1720">
        <v>58</v>
      </c>
      <c r="H1720">
        <v>67.819999999999993</v>
      </c>
      <c r="I1720" t="s">
        <v>77</v>
      </c>
      <c r="J1720" t="s">
        <v>158</v>
      </c>
      <c r="K1720">
        <v>135</v>
      </c>
      <c r="L1720" t="s">
        <v>239</v>
      </c>
      <c r="M1720" t="s">
        <v>74</v>
      </c>
      <c r="N1720">
        <v>900</v>
      </c>
      <c r="O1720">
        <v>8032</v>
      </c>
      <c r="P1720">
        <v>16</v>
      </c>
      <c r="Q1720" t="s">
        <v>3990</v>
      </c>
      <c r="R1720" t="s">
        <v>74</v>
      </c>
      <c r="S1720">
        <v>9</v>
      </c>
      <c r="T1720">
        <v>892.444444444444</v>
      </c>
      <c r="X1720" t="s">
        <v>3806</v>
      </c>
    </row>
    <row r="1721" spans="2:24" x14ac:dyDescent="0.25">
      <c r="B1721" t="s">
        <v>2772</v>
      </c>
      <c r="C1721" t="s">
        <v>2773</v>
      </c>
      <c r="D1721" t="s">
        <v>2770</v>
      </c>
      <c r="E1721">
        <v>0</v>
      </c>
      <c r="F1721">
        <v>4</v>
      </c>
      <c r="G1721">
        <v>80</v>
      </c>
      <c r="H1721">
        <v>65</v>
      </c>
      <c r="I1721" t="s">
        <v>71</v>
      </c>
      <c r="J1721" t="s">
        <v>933</v>
      </c>
      <c r="K1721">
        <v>75</v>
      </c>
      <c r="L1721" t="s">
        <v>239</v>
      </c>
      <c r="M1721" t="s">
        <v>74</v>
      </c>
      <c r="N1721">
        <v>700</v>
      </c>
      <c r="O1721">
        <v>9130</v>
      </c>
      <c r="P1721">
        <v>16</v>
      </c>
      <c r="Q1721" t="s">
        <v>3990</v>
      </c>
      <c r="R1721" t="s">
        <v>74</v>
      </c>
      <c r="S1721">
        <v>10</v>
      </c>
      <c r="T1721">
        <v>913</v>
      </c>
      <c r="X1721" t="s">
        <v>2771</v>
      </c>
    </row>
    <row r="1722" spans="2:24" x14ac:dyDescent="0.25">
      <c r="B1722" t="s">
        <v>2772</v>
      </c>
      <c r="C1722" t="s">
        <v>2773</v>
      </c>
      <c r="D1722" t="s">
        <v>2770</v>
      </c>
      <c r="E1722">
        <v>0</v>
      </c>
      <c r="F1722">
        <v>4</v>
      </c>
      <c r="G1722">
        <v>80</v>
      </c>
      <c r="H1722">
        <v>65</v>
      </c>
      <c r="I1722" t="s">
        <v>77</v>
      </c>
      <c r="J1722" t="s">
        <v>2237</v>
      </c>
      <c r="K1722" t="s">
        <v>3995</v>
      </c>
      <c r="L1722" t="s">
        <v>73</v>
      </c>
      <c r="M1722" t="s">
        <v>74</v>
      </c>
      <c r="N1722">
        <v>0</v>
      </c>
      <c r="O1722">
        <v>9130</v>
      </c>
      <c r="P1722">
        <v>16</v>
      </c>
      <c r="Q1722" t="s">
        <v>48</v>
      </c>
      <c r="R1722" t="s">
        <v>74</v>
      </c>
      <c r="S1722">
        <v>8</v>
      </c>
      <c r="T1722">
        <v>1141.25</v>
      </c>
      <c r="X1722" t="s">
        <v>2771</v>
      </c>
    </row>
    <row r="1723" spans="2:24" x14ac:dyDescent="0.25">
      <c r="B1723" t="s">
        <v>2774</v>
      </c>
      <c r="C1723" t="s">
        <v>2775</v>
      </c>
      <c r="D1723" t="s">
        <v>810</v>
      </c>
      <c r="E1723">
        <v>0</v>
      </c>
      <c r="F1723">
        <v>8.4</v>
      </c>
      <c r="G1723">
        <v>86</v>
      </c>
      <c r="H1723">
        <v>67.36</v>
      </c>
      <c r="I1723" t="s">
        <v>71</v>
      </c>
      <c r="J1723" t="s">
        <v>509</v>
      </c>
      <c r="K1723">
        <v>75</v>
      </c>
      <c r="L1723" t="s">
        <v>73</v>
      </c>
      <c r="M1723" t="s">
        <v>74</v>
      </c>
      <c r="N1723">
        <v>0</v>
      </c>
      <c r="O1723">
        <v>17904</v>
      </c>
      <c r="P1723">
        <v>16</v>
      </c>
      <c r="Q1723" t="s">
        <v>48</v>
      </c>
      <c r="R1723" t="s">
        <v>74</v>
      </c>
      <c r="S1723">
        <v>15</v>
      </c>
      <c r="T1723">
        <v>1193.5999999999999</v>
      </c>
      <c r="X1723" t="s">
        <v>2776</v>
      </c>
    </row>
    <row r="1724" spans="2:24" x14ac:dyDescent="0.25">
      <c r="B1724" t="s">
        <v>2774</v>
      </c>
      <c r="C1724" t="s">
        <v>2775</v>
      </c>
      <c r="D1724" t="s">
        <v>810</v>
      </c>
      <c r="E1724">
        <v>0</v>
      </c>
      <c r="F1724">
        <v>8.4</v>
      </c>
      <c r="G1724">
        <v>86</v>
      </c>
      <c r="H1724">
        <v>67.36</v>
      </c>
      <c r="I1724" t="s">
        <v>77</v>
      </c>
      <c r="J1724" t="s">
        <v>887</v>
      </c>
      <c r="K1724">
        <v>300</v>
      </c>
      <c r="L1724" t="s">
        <v>73</v>
      </c>
      <c r="M1724" t="s">
        <v>74</v>
      </c>
      <c r="N1724">
        <v>0</v>
      </c>
      <c r="O1724">
        <v>17904</v>
      </c>
      <c r="P1724">
        <v>16</v>
      </c>
      <c r="Q1724" t="s">
        <v>48</v>
      </c>
      <c r="R1724" t="s">
        <v>74</v>
      </c>
      <c r="S1724">
        <v>15</v>
      </c>
      <c r="T1724">
        <v>1193.5999999999999</v>
      </c>
      <c r="X1724" t="s">
        <v>2776</v>
      </c>
    </row>
    <row r="1725" spans="2:24" x14ac:dyDescent="0.25">
      <c r="B1725" t="s">
        <v>2774</v>
      </c>
      <c r="C1725" t="s">
        <v>2775</v>
      </c>
      <c r="D1725" t="s">
        <v>810</v>
      </c>
      <c r="E1725">
        <v>0</v>
      </c>
      <c r="F1725">
        <v>8.4</v>
      </c>
      <c r="G1725">
        <v>86</v>
      </c>
      <c r="H1725">
        <v>67.36</v>
      </c>
      <c r="I1725" t="s">
        <v>77</v>
      </c>
      <c r="J1725" t="s">
        <v>318</v>
      </c>
      <c r="K1725">
        <v>300</v>
      </c>
      <c r="L1725" t="s">
        <v>73</v>
      </c>
      <c r="M1725" t="s">
        <v>74</v>
      </c>
      <c r="N1725">
        <v>0</v>
      </c>
      <c r="O1725">
        <v>17904</v>
      </c>
      <c r="P1725">
        <v>16</v>
      </c>
      <c r="Q1725" t="s">
        <v>48</v>
      </c>
      <c r="R1725" t="s">
        <v>74</v>
      </c>
      <c r="S1725">
        <v>15</v>
      </c>
      <c r="T1725">
        <v>1193.5999999999999</v>
      </c>
      <c r="X1725" t="s">
        <v>2776</v>
      </c>
    </row>
    <row r="1726" spans="2:24" x14ac:dyDescent="0.25">
      <c r="B1726" t="s">
        <v>2777</v>
      </c>
      <c r="C1726" t="s">
        <v>2778</v>
      </c>
      <c r="D1726" t="s">
        <v>2779</v>
      </c>
      <c r="E1726">
        <v>0</v>
      </c>
      <c r="F1726">
        <v>4</v>
      </c>
      <c r="G1726">
        <v>66</v>
      </c>
      <c r="H1726">
        <v>70</v>
      </c>
      <c r="I1726" t="s">
        <v>71</v>
      </c>
      <c r="J1726" t="s">
        <v>505</v>
      </c>
      <c r="K1726">
        <v>75</v>
      </c>
      <c r="L1726" t="s">
        <v>73</v>
      </c>
      <c r="M1726" t="s">
        <v>74</v>
      </c>
      <c r="N1726">
        <v>0</v>
      </c>
      <c r="O1726">
        <v>8990</v>
      </c>
      <c r="P1726">
        <v>16</v>
      </c>
      <c r="Q1726" t="s">
        <v>48</v>
      </c>
      <c r="R1726" t="s">
        <v>74</v>
      </c>
      <c r="S1726">
        <v>8</v>
      </c>
      <c r="T1726">
        <v>1123.75</v>
      </c>
      <c r="X1726" t="s">
        <v>2780</v>
      </c>
    </row>
    <row r="1727" spans="2:24" x14ac:dyDescent="0.25">
      <c r="B1727" t="s">
        <v>2777</v>
      </c>
      <c r="C1727" t="s">
        <v>2778</v>
      </c>
      <c r="D1727" t="s">
        <v>2779</v>
      </c>
      <c r="E1727">
        <v>0</v>
      </c>
      <c r="F1727">
        <v>4</v>
      </c>
      <c r="G1727">
        <v>66</v>
      </c>
      <c r="H1727">
        <v>70</v>
      </c>
      <c r="I1727" t="s">
        <v>77</v>
      </c>
      <c r="J1727" t="s">
        <v>144</v>
      </c>
      <c r="K1727">
        <v>150</v>
      </c>
      <c r="L1727" t="s">
        <v>73</v>
      </c>
      <c r="M1727" t="s">
        <v>74</v>
      </c>
      <c r="N1727">
        <v>2100</v>
      </c>
      <c r="O1727">
        <v>8990</v>
      </c>
      <c r="P1727">
        <v>16</v>
      </c>
      <c r="Q1727" t="s">
        <v>3990</v>
      </c>
      <c r="R1727" t="s">
        <v>74</v>
      </c>
      <c r="S1727">
        <v>9</v>
      </c>
      <c r="T1727">
        <v>998.888888888888</v>
      </c>
      <c r="X1727" t="s">
        <v>2780</v>
      </c>
    </row>
    <row r="1728" spans="2:24" x14ac:dyDescent="0.25">
      <c r="B1728" t="s">
        <v>2781</v>
      </c>
      <c r="C1728" t="s">
        <v>2782</v>
      </c>
      <c r="D1728" t="s">
        <v>2783</v>
      </c>
      <c r="E1728">
        <v>0</v>
      </c>
      <c r="F1728">
        <v>4</v>
      </c>
      <c r="G1728">
        <v>66</v>
      </c>
      <c r="H1728">
        <v>70</v>
      </c>
      <c r="I1728" t="s">
        <v>71</v>
      </c>
      <c r="J1728" t="s">
        <v>505</v>
      </c>
      <c r="K1728">
        <v>75</v>
      </c>
      <c r="L1728" t="s">
        <v>73</v>
      </c>
      <c r="M1728" t="s">
        <v>74</v>
      </c>
      <c r="N1728">
        <v>0</v>
      </c>
      <c r="O1728">
        <v>8990</v>
      </c>
      <c r="P1728">
        <v>16</v>
      </c>
      <c r="Q1728" t="s">
        <v>48</v>
      </c>
      <c r="R1728" t="s">
        <v>74</v>
      </c>
      <c r="S1728">
        <v>8</v>
      </c>
      <c r="T1728">
        <v>1123.75</v>
      </c>
      <c r="X1728" t="s">
        <v>2784</v>
      </c>
    </row>
    <row r="1729" spans="2:24" x14ac:dyDescent="0.25">
      <c r="B1729" t="s">
        <v>2781</v>
      </c>
      <c r="C1729" t="s">
        <v>2782</v>
      </c>
      <c r="D1729" t="s">
        <v>2783</v>
      </c>
      <c r="E1729">
        <v>0</v>
      </c>
      <c r="F1729">
        <v>4</v>
      </c>
      <c r="G1729">
        <v>66</v>
      </c>
      <c r="H1729">
        <v>70</v>
      </c>
      <c r="I1729" t="s">
        <v>77</v>
      </c>
      <c r="J1729" t="s">
        <v>144</v>
      </c>
      <c r="K1729">
        <v>150</v>
      </c>
      <c r="L1729" t="s">
        <v>239</v>
      </c>
      <c r="M1729" t="s">
        <v>74</v>
      </c>
      <c r="N1729">
        <v>2100</v>
      </c>
      <c r="O1729">
        <v>8990</v>
      </c>
      <c r="P1729">
        <v>16</v>
      </c>
      <c r="Q1729" t="s">
        <v>3990</v>
      </c>
      <c r="R1729" t="s">
        <v>74</v>
      </c>
      <c r="S1729">
        <v>9</v>
      </c>
      <c r="T1729">
        <v>998.888888888888</v>
      </c>
      <c r="X1729" t="s">
        <v>2784</v>
      </c>
    </row>
    <row r="1730" spans="2:24" x14ac:dyDescent="0.25">
      <c r="B1730" t="s">
        <v>2785</v>
      </c>
      <c r="C1730" t="s">
        <v>2786</v>
      </c>
      <c r="D1730" t="s">
        <v>2787</v>
      </c>
      <c r="E1730">
        <v>0</v>
      </c>
      <c r="F1730">
        <v>4</v>
      </c>
      <c r="G1730">
        <v>66</v>
      </c>
      <c r="H1730">
        <v>70</v>
      </c>
      <c r="I1730" t="s">
        <v>71</v>
      </c>
      <c r="J1730" t="s">
        <v>509</v>
      </c>
      <c r="K1730">
        <v>75</v>
      </c>
      <c r="L1730" t="s">
        <v>73</v>
      </c>
      <c r="M1730" t="s">
        <v>74</v>
      </c>
      <c r="N1730">
        <v>0</v>
      </c>
      <c r="O1730">
        <v>8990</v>
      </c>
      <c r="P1730">
        <v>16</v>
      </c>
      <c r="Q1730" t="s">
        <v>48</v>
      </c>
      <c r="R1730" t="s">
        <v>74</v>
      </c>
      <c r="S1730">
        <v>8</v>
      </c>
      <c r="T1730">
        <v>1123.75</v>
      </c>
      <c r="X1730" t="s">
        <v>2788</v>
      </c>
    </row>
    <row r="1731" spans="2:24" x14ac:dyDescent="0.25">
      <c r="B1731" t="s">
        <v>2785</v>
      </c>
      <c r="C1731" t="s">
        <v>2786</v>
      </c>
      <c r="D1731" t="s">
        <v>2787</v>
      </c>
      <c r="E1731">
        <v>0</v>
      </c>
      <c r="F1731">
        <v>4</v>
      </c>
      <c r="G1731">
        <v>66</v>
      </c>
      <c r="H1731">
        <v>70</v>
      </c>
      <c r="I1731" t="s">
        <v>77</v>
      </c>
      <c r="J1731" t="s">
        <v>144</v>
      </c>
      <c r="K1731">
        <v>150</v>
      </c>
      <c r="L1731" t="s">
        <v>73</v>
      </c>
      <c r="M1731" t="s">
        <v>74</v>
      </c>
      <c r="N1731">
        <v>2100</v>
      </c>
      <c r="O1731">
        <v>8990</v>
      </c>
      <c r="P1731">
        <v>16</v>
      </c>
      <c r="Q1731" t="s">
        <v>3990</v>
      </c>
      <c r="R1731" t="s">
        <v>74</v>
      </c>
      <c r="S1731">
        <v>9</v>
      </c>
      <c r="T1731">
        <v>998.888888888888</v>
      </c>
      <c r="X1731" t="s">
        <v>2788</v>
      </c>
    </row>
    <row r="1732" spans="2:24" x14ac:dyDescent="0.25">
      <c r="B1732" t="s">
        <v>2789</v>
      </c>
      <c r="C1732" t="s">
        <v>2790</v>
      </c>
      <c r="D1732" t="s">
        <v>2589</v>
      </c>
      <c r="E1732">
        <v>140</v>
      </c>
      <c r="F1732">
        <v>4</v>
      </c>
      <c r="G1732">
        <v>97</v>
      </c>
      <c r="H1732">
        <v>74</v>
      </c>
      <c r="I1732" t="s">
        <v>71</v>
      </c>
      <c r="J1732" t="s">
        <v>356</v>
      </c>
      <c r="K1732">
        <v>150</v>
      </c>
      <c r="L1732" t="s">
        <v>239</v>
      </c>
      <c r="M1732" t="s">
        <v>74</v>
      </c>
      <c r="N1732">
        <v>270</v>
      </c>
      <c r="O1732">
        <v>9000</v>
      </c>
      <c r="P1732">
        <v>16</v>
      </c>
      <c r="Q1732" t="s">
        <v>3990</v>
      </c>
      <c r="R1732" t="s">
        <v>74</v>
      </c>
      <c r="S1732">
        <v>9</v>
      </c>
      <c r="T1732">
        <v>1000</v>
      </c>
      <c r="X1732" t="s">
        <v>2791</v>
      </c>
    </row>
    <row r="1733" spans="2:24" x14ac:dyDescent="0.25">
      <c r="B1733" t="s">
        <v>2789</v>
      </c>
      <c r="C1733" t="s">
        <v>2790</v>
      </c>
      <c r="D1733" t="s">
        <v>2589</v>
      </c>
      <c r="E1733">
        <v>140</v>
      </c>
      <c r="F1733">
        <v>4</v>
      </c>
      <c r="G1733">
        <v>97</v>
      </c>
      <c r="H1733">
        <v>74</v>
      </c>
      <c r="I1733" t="s">
        <v>71</v>
      </c>
      <c r="J1733" t="s">
        <v>318</v>
      </c>
      <c r="K1733">
        <v>300</v>
      </c>
      <c r="L1733" t="s">
        <v>73</v>
      </c>
      <c r="M1733" t="s">
        <v>74</v>
      </c>
      <c r="N1733">
        <v>270</v>
      </c>
      <c r="O1733">
        <v>9000</v>
      </c>
      <c r="P1733">
        <v>16</v>
      </c>
      <c r="Q1733" t="s">
        <v>3990</v>
      </c>
      <c r="R1733" t="s">
        <v>74</v>
      </c>
      <c r="S1733">
        <v>9</v>
      </c>
      <c r="T1733">
        <v>1000</v>
      </c>
      <c r="X1733" t="s">
        <v>2791</v>
      </c>
    </row>
    <row r="1734" spans="2:24" x14ac:dyDescent="0.25">
      <c r="B1734" t="s">
        <v>2789</v>
      </c>
      <c r="C1734" t="s">
        <v>2790</v>
      </c>
      <c r="D1734" t="s">
        <v>2589</v>
      </c>
      <c r="E1734">
        <v>140</v>
      </c>
      <c r="F1734">
        <v>4</v>
      </c>
      <c r="G1734">
        <v>97</v>
      </c>
      <c r="H1734">
        <v>74</v>
      </c>
      <c r="I1734" t="s">
        <v>77</v>
      </c>
      <c r="J1734" t="s">
        <v>356</v>
      </c>
      <c r="K1734">
        <v>150</v>
      </c>
      <c r="L1734" t="s">
        <v>239</v>
      </c>
      <c r="M1734" t="s">
        <v>74</v>
      </c>
      <c r="N1734">
        <v>270</v>
      </c>
      <c r="O1734">
        <v>9000</v>
      </c>
      <c r="P1734">
        <v>16</v>
      </c>
      <c r="Q1734" t="s">
        <v>3990</v>
      </c>
      <c r="R1734" t="s">
        <v>74</v>
      </c>
      <c r="S1734">
        <v>9</v>
      </c>
      <c r="T1734">
        <v>1000</v>
      </c>
      <c r="X1734" t="s">
        <v>2791</v>
      </c>
    </row>
    <row r="1735" spans="2:24" x14ac:dyDescent="0.25">
      <c r="B1735" t="s">
        <v>2789</v>
      </c>
      <c r="C1735" t="s">
        <v>2790</v>
      </c>
      <c r="D1735" t="s">
        <v>2589</v>
      </c>
      <c r="E1735">
        <v>140</v>
      </c>
      <c r="F1735">
        <v>4</v>
      </c>
      <c r="G1735">
        <v>97</v>
      </c>
      <c r="H1735">
        <v>74</v>
      </c>
      <c r="I1735" t="s">
        <v>77</v>
      </c>
      <c r="J1735" t="s">
        <v>318</v>
      </c>
      <c r="K1735">
        <v>300</v>
      </c>
      <c r="L1735" t="s">
        <v>239</v>
      </c>
      <c r="M1735" t="s">
        <v>74</v>
      </c>
      <c r="N1735">
        <v>270</v>
      </c>
      <c r="O1735">
        <v>9000</v>
      </c>
      <c r="P1735">
        <v>16</v>
      </c>
      <c r="Q1735" t="s">
        <v>3990</v>
      </c>
      <c r="R1735" t="s">
        <v>74</v>
      </c>
      <c r="S1735">
        <v>9</v>
      </c>
      <c r="T1735">
        <v>1000</v>
      </c>
      <c r="X1735" t="s">
        <v>2791</v>
      </c>
    </row>
    <row r="1736" spans="2:24" x14ac:dyDescent="0.25">
      <c r="B1736" t="s">
        <v>2792</v>
      </c>
      <c r="C1736" t="s">
        <v>562</v>
      </c>
      <c r="D1736" t="s">
        <v>2793</v>
      </c>
      <c r="E1736">
        <v>140</v>
      </c>
      <c r="F1736">
        <v>5</v>
      </c>
      <c r="G1736">
        <v>92</v>
      </c>
      <c r="H1736">
        <v>65.599999999999994</v>
      </c>
      <c r="I1736" t="s">
        <v>71</v>
      </c>
      <c r="J1736" t="s">
        <v>316</v>
      </c>
      <c r="K1736">
        <v>75</v>
      </c>
      <c r="L1736" t="s">
        <v>73</v>
      </c>
      <c r="M1736" t="s">
        <v>83</v>
      </c>
      <c r="N1736">
        <v>0</v>
      </c>
      <c r="O1736">
        <v>13836</v>
      </c>
      <c r="P1736">
        <v>16</v>
      </c>
      <c r="Q1736" t="s">
        <v>48</v>
      </c>
      <c r="R1736">
        <v>450</v>
      </c>
      <c r="S1736">
        <v>12</v>
      </c>
      <c r="T1736">
        <v>1153</v>
      </c>
      <c r="X1736" t="s">
        <v>2794</v>
      </c>
    </row>
    <row r="1737" spans="2:24" x14ac:dyDescent="0.25">
      <c r="B1737" t="s">
        <v>2792</v>
      </c>
      <c r="C1737" t="s">
        <v>562</v>
      </c>
      <c r="D1737" t="s">
        <v>2793</v>
      </c>
      <c r="E1737">
        <v>140</v>
      </c>
      <c r="F1737">
        <v>5</v>
      </c>
      <c r="G1737">
        <v>92</v>
      </c>
      <c r="H1737">
        <v>65.599999999999994</v>
      </c>
      <c r="I1737" t="s">
        <v>77</v>
      </c>
      <c r="J1737" t="s">
        <v>144</v>
      </c>
      <c r="K1737">
        <v>150</v>
      </c>
      <c r="L1737" t="s">
        <v>83</v>
      </c>
      <c r="M1737" t="s">
        <v>73</v>
      </c>
      <c r="N1737">
        <v>1500</v>
      </c>
      <c r="O1737">
        <v>13836</v>
      </c>
      <c r="P1737">
        <v>16</v>
      </c>
      <c r="Q1737" t="s">
        <v>3990</v>
      </c>
      <c r="R1737" t="s">
        <v>74</v>
      </c>
      <c r="S1737">
        <v>14</v>
      </c>
      <c r="T1737">
        <v>988.28571428571399</v>
      </c>
      <c r="X1737" t="s">
        <v>2794</v>
      </c>
    </row>
    <row r="1738" spans="2:24" x14ac:dyDescent="0.25">
      <c r="B1738" t="s">
        <v>2795</v>
      </c>
      <c r="C1738" t="s">
        <v>2796</v>
      </c>
      <c r="D1738" t="s">
        <v>2797</v>
      </c>
      <c r="E1738">
        <v>141</v>
      </c>
      <c r="F1738">
        <v>3</v>
      </c>
      <c r="G1738">
        <v>60</v>
      </c>
      <c r="H1738">
        <v>66</v>
      </c>
      <c r="I1738" t="s">
        <v>71</v>
      </c>
      <c r="J1738" t="s">
        <v>2535</v>
      </c>
      <c r="K1738">
        <v>120</v>
      </c>
      <c r="L1738" t="s">
        <v>83</v>
      </c>
      <c r="M1738" t="s">
        <v>73</v>
      </c>
      <c r="N1738">
        <v>1000</v>
      </c>
      <c r="O1738">
        <v>5574</v>
      </c>
      <c r="P1738">
        <v>16</v>
      </c>
      <c r="Q1738" t="s">
        <v>3990</v>
      </c>
      <c r="R1738">
        <v>320</v>
      </c>
      <c r="S1738">
        <v>6</v>
      </c>
      <c r="T1738">
        <v>929</v>
      </c>
      <c r="X1738" t="s">
        <v>2798</v>
      </c>
    </row>
    <row r="1739" spans="2:24" x14ac:dyDescent="0.25">
      <c r="B1739" t="s">
        <v>2795</v>
      </c>
      <c r="C1739" t="s">
        <v>2796</v>
      </c>
      <c r="D1739" t="s">
        <v>2797</v>
      </c>
      <c r="E1739">
        <v>141</v>
      </c>
      <c r="F1739">
        <v>3</v>
      </c>
      <c r="G1739">
        <v>60</v>
      </c>
      <c r="H1739">
        <v>66</v>
      </c>
      <c r="I1739" t="s">
        <v>71</v>
      </c>
      <c r="J1739" t="s">
        <v>2473</v>
      </c>
      <c r="K1739">
        <v>225</v>
      </c>
      <c r="L1739" t="s">
        <v>83</v>
      </c>
      <c r="M1739" t="s">
        <v>83</v>
      </c>
      <c r="N1739">
        <v>0</v>
      </c>
      <c r="O1739">
        <v>5574</v>
      </c>
      <c r="P1739">
        <v>16</v>
      </c>
      <c r="Q1739" t="s">
        <v>48</v>
      </c>
      <c r="R1739">
        <v>450</v>
      </c>
      <c r="S1739">
        <v>5</v>
      </c>
      <c r="T1739">
        <v>1114.8</v>
      </c>
      <c r="X1739" t="s">
        <v>2798</v>
      </c>
    </row>
    <row r="1740" spans="2:24" x14ac:dyDescent="0.25">
      <c r="B1740" t="s">
        <v>2795</v>
      </c>
      <c r="C1740" t="s">
        <v>2796</v>
      </c>
      <c r="D1740" t="s">
        <v>2797</v>
      </c>
      <c r="E1740">
        <v>141</v>
      </c>
      <c r="F1740">
        <v>3</v>
      </c>
      <c r="G1740">
        <v>60</v>
      </c>
      <c r="H1740">
        <v>66</v>
      </c>
      <c r="I1740" t="s">
        <v>77</v>
      </c>
      <c r="J1740" t="s">
        <v>2535</v>
      </c>
      <c r="K1740">
        <v>120</v>
      </c>
      <c r="L1740" t="s">
        <v>83</v>
      </c>
      <c r="M1740" t="s">
        <v>73</v>
      </c>
      <c r="N1740">
        <v>1000</v>
      </c>
      <c r="O1740">
        <v>5574</v>
      </c>
      <c r="P1740">
        <v>16</v>
      </c>
      <c r="Q1740" t="s">
        <v>3990</v>
      </c>
      <c r="R1740" t="s">
        <v>74</v>
      </c>
      <c r="S1740">
        <v>6</v>
      </c>
      <c r="T1740">
        <v>929</v>
      </c>
      <c r="X1740" t="s">
        <v>2798</v>
      </c>
    </row>
    <row r="1741" spans="2:24" x14ac:dyDescent="0.25">
      <c r="B1741" t="s">
        <v>2795</v>
      </c>
      <c r="C1741" t="s">
        <v>2796</v>
      </c>
      <c r="D1741" t="s">
        <v>2797</v>
      </c>
      <c r="E1741">
        <v>141</v>
      </c>
      <c r="F1741">
        <v>3</v>
      </c>
      <c r="G1741">
        <v>60</v>
      </c>
      <c r="H1741">
        <v>66</v>
      </c>
      <c r="I1741" t="s">
        <v>77</v>
      </c>
      <c r="J1741" t="s">
        <v>2473</v>
      </c>
      <c r="K1741">
        <v>225</v>
      </c>
      <c r="L1741" t="s">
        <v>83</v>
      </c>
      <c r="M1741" t="s">
        <v>83</v>
      </c>
      <c r="N1741">
        <v>0</v>
      </c>
      <c r="O1741">
        <v>5574</v>
      </c>
      <c r="P1741">
        <v>16</v>
      </c>
      <c r="Q1741" t="s">
        <v>48</v>
      </c>
      <c r="R1741" t="s">
        <v>74</v>
      </c>
      <c r="S1741">
        <v>5</v>
      </c>
      <c r="T1741">
        <v>1114.8</v>
      </c>
      <c r="X1741" t="s">
        <v>2798</v>
      </c>
    </row>
    <row r="1742" spans="2:24" x14ac:dyDescent="0.25">
      <c r="B1742" t="s">
        <v>2799</v>
      </c>
      <c r="C1742" t="s">
        <v>2790</v>
      </c>
      <c r="D1742" t="s">
        <v>2589</v>
      </c>
      <c r="E1742">
        <v>0</v>
      </c>
      <c r="F1742">
        <v>4</v>
      </c>
      <c r="G1742">
        <v>97</v>
      </c>
      <c r="H1742">
        <v>74</v>
      </c>
      <c r="I1742" t="s">
        <v>71</v>
      </c>
      <c r="J1742" t="s">
        <v>356</v>
      </c>
      <c r="K1742">
        <v>150</v>
      </c>
      <c r="L1742" t="s">
        <v>239</v>
      </c>
      <c r="M1742" t="s">
        <v>74</v>
      </c>
      <c r="N1742">
        <v>270</v>
      </c>
      <c r="O1742">
        <v>9000</v>
      </c>
      <c r="P1742">
        <v>16</v>
      </c>
      <c r="Q1742" t="s">
        <v>3990</v>
      </c>
      <c r="R1742" t="s">
        <v>74</v>
      </c>
      <c r="S1742">
        <v>9</v>
      </c>
      <c r="T1742">
        <v>1000</v>
      </c>
      <c r="X1742" t="s">
        <v>2800</v>
      </c>
    </row>
    <row r="1743" spans="2:24" x14ac:dyDescent="0.25">
      <c r="B1743" t="s">
        <v>2799</v>
      </c>
      <c r="C1743" t="s">
        <v>2790</v>
      </c>
      <c r="D1743" t="s">
        <v>2589</v>
      </c>
      <c r="E1743">
        <v>0</v>
      </c>
      <c r="F1743">
        <v>4</v>
      </c>
      <c r="G1743">
        <v>97</v>
      </c>
      <c r="H1743">
        <v>74</v>
      </c>
      <c r="I1743" t="s">
        <v>71</v>
      </c>
      <c r="J1743" t="s">
        <v>929</v>
      </c>
      <c r="K1743">
        <v>300</v>
      </c>
      <c r="L1743" t="s">
        <v>239</v>
      </c>
      <c r="M1743" t="s">
        <v>74</v>
      </c>
      <c r="N1743">
        <v>270</v>
      </c>
      <c r="O1743">
        <v>9000</v>
      </c>
      <c r="P1743">
        <v>16</v>
      </c>
      <c r="Q1743" t="s">
        <v>3990</v>
      </c>
      <c r="R1743" t="s">
        <v>74</v>
      </c>
      <c r="S1743">
        <v>9</v>
      </c>
      <c r="T1743">
        <v>1000</v>
      </c>
      <c r="X1743" t="s">
        <v>2800</v>
      </c>
    </row>
    <row r="1744" spans="2:24" x14ac:dyDescent="0.25">
      <c r="B1744" t="s">
        <v>2799</v>
      </c>
      <c r="C1744" t="s">
        <v>2790</v>
      </c>
      <c r="D1744" t="s">
        <v>2589</v>
      </c>
      <c r="E1744">
        <v>0</v>
      </c>
      <c r="F1744">
        <v>4</v>
      </c>
      <c r="G1744">
        <v>97</v>
      </c>
      <c r="H1744">
        <v>74</v>
      </c>
      <c r="I1744" t="s">
        <v>77</v>
      </c>
      <c r="J1744" t="s">
        <v>144</v>
      </c>
      <c r="K1744">
        <v>150</v>
      </c>
      <c r="L1744" t="s">
        <v>73</v>
      </c>
      <c r="M1744" t="s">
        <v>74</v>
      </c>
      <c r="N1744">
        <v>0</v>
      </c>
      <c r="O1744">
        <v>9000</v>
      </c>
      <c r="P1744">
        <v>16</v>
      </c>
      <c r="Q1744" t="s">
        <v>48</v>
      </c>
      <c r="R1744" t="s">
        <v>74</v>
      </c>
      <c r="S1744">
        <v>8</v>
      </c>
      <c r="T1744">
        <v>1125</v>
      </c>
      <c r="X1744" t="s">
        <v>2800</v>
      </c>
    </row>
    <row r="1745" spans="2:24" x14ac:dyDescent="0.25">
      <c r="B1745" t="s">
        <v>2799</v>
      </c>
      <c r="C1745" t="s">
        <v>2790</v>
      </c>
      <c r="D1745" t="s">
        <v>2589</v>
      </c>
      <c r="E1745">
        <v>0</v>
      </c>
      <c r="F1745">
        <v>4</v>
      </c>
      <c r="G1745">
        <v>97</v>
      </c>
      <c r="H1745">
        <v>74</v>
      </c>
      <c r="I1745" t="s">
        <v>77</v>
      </c>
      <c r="J1745" t="s">
        <v>929</v>
      </c>
      <c r="K1745">
        <v>300</v>
      </c>
      <c r="L1745" t="s">
        <v>73</v>
      </c>
      <c r="M1745" t="s">
        <v>74</v>
      </c>
      <c r="N1745">
        <v>0</v>
      </c>
      <c r="O1745">
        <v>9000</v>
      </c>
      <c r="P1745">
        <v>16</v>
      </c>
      <c r="Q1745" t="s">
        <v>48</v>
      </c>
      <c r="R1745" t="s">
        <v>74</v>
      </c>
      <c r="S1745">
        <v>8</v>
      </c>
      <c r="T1745">
        <v>1125</v>
      </c>
      <c r="X1745" t="s">
        <v>2800</v>
      </c>
    </row>
    <row r="1746" spans="2:24" x14ac:dyDescent="0.25">
      <c r="B1746" t="s">
        <v>2801</v>
      </c>
      <c r="C1746" t="s">
        <v>2790</v>
      </c>
      <c r="D1746" t="s">
        <v>2201</v>
      </c>
      <c r="E1746">
        <v>0</v>
      </c>
      <c r="F1746">
        <v>4</v>
      </c>
      <c r="G1746">
        <v>97</v>
      </c>
      <c r="H1746">
        <v>74</v>
      </c>
      <c r="I1746" t="s">
        <v>71</v>
      </c>
      <c r="J1746" t="s">
        <v>144</v>
      </c>
      <c r="K1746">
        <v>150</v>
      </c>
      <c r="L1746" t="s">
        <v>239</v>
      </c>
      <c r="M1746" t="s">
        <v>74</v>
      </c>
      <c r="N1746">
        <v>350</v>
      </c>
      <c r="O1746">
        <v>9000</v>
      </c>
      <c r="P1746">
        <v>16</v>
      </c>
      <c r="Q1746" t="s">
        <v>3990</v>
      </c>
      <c r="R1746" t="s">
        <v>74</v>
      </c>
      <c r="S1746">
        <v>9</v>
      </c>
      <c r="T1746">
        <v>1000</v>
      </c>
      <c r="X1746" t="s">
        <v>2802</v>
      </c>
    </row>
    <row r="1747" spans="2:24" x14ac:dyDescent="0.25">
      <c r="B1747" t="s">
        <v>2801</v>
      </c>
      <c r="C1747" t="s">
        <v>2790</v>
      </c>
      <c r="D1747" t="s">
        <v>2201</v>
      </c>
      <c r="E1747">
        <v>0</v>
      </c>
      <c r="F1747">
        <v>4</v>
      </c>
      <c r="G1747">
        <v>97</v>
      </c>
      <c r="H1747">
        <v>74</v>
      </c>
      <c r="I1747" t="s">
        <v>71</v>
      </c>
      <c r="J1747" t="s">
        <v>929</v>
      </c>
      <c r="K1747">
        <v>300</v>
      </c>
      <c r="L1747" t="s">
        <v>239</v>
      </c>
      <c r="M1747" t="s">
        <v>74</v>
      </c>
      <c r="N1747">
        <v>300</v>
      </c>
      <c r="O1747">
        <v>9000</v>
      </c>
      <c r="P1747">
        <v>16</v>
      </c>
      <c r="Q1747" t="s">
        <v>3990</v>
      </c>
      <c r="R1747" t="s">
        <v>74</v>
      </c>
      <c r="S1747">
        <v>9</v>
      </c>
      <c r="T1747">
        <v>1000</v>
      </c>
      <c r="X1747" t="s">
        <v>2802</v>
      </c>
    </row>
    <row r="1748" spans="2:24" x14ac:dyDescent="0.25">
      <c r="B1748" t="s">
        <v>2801</v>
      </c>
      <c r="C1748" t="s">
        <v>2790</v>
      </c>
      <c r="D1748" t="s">
        <v>2201</v>
      </c>
      <c r="E1748">
        <v>0</v>
      </c>
      <c r="F1748">
        <v>4</v>
      </c>
      <c r="G1748">
        <v>97</v>
      </c>
      <c r="H1748">
        <v>74</v>
      </c>
      <c r="I1748" t="s">
        <v>77</v>
      </c>
      <c r="J1748" t="s">
        <v>929</v>
      </c>
      <c r="K1748">
        <v>300</v>
      </c>
      <c r="L1748" t="s">
        <v>239</v>
      </c>
      <c r="M1748" t="s">
        <v>74</v>
      </c>
      <c r="N1748">
        <v>0</v>
      </c>
      <c r="O1748">
        <v>9000</v>
      </c>
      <c r="P1748">
        <v>16</v>
      </c>
      <c r="Q1748" t="s">
        <v>48</v>
      </c>
      <c r="R1748" t="s">
        <v>74</v>
      </c>
      <c r="S1748">
        <v>8</v>
      </c>
      <c r="T1748">
        <v>1125</v>
      </c>
      <c r="X1748" t="s">
        <v>2802</v>
      </c>
    </row>
    <row r="1749" spans="2:24" x14ac:dyDescent="0.25">
      <c r="B1749" t="s">
        <v>2801</v>
      </c>
      <c r="C1749" t="s">
        <v>2790</v>
      </c>
      <c r="D1749" t="s">
        <v>2201</v>
      </c>
      <c r="E1749">
        <v>0</v>
      </c>
      <c r="F1749">
        <v>4</v>
      </c>
      <c r="G1749">
        <v>97</v>
      </c>
      <c r="H1749">
        <v>74</v>
      </c>
      <c r="I1749" t="s">
        <v>77</v>
      </c>
      <c r="J1749" t="s">
        <v>144</v>
      </c>
      <c r="K1749">
        <v>150</v>
      </c>
      <c r="L1749" t="s">
        <v>73</v>
      </c>
      <c r="M1749" t="s">
        <v>74</v>
      </c>
      <c r="N1749">
        <v>0</v>
      </c>
      <c r="O1749">
        <v>9000</v>
      </c>
      <c r="P1749">
        <v>16</v>
      </c>
      <c r="Q1749" t="s">
        <v>48</v>
      </c>
      <c r="R1749" t="s">
        <v>74</v>
      </c>
      <c r="S1749">
        <v>8</v>
      </c>
      <c r="T1749">
        <v>1125</v>
      </c>
      <c r="X1749" t="s">
        <v>2802</v>
      </c>
    </row>
    <row r="1750" spans="2:24" x14ac:dyDescent="0.25">
      <c r="B1750" t="s">
        <v>2803</v>
      </c>
      <c r="C1750" t="s">
        <v>2773</v>
      </c>
      <c r="D1750" t="s">
        <v>2804</v>
      </c>
      <c r="E1750">
        <v>0</v>
      </c>
      <c r="F1750">
        <v>4</v>
      </c>
      <c r="G1750">
        <v>80</v>
      </c>
      <c r="H1750">
        <v>65</v>
      </c>
      <c r="I1750" t="s">
        <v>71</v>
      </c>
      <c r="J1750" t="s">
        <v>225</v>
      </c>
      <c r="K1750">
        <v>75</v>
      </c>
      <c r="L1750" t="s">
        <v>239</v>
      </c>
      <c r="M1750" t="s">
        <v>74</v>
      </c>
      <c r="N1750">
        <v>700</v>
      </c>
      <c r="O1750">
        <v>9130</v>
      </c>
      <c r="P1750">
        <v>16</v>
      </c>
      <c r="Q1750" t="s">
        <v>3990</v>
      </c>
      <c r="R1750" t="s">
        <v>74</v>
      </c>
      <c r="S1750">
        <v>10</v>
      </c>
      <c r="T1750">
        <v>913</v>
      </c>
      <c r="X1750" t="s">
        <v>2805</v>
      </c>
    </row>
    <row r="1751" spans="2:24" x14ac:dyDescent="0.25">
      <c r="B1751" t="s">
        <v>2803</v>
      </c>
      <c r="C1751" t="s">
        <v>2773</v>
      </c>
      <c r="D1751" t="s">
        <v>2804</v>
      </c>
      <c r="E1751">
        <v>0</v>
      </c>
      <c r="F1751">
        <v>4</v>
      </c>
      <c r="G1751">
        <v>80</v>
      </c>
      <c r="H1751">
        <v>65</v>
      </c>
      <c r="I1751" t="s">
        <v>77</v>
      </c>
      <c r="J1751" t="s">
        <v>2237</v>
      </c>
      <c r="K1751" t="s">
        <v>3995</v>
      </c>
      <c r="L1751" t="s">
        <v>73</v>
      </c>
      <c r="M1751" t="s">
        <v>74</v>
      </c>
      <c r="N1751">
        <v>0</v>
      </c>
      <c r="O1751">
        <v>9130</v>
      </c>
      <c r="P1751">
        <v>16</v>
      </c>
      <c r="Q1751" t="s">
        <v>48</v>
      </c>
      <c r="R1751" t="s">
        <v>74</v>
      </c>
      <c r="S1751">
        <v>8</v>
      </c>
      <c r="T1751">
        <v>1141.25</v>
      </c>
      <c r="X1751" t="s">
        <v>2805</v>
      </c>
    </row>
    <row r="1752" spans="2:24" x14ac:dyDescent="0.25">
      <c r="B1752" t="s">
        <v>2806</v>
      </c>
      <c r="C1752" t="s">
        <v>2807</v>
      </c>
      <c r="D1752" t="s">
        <v>2016</v>
      </c>
      <c r="E1752">
        <v>144</v>
      </c>
      <c r="F1752">
        <v>2</v>
      </c>
      <c r="G1752">
        <v>54</v>
      </c>
      <c r="H1752">
        <v>70</v>
      </c>
      <c r="I1752" t="s">
        <v>71</v>
      </c>
      <c r="J1752" t="s">
        <v>929</v>
      </c>
      <c r="K1752">
        <v>300</v>
      </c>
      <c r="L1752" t="s">
        <v>73</v>
      </c>
      <c r="M1752" t="s">
        <v>74</v>
      </c>
      <c r="N1752">
        <v>0</v>
      </c>
      <c r="O1752">
        <v>3950</v>
      </c>
      <c r="P1752">
        <v>16</v>
      </c>
      <c r="Q1752" t="s">
        <v>48</v>
      </c>
      <c r="R1752" t="s">
        <v>74</v>
      </c>
      <c r="S1752">
        <v>4</v>
      </c>
      <c r="T1752">
        <v>987.5</v>
      </c>
      <c r="X1752" t="s">
        <v>3807</v>
      </c>
    </row>
    <row r="1753" spans="2:24" x14ac:dyDescent="0.25">
      <c r="B1753" t="s">
        <v>2806</v>
      </c>
      <c r="C1753" t="s">
        <v>2807</v>
      </c>
      <c r="D1753" t="s">
        <v>2016</v>
      </c>
      <c r="E1753">
        <v>144</v>
      </c>
      <c r="F1753">
        <v>2</v>
      </c>
      <c r="G1753">
        <v>54</v>
      </c>
      <c r="H1753">
        <v>70</v>
      </c>
      <c r="I1753" t="s">
        <v>71</v>
      </c>
      <c r="J1753" t="s">
        <v>3750</v>
      </c>
      <c r="K1753">
        <v>510</v>
      </c>
      <c r="L1753" t="s">
        <v>73</v>
      </c>
      <c r="M1753" t="s">
        <v>74</v>
      </c>
      <c r="N1753">
        <v>0</v>
      </c>
      <c r="O1753">
        <v>3950</v>
      </c>
      <c r="P1753">
        <v>16</v>
      </c>
      <c r="Q1753" t="s">
        <v>48</v>
      </c>
      <c r="R1753" t="s">
        <v>74</v>
      </c>
      <c r="S1753">
        <v>4</v>
      </c>
      <c r="T1753">
        <v>987.5</v>
      </c>
      <c r="X1753" t="s">
        <v>3807</v>
      </c>
    </row>
    <row r="1754" spans="2:24" x14ac:dyDescent="0.25">
      <c r="B1754" t="s">
        <v>2806</v>
      </c>
      <c r="C1754" t="s">
        <v>2807</v>
      </c>
      <c r="D1754" t="s">
        <v>2016</v>
      </c>
      <c r="E1754">
        <v>144</v>
      </c>
      <c r="F1754">
        <v>2</v>
      </c>
      <c r="G1754">
        <v>54</v>
      </c>
      <c r="H1754">
        <v>70</v>
      </c>
      <c r="I1754" t="s">
        <v>77</v>
      </c>
      <c r="J1754" t="s">
        <v>3750</v>
      </c>
      <c r="K1754">
        <v>510</v>
      </c>
      <c r="L1754" t="s">
        <v>73</v>
      </c>
      <c r="M1754" t="s">
        <v>74</v>
      </c>
      <c r="N1754">
        <v>0</v>
      </c>
      <c r="O1754">
        <v>3950</v>
      </c>
      <c r="P1754">
        <v>16</v>
      </c>
      <c r="Q1754" t="s">
        <v>48</v>
      </c>
      <c r="R1754" t="s">
        <v>74</v>
      </c>
      <c r="S1754">
        <v>4</v>
      </c>
      <c r="T1754">
        <v>987.5</v>
      </c>
      <c r="X1754" t="s">
        <v>3807</v>
      </c>
    </row>
    <row r="1755" spans="2:24" x14ac:dyDescent="0.25">
      <c r="B1755" t="s">
        <v>2806</v>
      </c>
      <c r="C1755" t="s">
        <v>2807</v>
      </c>
      <c r="D1755" t="s">
        <v>2016</v>
      </c>
      <c r="E1755">
        <v>144</v>
      </c>
      <c r="F1755">
        <v>2</v>
      </c>
      <c r="G1755">
        <v>54</v>
      </c>
      <c r="H1755">
        <v>70</v>
      </c>
      <c r="I1755" t="s">
        <v>77</v>
      </c>
      <c r="J1755" t="s">
        <v>2587</v>
      </c>
      <c r="K1755">
        <v>230</v>
      </c>
      <c r="L1755" t="s">
        <v>73</v>
      </c>
      <c r="M1755" t="s">
        <v>74</v>
      </c>
      <c r="N1755">
        <v>0</v>
      </c>
      <c r="O1755">
        <v>3950</v>
      </c>
      <c r="P1755">
        <v>16</v>
      </c>
      <c r="Q1755" t="s">
        <v>48</v>
      </c>
      <c r="R1755" t="s">
        <v>74</v>
      </c>
      <c r="S1755">
        <v>4</v>
      </c>
      <c r="T1755">
        <v>987.5</v>
      </c>
      <c r="X1755" t="s">
        <v>3807</v>
      </c>
    </row>
    <row r="1756" spans="2:24" x14ac:dyDescent="0.25">
      <c r="B1756" t="s">
        <v>2806</v>
      </c>
      <c r="C1756" t="s">
        <v>2807</v>
      </c>
      <c r="D1756" t="s">
        <v>2016</v>
      </c>
      <c r="E1756">
        <v>144</v>
      </c>
      <c r="F1756">
        <v>2</v>
      </c>
      <c r="G1756">
        <v>54</v>
      </c>
      <c r="H1756">
        <v>70</v>
      </c>
      <c r="I1756" t="s">
        <v>77</v>
      </c>
      <c r="J1756" t="s">
        <v>929</v>
      </c>
      <c r="K1756">
        <v>300</v>
      </c>
      <c r="L1756" t="s">
        <v>73</v>
      </c>
      <c r="M1756" t="s">
        <v>74</v>
      </c>
      <c r="N1756">
        <v>0</v>
      </c>
      <c r="O1756">
        <v>3950</v>
      </c>
      <c r="P1756">
        <v>16</v>
      </c>
      <c r="Q1756" t="s">
        <v>48</v>
      </c>
      <c r="R1756" t="s">
        <v>74</v>
      </c>
      <c r="S1756">
        <v>4</v>
      </c>
      <c r="T1756">
        <v>987.5</v>
      </c>
      <c r="X1756" t="s">
        <v>3807</v>
      </c>
    </row>
    <row r="1757" spans="2:24" x14ac:dyDescent="0.25">
      <c r="B1757" t="s">
        <v>3729</v>
      </c>
      <c r="D1757" t="s">
        <v>86</v>
      </c>
      <c r="E1757">
        <v>0</v>
      </c>
      <c r="F1757">
        <v>0</v>
      </c>
      <c r="G1757">
        <v>0</v>
      </c>
      <c r="H1757">
        <v>0</v>
      </c>
      <c r="I1757" t="s">
        <v>74</v>
      </c>
      <c r="J1757" t="s">
        <v>74</v>
      </c>
      <c r="K1757" t="s">
        <v>74</v>
      </c>
      <c r="L1757" t="s">
        <v>74</v>
      </c>
      <c r="M1757" t="s">
        <v>74</v>
      </c>
      <c r="N1757" t="s">
        <v>74</v>
      </c>
      <c r="O1757">
        <v>0</v>
      </c>
      <c r="P1757">
        <v>16</v>
      </c>
      <c r="Q1757" t="s">
        <v>3989</v>
      </c>
      <c r="R1757" t="s">
        <v>74</v>
      </c>
      <c r="S1757" t="s">
        <v>74</v>
      </c>
      <c r="T1757" t="s">
        <v>74</v>
      </c>
      <c r="X1757" t="s">
        <v>3808</v>
      </c>
    </row>
    <row r="1758" spans="2:24" x14ac:dyDescent="0.25">
      <c r="B1758" t="s">
        <v>2810</v>
      </c>
      <c r="C1758" t="s">
        <v>2811</v>
      </c>
      <c r="D1758" t="s">
        <v>2812</v>
      </c>
      <c r="E1758">
        <v>145</v>
      </c>
      <c r="F1758">
        <v>3</v>
      </c>
      <c r="G1758">
        <v>71</v>
      </c>
      <c r="H1758">
        <v>65.5</v>
      </c>
      <c r="I1758" t="s">
        <v>71</v>
      </c>
      <c r="J1758" t="s">
        <v>140</v>
      </c>
      <c r="K1758">
        <v>190</v>
      </c>
      <c r="L1758" t="s">
        <v>83</v>
      </c>
      <c r="M1758" t="s">
        <v>73</v>
      </c>
      <c r="N1758">
        <v>1200</v>
      </c>
      <c r="O1758">
        <v>8572</v>
      </c>
      <c r="P1758">
        <v>16</v>
      </c>
      <c r="Q1758" t="s">
        <v>3990</v>
      </c>
      <c r="R1758">
        <v>320</v>
      </c>
      <c r="S1758">
        <v>9</v>
      </c>
      <c r="T1758">
        <v>952.444444444444</v>
      </c>
      <c r="X1758" t="s">
        <v>2813</v>
      </c>
    </row>
    <row r="1759" spans="2:24" x14ac:dyDescent="0.25">
      <c r="B1759" t="s">
        <v>2810</v>
      </c>
      <c r="C1759" t="s">
        <v>2811</v>
      </c>
      <c r="D1759" t="s">
        <v>2808</v>
      </c>
      <c r="E1759">
        <v>145</v>
      </c>
      <c r="F1759">
        <v>3</v>
      </c>
      <c r="G1759">
        <v>71</v>
      </c>
      <c r="H1759">
        <v>65.5</v>
      </c>
      <c r="I1759" t="s">
        <v>71</v>
      </c>
      <c r="J1759" t="s">
        <v>140</v>
      </c>
      <c r="K1759">
        <v>190</v>
      </c>
      <c r="L1759" t="s">
        <v>83</v>
      </c>
      <c r="M1759" t="s">
        <v>73</v>
      </c>
      <c r="N1759">
        <v>1200</v>
      </c>
      <c r="O1759">
        <v>8572</v>
      </c>
      <c r="P1759">
        <v>16</v>
      </c>
      <c r="Q1759" t="s">
        <v>3990</v>
      </c>
      <c r="R1759">
        <v>320</v>
      </c>
      <c r="S1759">
        <v>9</v>
      </c>
      <c r="T1759">
        <v>952.444444444444</v>
      </c>
      <c r="X1759" t="s">
        <v>2809</v>
      </c>
    </row>
    <row r="1760" spans="2:24" x14ac:dyDescent="0.25">
      <c r="B1760" t="s">
        <v>2810</v>
      </c>
      <c r="C1760" t="s">
        <v>2811</v>
      </c>
      <c r="D1760" t="s">
        <v>2808</v>
      </c>
      <c r="E1760">
        <v>145</v>
      </c>
      <c r="F1760">
        <v>3</v>
      </c>
      <c r="G1760">
        <v>71</v>
      </c>
      <c r="H1760">
        <v>65.5</v>
      </c>
      <c r="I1760" t="s">
        <v>77</v>
      </c>
      <c r="J1760" t="s">
        <v>140</v>
      </c>
      <c r="K1760">
        <v>190</v>
      </c>
      <c r="L1760" t="s">
        <v>83</v>
      </c>
      <c r="M1760" t="s">
        <v>73</v>
      </c>
      <c r="N1760">
        <v>1200</v>
      </c>
      <c r="O1760">
        <v>8572</v>
      </c>
      <c r="P1760">
        <v>16</v>
      </c>
      <c r="Q1760" t="s">
        <v>3990</v>
      </c>
      <c r="R1760" t="s">
        <v>74</v>
      </c>
      <c r="S1760">
        <v>9</v>
      </c>
      <c r="T1760">
        <v>952.444444444444</v>
      </c>
      <c r="X1760" t="s">
        <v>2809</v>
      </c>
    </row>
    <row r="1761" spans="2:24" x14ac:dyDescent="0.25">
      <c r="B1761" t="s">
        <v>2810</v>
      </c>
      <c r="C1761" t="s">
        <v>2811</v>
      </c>
      <c r="D1761" t="s">
        <v>2812</v>
      </c>
      <c r="E1761">
        <v>145</v>
      </c>
      <c r="F1761">
        <v>3</v>
      </c>
      <c r="G1761">
        <v>71</v>
      </c>
      <c r="H1761">
        <v>65.5</v>
      </c>
      <c r="I1761" t="s">
        <v>77</v>
      </c>
      <c r="J1761" t="s">
        <v>140</v>
      </c>
      <c r="K1761">
        <v>190</v>
      </c>
      <c r="L1761" t="s">
        <v>83</v>
      </c>
      <c r="M1761" t="s">
        <v>73</v>
      </c>
      <c r="N1761">
        <v>1200</v>
      </c>
      <c r="O1761">
        <v>8572</v>
      </c>
      <c r="P1761">
        <v>16</v>
      </c>
      <c r="Q1761" t="s">
        <v>3990</v>
      </c>
      <c r="R1761" t="s">
        <v>74</v>
      </c>
      <c r="S1761">
        <v>9</v>
      </c>
      <c r="T1761">
        <v>952.444444444444</v>
      </c>
      <c r="X1761" t="s">
        <v>2813</v>
      </c>
    </row>
    <row r="1762" spans="2:24" x14ac:dyDescent="0.25">
      <c r="B1762" t="s">
        <v>2814</v>
      </c>
      <c r="C1762" t="s">
        <v>2815</v>
      </c>
      <c r="D1762" t="s">
        <v>2816</v>
      </c>
      <c r="E1762">
        <v>145</v>
      </c>
      <c r="F1762">
        <v>3</v>
      </c>
      <c r="G1762">
        <v>71</v>
      </c>
      <c r="H1762">
        <v>65.5</v>
      </c>
      <c r="I1762" t="s">
        <v>71</v>
      </c>
      <c r="J1762" t="s">
        <v>140</v>
      </c>
      <c r="K1762">
        <v>190</v>
      </c>
      <c r="L1762" t="s">
        <v>83</v>
      </c>
      <c r="M1762" t="s">
        <v>73</v>
      </c>
      <c r="N1762">
        <v>1200</v>
      </c>
      <c r="O1762">
        <v>8572</v>
      </c>
      <c r="P1762">
        <v>16</v>
      </c>
      <c r="Q1762" t="s">
        <v>3990</v>
      </c>
      <c r="R1762">
        <v>320</v>
      </c>
      <c r="S1762">
        <v>9</v>
      </c>
      <c r="T1762">
        <v>952.444444444444</v>
      </c>
      <c r="X1762" t="s">
        <v>2817</v>
      </c>
    </row>
    <row r="1763" spans="2:24" x14ac:dyDescent="0.25">
      <c r="B1763" t="s">
        <v>2814</v>
      </c>
      <c r="C1763" t="s">
        <v>2815</v>
      </c>
      <c r="D1763" t="s">
        <v>2816</v>
      </c>
      <c r="E1763">
        <v>145</v>
      </c>
      <c r="F1763">
        <v>3</v>
      </c>
      <c r="G1763">
        <v>71</v>
      </c>
      <c r="H1763">
        <v>65.5</v>
      </c>
      <c r="I1763" t="s">
        <v>77</v>
      </c>
      <c r="J1763" t="s">
        <v>140</v>
      </c>
      <c r="K1763">
        <v>190</v>
      </c>
      <c r="L1763" t="s">
        <v>83</v>
      </c>
      <c r="M1763" t="s">
        <v>73</v>
      </c>
      <c r="N1763">
        <v>1200</v>
      </c>
      <c r="O1763">
        <v>8572</v>
      </c>
      <c r="P1763">
        <v>16</v>
      </c>
      <c r="Q1763" t="s">
        <v>3990</v>
      </c>
      <c r="R1763" t="s">
        <v>74</v>
      </c>
      <c r="S1763">
        <v>9</v>
      </c>
      <c r="T1763">
        <v>952.444444444444</v>
      </c>
      <c r="X1763" t="s">
        <v>2817</v>
      </c>
    </row>
    <row r="1764" spans="2:24" x14ac:dyDescent="0.25">
      <c r="B1764" t="s">
        <v>2818</v>
      </c>
      <c r="C1764" t="s">
        <v>2819</v>
      </c>
      <c r="D1764" t="s">
        <v>433</v>
      </c>
      <c r="E1764">
        <v>0</v>
      </c>
      <c r="F1764">
        <v>4</v>
      </c>
      <c r="G1764">
        <v>58</v>
      </c>
      <c r="H1764">
        <v>65</v>
      </c>
      <c r="I1764" t="s">
        <v>71</v>
      </c>
      <c r="J1764" t="s">
        <v>132</v>
      </c>
      <c r="K1764">
        <v>135</v>
      </c>
      <c r="L1764" t="s">
        <v>239</v>
      </c>
      <c r="M1764" t="s">
        <v>74</v>
      </c>
      <c r="N1764">
        <v>900</v>
      </c>
      <c r="O1764">
        <v>7830</v>
      </c>
      <c r="P1764">
        <v>16</v>
      </c>
      <c r="Q1764" t="s">
        <v>3990</v>
      </c>
      <c r="R1764" t="s">
        <v>74</v>
      </c>
      <c r="S1764">
        <v>8</v>
      </c>
      <c r="T1764">
        <v>978.75</v>
      </c>
      <c r="X1764" t="s">
        <v>2820</v>
      </c>
    </row>
    <row r="1765" spans="2:24" x14ac:dyDescent="0.25">
      <c r="B1765" t="s">
        <v>2818</v>
      </c>
      <c r="C1765" t="s">
        <v>2819</v>
      </c>
      <c r="D1765" t="s">
        <v>433</v>
      </c>
      <c r="E1765">
        <v>0</v>
      </c>
      <c r="F1765">
        <v>4</v>
      </c>
      <c r="G1765">
        <v>58</v>
      </c>
      <c r="H1765">
        <v>65</v>
      </c>
      <c r="I1765" t="s">
        <v>77</v>
      </c>
      <c r="J1765" t="s">
        <v>132</v>
      </c>
      <c r="K1765">
        <v>135</v>
      </c>
      <c r="L1765" t="s">
        <v>239</v>
      </c>
      <c r="M1765" t="s">
        <v>74</v>
      </c>
      <c r="N1765">
        <v>900</v>
      </c>
      <c r="O1765">
        <v>7830</v>
      </c>
      <c r="P1765">
        <v>16</v>
      </c>
      <c r="Q1765" t="s">
        <v>3990</v>
      </c>
      <c r="R1765" t="s">
        <v>74</v>
      </c>
      <c r="S1765">
        <v>8</v>
      </c>
      <c r="T1765">
        <v>978.75</v>
      </c>
      <c r="X1765" t="s">
        <v>2820</v>
      </c>
    </row>
    <row r="1766" spans="2:24" x14ac:dyDescent="0.25">
      <c r="B1766" t="s">
        <v>2821</v>
      </c>
      <c r="C1766" t="s">
        <v>2811</v>
      </c>
      <c r="D1766" t="s">
        <v>2071</v>
      </c>
      <c r="E1766">
        <v>145</v>
      </c>
      <c r="F1766">
        <v>3</v>
      </c>
      <c r="G1766">
        <v>71</v>
      </c>
      <c r="H1766">
        <v>65.5</v>
      </c>
      <c r="I1766" t="s">
        <v>71</v>
      </c>
      <c r="J1766" t="s">
        <v>140</v>
      </c>
      <c r="K1766">
        <v>190</v>
      </c>
      <c r="L1766" t="s">
        <v>83</v>
      </c>
      <c r="M1766" t="s">
        <v>73</v>
      </c>
      <c r="N1766">
        <v>1200</v>
      </c>
      <c r="O1766">
        <v>8572</v>
      </c>
      <c r="P1766">
        <v>16</v>
      </c>
      <c r="Q1766" t="s">
        <v>3990</v>
      </c>
      <c r="R1766">
        <v>320</v>
      </c>
      <c r="S1766">
        <v>9</v>
      </c>
      <c r="T1766">
        <v>952.444444444444</v>
      </c>
      <c r="X1766" t="s">
        <v>2822</v>
      </c>
    </row>
    <row r="1767" spans="2:24" x14ac:dyDescent="0.25">
      <c r="B1767" t="s">
        <v>2821</v>
      </c>
      <c r="C1767" t="s">
        <v>2811</v>
      </c>
      <c r="D1767" t="s">
        <v>2071</v>
      </c>
      <c r="E1767">
        <v>145</v>
      </c>
      <c r="F1767">
        <v>3</v>
      </c>
      <c r="G1767">
        <v>71</v>
      </c>
      <c r="H1767">
        <v>65.5</v>
      </c>
      <c r="I1767" t="s">
        <v>77</v>
      </c>
      <c r="J1767" t="s">
        <v>140</v>
      </c>
      <c r="K1767">
        <v>190</v>
      </c>
      <c r="L1767" t="s">
        <v>83</v>
      </c>
      <c r="M1767" t="s">
        <v>73</v>
      </c>
      <c r="N1767">
        <v>1200</v>
      </c>
      <c r="O1767">
        <v>8572</v>
      </c>
      <c r="P1767">
        <v>16</v>
      </c>
      <c r="Q1767" t="s">
        <v>3990</v>
      </c>
      <c r="R1767" t="s">
        <v>74</v>
      </c>
      <c r="S1767">
        <v>9</v>
      </c>
      <c r="T1767">
        <v>952.444444444444</v>
      </c>
      <c r="X1767" t="s">
        <v>2822</v>
      </c>
    </row>
    <row r="1768" spans="2:24" x14ac:dyDescent="0.25">
      <c r="B1768" t="s">
        <v>2823</v>
      </c>
      <c r="C1768" t="s">
        <v>2824</v>
      </c>
      <c r="D1768" t="s">
        <v>2825</v>
      </c>
      <c r="E1768">
        <v>145</v>
      </c>
      <c r="F1768">
        <v>2</v>
      </c>
      <c r="G1768">
        <v>52</v>
      </c>
      <c r="H1768">
        <v>62</v>
      </c>
      <c r="I1768" t="s">
        <v>71</v>
      </c>
      <c r="J1768" t="s">
        <v>1045</v>
      </c>
      <c r="K1768">
        <v>300</v>
      </c>
      <c r="L1768" t="s">
        <v>624</v>
      </c>
      <c r="M1768" t="s">
        <v>74</v>
      </c>
      <c r="N1768">
        <v>0</v>
      </c>
      <c r="O1768">
        <v>5820</v>
      </c>
      <c r="P1768">
        <v>16</v>
      </c>
      <c r="Q1768" t="s">
        <v>48</v>
      </c>
      <c r="R1768" t="s">
        <v>74</v>
      </c>
      <c r="S1768">
        <v>5</v>
      </c>
      <c r="T1768">
        <v>1164</v>
      </c>
      <c r="X1768" t="s">
        <v>2826</v>
      </c>
    </row>
    <row r="1769" spans="2:24" x14ac:dyDescent="0.25">
      <c r="B1769" t="s">
        <v>2823</v>
      </c>
      <c r="C1769" t="s">
        <v>2824</v>
      </c>
      <c r="D1769" t="s">
        <v>2825</v>
      </c>
      <c r="E1769">
        <v>145</v>
      </c>
      <c r="F1769">
        <v>2</v>
      </c>
      <c r="G1769">
        <v>52</v>
      </c>
      <c r="H1769">
        <v>62</v>
      </c>
      <c r="I1769" t="s">
        <v>77</v>
      </c>
      <c r="J1769" t="s">
        <v>648</v>
      </c>
      <c r="K1769">
        <v>300</v>
      </c>
      <c r="L1769" t="s">
        <v>627</v>
      </c>
      <c r="M1769" t="s">
        <v>74</v>
      </c>
      <c r="N1769">
        <v>0</v>
      </c>
      <c r="O1769">
        <v>5820</v>
      </c>
      <c r="P1769">
        <v>16</v>
      </c>
      <c r="Q1769" t="s">
        <v>48</v>
      </c>
      <c r="R1769" t="s">
        <v>74</v>
      </c>
      <c r="S1769">
        <v>5</v>
      </c>
      <c r="T1769">
        <v>1164</v>
      </c>
      <c r="X1769" t="s">
        <v>2826</v>
      </c>
    </row>
    <row r="1770" spans="2:24" x14ac:dyDescent="0.25">
      <c r="B1770" t="s">
        <v>2827</v>
      </c>
      <c r="C1770" t="s">
        <v>74</v>
      </c>
      <c r="D1770" t="s">
        <v>2828</v>
      </c>
      <c r="E1770" t="s">
        <v>74</v>
      </c>
      <c r="F1770">
        <v>954</v>
      </c>
      <c r="G1770">
        <v>15</v>
      </c>
      <c r="H1770">
        <v>64</v>
      </c>
      <c r="I1770" t="s">
        <v>71</v>
      </c>
      <c r="J1770" t="s">
        <v>2829</v>
      </c>
      <c r="K1770">
        <v>2400</v>
      </c>
      <c r="L1770" t="s">
        <v>83</v>
      </c>
      <c r="M1770" t="s">
        <v>83</v>
      </c>
      <c r="N1770">
        <v>0</v>
      </c>
      <c r="O1770">
        <v>900576</v>
      </c>
      <c r="P1770">
        <v>24</v>
      </c>
      <c r="Q1770" t="s">
        <v>48</v>
      </c>
      <c r="R1770">
        <v>450</v>
      </c>
      <c r="S1770">
        <v>721</v>
      </c>
      <c r="T1770">
        <v>1249.0651872399401</v>
      </c>
      <c r="X1770" t="s">
        <v>2831</v>
      </c>
    </row>
    <row r="1771" spans="2:24" x14ac:dyDescent="0.25">
      <c r="B1771" t="s">
        <v>2827</v>
      </c>
      <c r="C1771" t="s">
        <v>74</v>
      </c>
      <c r="D1771" t="s">
        <v>2828</v>
      </c>
      <c r="E1771" t="s">
        <v>74</v>
      </c>
      <c r="F1771">
        <v>954</v>
      </c>
      <c r="G1771">
        <v>15</v>
      </c>
      <c r="H1771">
        <v>64</v>
      </c>
      <c r="I1771" t="s">
        <v>77</v>
      </c>
      <c r="J1771" t="s">
        <v>2829</v>
      </c>
      <c r="K1771">
        <v>2400</v>
      </c>
      <c r="L1771" t="s">
        <v>83</v>
      </c>
      <c r="M1771" t="s">
        <v>83</v>
      </c>
      <c r="N1771">
        <v>0</v>
      </c>
      <c r="O1771">
        <v>900576</v>
      </c>
      <c r="P1771">
        <v>24</v>
      </c>
      <c r="Q1771" t="s">
        <v>48</v>
      </c>
      <c r="R1771" t="s">
        <v>74</v>
      </c>
      <c r="S1771">
        <v>721</v>
      </c>
      <c r="T1771">
        <v>1249.0651872399401</v>
      </c>
      <c r="X1771" t="s">
        <v>2831</v>
      </c>
    </row>
    <row r="1772" spans="2:24" x14ac:dyDescent="0.25">
      <c r="B1772" t="s">
        <v>2832</v>
      </c>
      <c r="C1772" t="s">
        <v>2833</v>
      </c>
      <c r="D1772" t="s">
        <v>2834</v>
      </c>
      <c r="E1772">
        <v>0</v>
      </c>
      <c r="F1772">
        <v>4</v>
      </c>
      <c r="G1772">
        <v>84</v>
      </c>
      <c r="H1772">
        <v>65</v>
      </c>
      <c r="I1772" t="s">
        <v>71</v>
      </c>
      <c r="J1772" t="s">
        <v>509</v>
      </c>
      <c r="K1772">
        <v>75</v>
      </c>
      <c r="L1772" t="s">
        <v>73</v>
      </c>
      <c r="M1772" t="s">
        <v>74</v>
      </c>
      <c r="N1772">
        <v>0</v>
      </c>
      <c r="O1772">
        <v>9160</v>
      </c>
      <c r="P1772">
        <v>16</v>
      </c>
      <c r="Q1772" t="s">
        <v>48</v>
      </c>
      <c r="R1772" t="s">
        <v>74</v>
      </c>
      <c r="S1772">
        <v>8</v>
      </c>
      <c r="T1772">
        <v>1145</v>
      </c>
      <c r="X1772" t="s">
        <v>2835</v>
      </c>
    </row>
    <row r="1773" spans="2:24" x14ac:dyDescent="0.25">
      <c r="B1773" t="s">
        <v>2832</v>
      </c>
      <c r="C1773" t="s">
        <v>2833</v>
      </c>
      <c r="D1773" t="s">
        <v>2834</v>
      </c>
      <c r="E1773">
        <v>0</v>
      </c>
      <c r="F1773">
        <v>4</v>
      </c>
      <c r="G1773">
        <v>84</v>
      </c>
      <c r="H1773">
        <v>65</v>
      </c>
      <c r="I1773" t="s">
        <v>77</v>
      </c>
      <c r="J1773" t="s">
        <v>2836</v>
      </c>
      <c r="K1773">
        <v>40</v>
      </c>
      <c r="L1773" t="s">
        <v>73</v>
      </c>
      <c r="M1773" t="s">
        <v>74</v>
      </c>
      <c r="N1773">
        <v>0</v>
      </c>
      <c r="O1773">
        <v>9160</v>
      </c>
      <c r="P1773">
        <v>16</v>
      </c>
      <c r="Q1773" t="s">
        <v>48</v>
      </c>
      <c r="R1773" t="s">
        <v>74</v>
      </c>
      <c r="S1773">
        <v>8</v>
      </c>
      <c r="T1773">
        <v>1145</v>
      </c>
      <c r="X1773" t="s">
        <v>2835</v>
      </c>
    </row>
    <row r="1774" spans="2:24" x14ac:dyDescent="0.25">
      <c r="B1774" t="s">
        <v>2837</v>
      </c>
      <c r="C1774" t="s">
        <v>2838</v>
      </c>
      <c r="D1774" t="s">
        <v>2839</v>
      </c>
      <c r="E1774">
        <v>150</v>
      </c>
      <c r="F1774">
        <v>5</v>
      </c>
      <c r="G1774">
        <v>80</v>
      </c>
      <c r="H1774">
        <v>66</v>
      </c>
      <c r="I1774" t="s">
        <v>71</v>
      </c>
      <c r="J1774" t="s">
        <v>1671</v>
      </c>
      <c r="K1774">
        <v>130</v>
      </c>
      <c r="L1774" t="s">
        <v>83</v>
      </c>
      <c r="M1774" t="s">
        <v>73</v>
      </c>
      <c r="N1774">
        <v>1200</v>
      </c>
      <c r="O1774">
        <v>12570</v>
      </c>
      <c r="P1774">
        <v>16</v>
      </c>
      <c r="Q1774" t="s">
        <v>3990</v>
      </c>
      <c r="R1774">
        <v>320</v>
      </c>
      <c r="S1774">
        <v>13</v>
      </c>
      <c r="T1774">
        <v>966.923076923076</v>
      </c>
      <c r="X1774" t="s">
        <v>2840</v>
      </c>
    </row>
    <row r="1775" spans="2:24" x14ac:dyDescent="0.25">
      <c r="B1775" t="s">
        <v>2837</v>
      </c>
      <c r="C1775" t="s">
        <v>2838</v>
      </c>
      <c r="D1775" t="s">
        <v>2839</v>
      </c>
      <c r="E1775">
        <v>150</v>
      </c>
      <c r="F1775">
        <v>5</v>
      </c>
      <c r="G1775">
        <v>80</v>
      </c>
      <c r="H1775">
        <v>66</v>
      </c>
      <c r="I1775" t="s">
        <v>77</v>
      </c>
      <c r="J1775" t="s">
        <v>144</v>
      </c>
      <c r="K1775">
        <v>150</v>
      </c>
      <c r="L1775" t="s">
        <v>83</v>
      </c>
      <c r="M1775" t="s">
        <v>73</v>
      </c>
      <c r="N1775">
        <v>1850</v>
      </c>
      <c r="O1775">
        <v>12570</v>
      </c>
      <c r="P1775">
        <v>16</v>
      </c>
      <c r="Q1775" t="s">
        <v>3990</v>
      </c>
      <c r="R1775" t="s">
        <v>74</v>
      </c>
      <c r="S1775">
        <v>13</v>
      </c>
      <c r="T1775">
        <v>966.923076923076</v>
      </c>
      <c r="X1775" t="s">
        <v>2840</v>
      </c>
    </row>
    <row r="1776" spans="2:24" x14ac:dyDescent="0.25">
      <c r="B1776" t="s">
        <v>2841</v>
      </c>
      <c r="C1776" t="s">
        <v>2842</v>
      </c>
      <c r="D1776" t="s">
        <v>2096</v>
      </c>
      <c r="E1776">
        <v>150</v>
      </c>
      <c r="F1776">
        <v>2</v>
      </c>
      <c r="G1776">
        <v>65</v>
      </c>
      <c r="H1776">
        <v>76</v>
      </c>
      <c r="I1776" t="s">
        <v>71</v>
      </c>
      <c r="J1776" t="s">
        <v>1609</v>
      </c>
      <c r="K1776">
        <v>150</v>
      </c>
      <c r="L1776" t="s">
        <v>239</v>
      </c>
      <c r="M1776" t="s">
        <v>74</v>
      </c>
      <c r="N1776">
        <v>500</v>
      </c>
      <c r="O1776">
        <v>6414</v>
      </c>
      <c r="P1776">
        <v>16</v>
      </c>
      <c r="Q1776" t="s">
        <v>3990</v>
      </c>
      <c r="R1776" t="s">
        <v>74</v>
      </c>
      <c r="S1776">
        <v>7</v>
      </c>
      <c r="T1776">
        <v>916.28571428571399</v>
      </c>
      <c r="X1776" t="s">
        <v>2843</v>
      </c>
    </row>
    <row r="1777" spans="2:24" x14ac:dyDescent="0.25">
      <c r="B1777" t="s">
        <v>2841</v>
      </c>
      <c r="C1777" t="s">
        <v>2842</v>
      </c>
      <c r="D1777" t="s">
        <v>2096</v>
      </c>
      <c r="E1777">
        <v>150</v>
      </c>
      <c r="F1777">
        <v>2</v>
      </c>
      <c r="G1777">
        <v>65</v>
      </c>
      <c r="H1777">
        <v>76</v>
      </c>
      <c r="I1777" t="s">
        <v>77</v>
      </c>
      <c r="J1777" t="s">
        <v>1609</v>
      </c>
      <c r="K1777">
        <v>150</v>
      </c>
      <c r="L1777" t="s">
        <v>239</v>
      </c>
      <c r="M1777" t="s">
        <v>74</v>
      </c>
      <c r="N1777">
        <v>500</v>
      </c>
      <c r="O1777">
        <v>6414</v>
      </c>
      <c r="P1777">
        <v>16</v>
      </c>
      <c r="Q1777" t="s">
        <v>3990</v>
      </c>
      <c r="R1777" t="s">
        <v>74</v>
      </c>
      <c r="S1777">
        <v>7</v>
      </c>
      <c r="T1777">
        <v>916.28571428571399</v>
      </c>
      <c r="X1777" t="s">
        <v>2843</v>
      </c>
    </row>
    <row r="1778" spans="2:24" x14ac:dyDescent="0.25">
      <c r="B1778" t="s">
        <v>2844</v>
      </c>
      <c r="C1778" t="s">
        <v>2845</v>
      </c>
      <c r="D1778" t="s">
        <v>2846</v>
      </c>
      <c r="E1778">
        <v>0</v>
      </c>
      <c r="F1778">
        <v>2</v>
      </c>
      <c r="G1778">
        <v>56</v>
      </c>
      <c r="H1778">
        <v>70</v>
      </c>
      <c r="I1778" t="s">
        <v>71</v>
      </c>
      <c r="J1778" t="s">
        <v>2466</v>
      </c>
      <c r="K1778">
        <v>250</v>
      </c>
      <c r="L1778" t="s">
        <v>73</v>
      </c>
      <c r="M1778" t="s">
        <v>74</v>
      </c>
      <c r="N1778">
        <v>0</v>
      </c>
      <c r="O1778">
        <v>3950</v>
      </c>
      <c r="P1778">
        <v>16</v>
      </c>
      <c r="Q1778" t="s">
        <v>48</v>
      </c>
      <c r="R1778" t="s">
        <v>74</v>
      </c>
      <c r="S1778">
        <v>4</v>
      </c>
      <c r="T1778">
        <v>987.5</v>
      </c>
      <c r="X1778" t="s">
        <v>2847</v>
      </c>
    </row>
    <row r="1779" spans="2:24" x14ac:dyDescent="0.25">
      <c r="B1779" t="s">
        <v>2844</v>
      </c>
      <c r="C1779" t="s">
        <v>2845</v>
      </c>
      <c r="D1779" t="s">
        <v>2846</v>
      </c>
      <c r="E1779">
        <v>0</v>
      </c>
      <c r="F1779">
        <v>2</v>
      </c>
      <c r="G1779">
        <v>56</v>
      </c>
      <c r="H1779">
        <v>70</v>
      </c>
      <c r="I1779" t="s">
        <v>77</v>
      </c>
      <c r="J1779" t="s">
        <v>2466</v>
      </c>
      <c r="K1779">
        <v>250</v>
      </c>
      <c r="L1779" t="s">
        <v>73</v>
      </c>
      <c r="M1779" t="s">
        <v>74</v>
      </c>
      <c r="N1779">
        <v>0</v>
      </c>
      <c r="O1779">
        <v>3950</v>
      </c>
      <c r="P1779">
        <v>16</v>
      </c>
      <c r="Q1779" t="s">
        <v>48</v>
      </c>
      <c r="R1779" t="s">
        <v>74</v>
      </c>
      <c r="S1779">
        <v>4</v>
      </c>
      <c r="T1779">
        <v>987.5</v>
      </c>
      <c r="X1779" t="s">
        <v>2847</v>
      </c>
    </row>
    <row r="1780" spans="2:24" x14ac:dyDescent="0.25">
      <c r="B1780" t="s">
        <v>2848</v>
      </c>
      <c r="C1780" t="s">
        <v>2849</v>
      </c>
      <c r="D1780" t="s">
        <v>2016</v>
      </c>
      <c r="E1780">
        <v>151</v>
      </c>
      <c r="F1780">
        <v>2</v>
      </c>
      <c r="G1780">
        <v>52</v>
      </c>
      <c r="H1780">
        <v>62</v>
      </c>
      <c r="I1780" t="s">
        <v>71</v>
      </c>
      <c r="J1780" t="s">
        <v>451</v>
      </c>
      <c r="K1780">
        <v>300</v>
      </c>
      <c r="L1780" t="s">
        <v>73</v>
      </c>
      <c r="M1780" t="s">
        <v>74</v>
      </c>
      <c r="N1780">
        <v>0</v>
      </c>
      <c r="O1780">
        <v>5820</v>
      </c>
      <c r="P1780">
        <v>16</v>
      </c>
      <c r="Q1780" t="s">
        <v>48</v>
      </c>
      <c r="R1780" t="s">
        <v>74</v>
      </c>
      <c r="S1780">
        <v>5</v>
      </c>
      <c r="T1780">
        <v>1164</v>
      </c>
      <c r="X1780" t="s">
        <v>2850</v>
      </c>
    </row>
    <row r="1781" spans="2:24" x14ac:dyDescent="0.25">
      <c r="B1781" t="s">
        <v>2848</v>
      </c>
      <c r="C1781" t="s">
        <v>2849</v>
      </c>
      <c r="D1781" t="s">
        <v>2016</v>
      </c>
      <c r="E1781">
        <v>151</v>
      </c>
      <c r="F1781">
        <v>2</v>
      </c>
      <c r="G1781">
        <v>52</v>
      </c>
      <c r="H1781">
        <v>62</v>
      </c>
      <c r="I1781" t="s">
        <v>77</v>
      </c>
      <c r="J1781" t="s">
        <v>451</v>
      </c>
      <c r="K1781">
        <v>300</v>
      </c>
      <c r="L1781" t="s">
        <v>73</v>
      </c>
      <c r="M1781" t="s">
        <v>74</v>
      </c>
      <c r="N1781">
        <v>0</v>
      </c>
      <c r="O1781">
        <v>5820</v>
      </c>
      <c r="P1781">
        <v>16</v>
      </c>
      <c r="Q1781" t="s">
        <v>48</v>
      </c>
      <c r="R1781" t="s">
        <v>74</v>
      </c>
      <c r="S1781">
        <v>5</v>
      </c>
      <c r="T1781">
        <v>1164</v>
      </c>
      <c r="X1781" t="s">
        <v>2850</v>
      </c>
    </row>
    <row r="1782" spans="2:24" x14ac:dyDescent="0.25">
      <c r="B1782" t="s">
        <v>2851</v>
      </c>
      <c r="C1782" t="s">
        <v>2852</v>
      </c>
      <c r="D1782" t="s">
        <v>2853</v>
      </c>
      <c r="E1782">
        <v>152</v>
      </c>
      <c r="F1782">
        <v>4</v>
      </c>
      <c r="G1782">
        <v>82</v>
      </c>
      <c r="H1782">
        <v>66</v>
      </c>
      <c r="I1782" t="s">
        <v>71</v>
      </c>
      <c r="J1782" t="s">
        <v>2166</v>
      </c>
      <c r="K1782">
        <v>200</v>
      </c>
      <c r="L1782" t="s">
        <v>83</v>
      </c>
      <c r="M1782" t="s">
        <v>73</v>
      </c>
      <c r="N1782">
        <v>1200</v>
      </c>
      <c r="O1782">
        <v>9270</v>
      </c>
      <c r="P1782">
        <v>16</v>
      </c>
      <c r="Q1782" t="s">
        <v>3990</v>
      </c>
      <c r="R1782">
        <v>320</v>
      </c>
      <c r="S1782">
        <v>10</v>
      </c>
      <c r="T1782">
        <v>927</v>
      </c>
      <c r="X1782" t="s">
        <v>2854</v>
      </c>
    </row>
    <row r="1783" spans="2:24" x14ac:dyDescent="0.25">
      <c r="B1783" t="s">
        <v>2851</v>
      </c>
      <c r="C1783" t="s">
        <v>2852</v>
      </c>
      <c r="D1783" t="s">
        <v>2853</v>
      </c>
      <c r="E1783">
        <v>152</v>
      </c>
      <c r="F1783">
        <v>4</v>
      </c>
      <c r="G1783">
        <v>82</v>
      </c>
      <c r="H1783">
        <v>66</v>
      </c>
      <c r="I1783" t="s">
        <v>77</v>
      </c>
      <c r="J1783" t="s">
        <v>144</v>
      </c>
      <c r="K1783">
        <v>150</v>
      </c>
      <c r="L1783" t="s">
        <v>83</v>
      </c>
      <c r="M1783" t="s">
        <v>73</v>
      </c>
      <c r="N1783" t="s">
        <v>74</v>
      </c>
      <c r="O1783">
        <v>9270</v>
      </c>
      <c r="P1783">
        <v>16</v>
      </c>
      <c r="Q1783" t="s">
        <v>3989</v>
      </c>
      <c r="R1783" t="s">
        <v>74</v>
      </c>
      <c r="S1783" t="s">
        <v>74</v>
      </c>
      <c r="T1783" t="s">
        <v>74</v>
      </c>
      <c r="X1783" t="s">
        <v>2854</v>
      </c>
    </row>
    <row r="1784" spans="2:24" x14ac:dyDescent="0.25">
      <c r="B1784" t="s">
        <v>2855</v>
      </c>
      <c r="C1784" t="s">
        <v>2092</v>
      </c>
      <c r="D1784" t="s">
        <v>2856</v>
      </c>
      <c r="E1784">
        <v>152</v>
      </c>
      <c r="F1784">
        <v>4</v>
      </c>
      <c r="G1784">
        <v>56</v>
      </c>
      <c r="H1784">
        <v>76</v>
      </c>
      <c r="I1784" t="s">
        <v>71</v>
      </c>
      <c r="J1784" t="s">
        <v>132</v>
      </c>
      <c r="K1784">
        <v>135</v>
      </c>
      <c r="L1784" t="s">
        <v>83</v>
      </c>
      <c r="M1784" t="s">
        <v>73</v>
      </c>
      <c r="N1784">
        <v>1500</v>
      </c>
      <c r="O1784">
        <v>9758</v>
      </c>
      <c r="P1784">
        <v>16</v>
      </c>
      <c r="Q1784" t="s">
        <v>3990</v>
      </c>
      <c r="R1784">
        <v>320</v>
      </c>
      <c r="S1784">
        <v>10</v>
      </c>
      <c r="T1784">
        <v>975.8</v>
      </c>
      <c r="X1784" t="s">
        <v>2857</v>
      </c>
    </row>
    <row r="1785" spans="2:24" x14ac:dyDescent="0.25">
      <c r="B1785" t="s">
        <v>2855</v>
      </c>
      <c r="C1785" t="s">
        <v>2092</v>
      </c>
      <c r="D1785" t="s">
        <v>2856</v>
      </c>
      <c r="E1785">
        <v>152</v>
      </c>
      <c r="F1785">
        <v>4</v>
      </c>
      <c r="G1785">
        <v>56</v>
      </c>
      <c r="H1785">
        <v>76</v>
      </c>
      <c r="I1785" t="s">
        <v>77</v>
      </c>
      <c r="J1785" t="s">
        <v>132</v>
      </c>
      <c r="K1785">
        <v>135</v>
      </c>
      <c r="L1785" t="s">
        <v>83</v>
      </c>
      <c r="M1785" t="s">
        <v>73</v>
      </c>
      <c r="N1785">
        <v>1500</v>
      </c>
      <c r="O1785">
        <v>9758</v>
      </c>
      <c r="P1785">
        <v>16</v>
      </c>
      <c r="Q1785" t="s">
        <v>3990</v>
      </c>
      <c r="R1785" t="s">
        <v>74</v>
      </c>
      <c r="S1785">
        <v>10</v>
      </c>
      <c r="T1785">
        <v>975.8</v>
      </c>
      <c r="X1785" t="s">
        <v>2857</v>
      </c>
    </row>
    <row r="1786" spans="2:24" x14ac:dyDescent="0.25">
      <c r="B1786" t="s">
        <v>2858</v>
      </c>
      <c r="C1786" t="s">
        <v>2859</v>
      </c>
      <c r="D1786" t="s">
        <v>237</v>
      </c>
      <c r="E1786">
        <v>0</v>
      </c>
      <c r="F1786">
        <v>3</v>
      </c>
      <c r="G1786">
        <v>72</v>
      </c>
      <c r="H1786">
        <v>70</v>
      </c>
      <c r="I1786" t="s">
        <v>71</v>
      </c>
      <c r="J1786" t="s">
        <v>76</v>
      </c>
      <c r="K1786">
        <v>170</v>
      </c>
      <c r="L1786" t="s">
        <v>73</v>
      </c>
      <c r="M1786" t="s">
        <v>74</v>
      </c>
      <c r="N1786">
        <v>0</v>
      </c>
      <c r="O1786">
        <v>7288</v>
      </c>
      <c r="P1786">
        <v>16</v>
      </c>
      <c r="Q1786" t="s">
        <v>48</v>
      </c>
      <c r="R1786" t="s">
        <v>74</v>
      </c>
      <c r="S1786">
        <v>6</v>
      </c>
      <c r="T1786">
        <v>1214.6666666666599</v>
      </c>
      <c r="X1786" t="s">
        <v>2860</v>
      </c>
    </row>
    <row r="1787" spans="2:24" x14ac:dyDescent="0.25">
      <c r="B1787" t="s">
        <v>2858</v>
      </c>
      <c r="C1787" t="s">
        <v>2859</v>
      </c>
      <c r="D1787" t="s">
        <v>237</v>
      </c>
      <c r="E1787">
        <v>0</v>
      </c>
      <c r="F1787">
        <v>3</v>
      </c>
      <c r="G1787">
        <v>72</v>
      </c>
      <c r="H1787">
        <v>70</v>
      </c>
      <c r="I1787" t="s">
        <v>71</v>
      </c>
      <c r="J1787" t="s">
        <v>144</v>
      </c>
      <c r="K1787">
        <v>150</v>
      </c>
      <c r="L1787" t="s">
        <v>73</v>
      </c>
      <c r="M1787" t="s">
        <v>74</v>
      </c>
      <c r="N1787">
        <v>500</v>
      </c>
      <c r="O1787">
        <v>7288</v>
      </c>
      <c r="P1787">
        <v>16</v>
      </c>
      <c r="Q1787" t="s">
        <v>3990</v>
      </c>
      <c r="R1787" t="s">
        <v>74</v>
      </c>
      <c r="S1787">
        <v>8</v>
      </c>
      <c r="T1787">
        <v>911</v>
      </c>
      <c r="X1787" t="s">
        <v>2860</v>
      </c>
    </row>
    <row r="1788" spans="2:24" x14ac:dyDescent="0.25">
      <c r="B1788" t="s">
        <v>2858</v>
      </c>
      <c r="C1788" t="s">
        <v>2859</v>
      </c>
      <c r="D1788" t="s">
        <v>237</v>
      </c>
      <c r="E1788">
        <v>0</v>
      </c>
      <c r="F1788">
        <v>3</v>
      </c>
      <c r="G1788">
        <v>72</v>
      </c>
      <c r="H1788">
        <v>70</v>
      </c>
      <c r="I1788" t="s">
        <v>77</v>
      </c>
      <c r="J1788" t="s">
        <v>76</v>
      </c>
      <c r="K1788">
        <v>170</v>
      </c>
      <c r="L1788" t="s">
        <v>73</v>
      </c>
      <c r="M1788" t="s">
        <v>74</v>
      </c>
      <c r="N1788">
        <v>0</v>
      </c>
      <c r="O1788">
        <v>7288</v>
      </c>
      <c r="P1788">
        <v>16</v>
      </c>
      <c r="Q1788" t="s">
        <v>48</v>
      </c>
      <c r="R1788" t="s">
        <v>74</v>
      </c>
      <c r="S1788">
        <v>6</v>
      </c>
      <c r="T1788">
        <v>1214.6666666666599</v>
      </c>
      <c r="X1788" t="s">
        <v>2860</v>
      </c>
    </row>
    <row r="1789" spans="2:24" x14ac:dyDescent="0.25">
      <c r="B1789" t="s">
        <v>2858</v>
      </c>
      <c r="C1789" t="s">
        <v>2859</v>
      </c>
      <c r="D1789" t="s">
        <v>237</v>
      </c>
      <c r="E1789">
        <v>0</v>
      </c>
      <c r="F1789">
        <v>3</v>
      </c>
      <c r="G1789">
        <v>72</v>
      </c>
      <c r="H1789">
        <v>70</v>
      </c>
      <c r="I1789" t="s">
        <v>77</v>
      </c>
      <c r="J1789" t="s">
        <v>144</v>
      </c>
      <c r="K1789">
        <v>150</v>
      </c>
      <c r="L1789" t="s">
        <v>73</v>
      </c>
      <c r="M1789" t="s">
        <v>74</v>
      </c>
      <c r="N1789">
        <v>500</v>
      </c>
      <c r="O1789">
        <v>7288</v>
      </c>
      <c r="P1789">
        <v>16</v>
      </c>
      <c r="Q1789" t="s">
        <v>3990</v>
      </c>
      <c r="R1789" t="s">
        <v>74</v>
      </c>
      <c r="S1789">
        <v>8</v>
      </c>
      <c r="T1789">
        <v>911</v>
      </c>
      <c r="X1789" t="s">
        <v>2860</v>
      </c>
    </row>
    <row r="1790" spans="2:24" x14ac:dyDescent="0.25">
      <c r="B1790" t="s">
        <v>2861</v>
      </c>
      <c r="C1790" t="s">
        <v>2862</v>
      </c>
      <c r="D1790" t="s">
        <v>2627</v>
      </c>
      <c r="E1790">
        <v>0</v>
      </c>
      <c r="F1790">
        <v>2</v>
      </c>
      <c r="G1790">
        <v>45</v>
      </c>
      <c r="H1790">
        <v>70</v>
      </c>
      <c r="I1790" t="s">
        <v>71</v>
      </c>
      <c r="J1790" t="s">
        <v>3751</v>
      </c>
      <c r="K1790">
        <v>450</v>
      </c>
      <c r="L1790" t="s">
        <v>73</v>
      </c>
      <c r="M1790" t="s">
        <v>74</v>
      </c>
      <c r="N1790">
        <v>0</v>
      </c>
      <c r="O1790">
        <v>4200</v>
      </c>
      <c r="P1790">
        <v>16</v>
      </c>
      <c r="Q1790" t="s">
        <v>48</v>
      </c>
      <c r="R1790" t="s">
        <v>74</v>
      </c>
      <c r="S1790">
        <v>4</v>
      </c>
      <c r="T1790">
        <v>1050</v>
      </c>
      <c r="X1790" t="s">
        <v>3809</v>
      </c>
    </row>
    <row r="1791" spans="2:24" x14ac:dyDescent="0.25">
      <c r="B1791" t="s">
        <v>2861</v>
      </c>
      <c r="C1791" t="s">
        <v>2862</v>
      </c>
      <c r="D1791" t="s">
        <v>2627</v>
      </c>
      <c r="E1791">
        <v>0</v>
      </c>
      <c r="F1791">
        <v>2</v>
      </c>
      <c r="G1791">
        <v>45</v>
      </c>
      <c r="H1791">
        <v>70</v>
      </c>
      <c r="I1791" t="s">
        <v>77</v>
      </c>
      <c r="J1791" t="s">
        <v>3751</v>
      </c>
      <c r="K1791">
        <v>450</v>
      </c>
      <c r="L1791" t="s">
        <v>73</v>
      </c>
      <c r="M1791" t="s">
        <v>74</v>
      </c>
      <c r="N1791">
        <v>0</v>
      </c>
      <c r="O1791">
        <v>4200</v>
      </c>
      <c r="P1791">
        <v>16</v>
      </c>
      <c r="Q1791" t="s">
        <v>48</v>
      </c>
      <c r="R1791" t="s">
        <v>74</v>
      </c>
      <c r="S1791">
        <v>4</v>
      </c>
      <c r="T1791">
        <v>1050</v>
      </c>
      <c r="X1791" t="s">
        <v>3809</v>
      </c>
    </row>
    <row r="1792" spans="2:24" x14ac:dyDescent="0.25">
      <c r="B1792" t="s">
        <v>2864</v>
      </c>
      <c r="C1792" t="s">
        <v>2790</v>
      </c>
      <c r="D1792" t="s">
        <v>2201</v>
      </c>
      <c r="E1792">
        <v>153</v>
      </c>
      <c r="F1792">
        <v>4</v>
      </c>
      <c r="G1792">
        <v>97</v>
      </c>
      <c r="H1792">
        <v>74</v>
      </c>
      <c r="I1792" t="s">
        <v>71</v>
      </c>
      <c r="J1792" t="s">
        <v>356</v>
      </c>
      <c r="K1792">
        <v>150</v>
      </c>
      <c r="L1792" t="s">
        <v>73</v>
      </c>
      <c r="M1792" t="s">
        <v>74</v>
      </c>
      <c r="N1792">
        <v>300</v>
      </c>
      <c r="O1792">
        <v>9000</v>
      </c>
      <c r="P1792">
        <v>16</v>
      </c>
      <c r="Q1792" t="s">
        <v>3990</v>
      </c>
      <c r="R1792" t="s">
        <v>74</v>
      </c>
      <c r="S1792">
        <v>9</v>
      </c>
      <c r="T1792">
        <v>1000</v>
      </c>
      <c r="X1792" t="s">
        <v>2863</v>
      </c>
    </row>
    <row r="1793" spans="2:24" x14ac:dyDescent="0.25">
      <c r="B1793" t="s">
        <v>2864</v>
      </c>
      <c r="C1793" t="s">
        <v>2790</v>
      </c>
      <c r="D1793" t="s">
        <v>2201</v>
      </c>
      <c r="E1793">
        <v>153</v>
      </c>
      <c r="F1793">
        <v>4</v>
      </c>
      <c r="G1793">
        <v>97</v>
      </c>
      <c r="H1793">
        <v>74</v>
      </c>
      <c r="I1793" t="s">
        <v>71</v>
      </c>
      <c r="J1793" t="s">
        <v>318</v>
      </c>
      <c r="K1793">
        <v>300</v>
      </c>
      <c r="L1793" t="s">
        <v>73</v>
      </c>
      <c r="M1793" t="s">
        <v>74</v>
      </c>
      <c r="N1793">
        <v>300</v>
      </c>
      <c r="O1793">
        <v>9000</v>
      </c>
      <c r="P1793">
        <v>16</v>
      </c>
      <c r="Q1793" t="s">
        <v>3990</v>
      </c>
      <c r="R1793" t="s">
        <v>74</v>
      </c>
      <c r="S1793">
        <v>9</v>
      </c>
      <c r="T1793">
        <v>1000</v>
      </c>
      <c r="X1793" t="s">
        <v>2863</v>
      </c>
    </row>
    <row r="1794" spans="2:24" x14ac:dyDescent="0.25">
      <c r="B1794" t="s">
        <v>2864</v>
      </c>
      <c r="C1794" t="s">
        <v>2790</v>
      </c>
      <c r="D1794" t="s">
        <v>2201</v>
      </c>
      <c r="E1794">
        <v>153</v>
      </c>
      <c r="F1794">
        <v>4</v>
      </c>
      <c r="G1794">
        <v>97</v>
      </c>
      <c r="H1794">
        <v>74</v>
      </c>
      <c r="I1794" t="s">
        <v>77</v>
      </c>
      <c r="J1794" t="s">
        <v>356</v>
      </c>
      <c r="K1794">
        <v>150</v>
      </c>
      <c r="L1794" t="s">
        <v>73</v>
      </c>
      <c r="M1794" t="s">
        <v>74</v>
      </c>
      <c r="N1794">
        <v>0</v>
      </c>
      <c r="O1794">
        <v>9000</v>
      </c>
      <c r="P1794">
        <v>16</v>
      </c>
      <c r="Q1794" t="s">
        <v>48</v>
      </c>
      <c r="R1794" t="s">
        <v>74</v>
      </c>
      <c r="S1794">
        <v>8</v>
      </c>
      <c r="T1794">
        <v>1125</v>
      </c>
      <c r="X1794" t="s">
        <v>2863</v>
      </c>
    </row>
    <row r="1795" spans="2:24" x14ac:dyDescent="0.25">
      <c r="B1795" t="s">
        <v>2864</v>
      </c>
      <c r="C1795" t="s">
        <v>2790</v>
      </c>
      <c r="D1795" t="s">
        <v>2201</v>
      </c>
      <c r="E1795">
        <v>153</v>
      </c>
      <c r="F1795">
        <v>4</v>
      </c>
      <c r="G1795">
        <v>97</v>
      </c>
      <c r="H1795">
        <v>74</v>
      </c>
      <c r="I1795" t="s">
        <v>77</v>
      </c>
      <c r="J1795" t="s">
        <v>318</v>
      </c>
      <c r="K1795">
        <v>300</v>
      </c>
      <c r="L1795" t="s">
        <v>73</v>
      </c>
      <c r="M1795" t="s">
        <v>74</v>
      </c>
      <c r="N1795">
        <v>0</v>
      </c>
      <c r="O1795">
        <v>9000</v>
      </c>
      <c r="P1795">
        <v>16</v>
      </c>
      <c r="Q1795" t="s">
        <v>48</v>
      </c>
      <c r="R1795" t="s">
        <v>74</v>
      </c>
      <c r="S1795">
        <v>8</v>
      </c>
      <c r="T1795">
        <v>1125</v>
      </c>
      <c r="X1795" t="s">
        <v>2863</v>
      </c>
    </row>
    <row r="1796" spans="2:24" x14ac:dyDescent="0.25">
      <c r="B1796" t="s">
        <v>2865</v>
      </c>
      <c r="C1796" t="s">
        <v>2866</v>
      </c>
      <c r="D1796" t="s">
        <v>2867</v>
      </c>
      <c r="E1796">
        <v>153</v>
      </c>
      <c r="F1796">
        <v>4</v>
      </c>
      <c r="G1796">
        <v>97</v>
      </c>
      <c r="H1796">
        <v>74.23</v>
      </c>
      <c r="I1796" t="s">
        <v>71</v>
      </c>
      <c r="J1796" t="s">
        <v>356</v>
      </c>
      <c r="K1796">
        <v>150</v>
      </c>
      <c r="L1796" t="s">
        <v>239</v>
      </c>
      <c r="M1796" t="s">
        <v>74</v>
      </c>
      <c r="N1796">
        <v>300</v>
      </c>
      <c r="O1796">
        <v>9000</v>
      </c>
      <c r="P1796">
        <v>16</v>
      </c>
      <c r="Q1796" t="s">
        <v>3990</v>
      </c>
      <c r="R1796" t="s">
        <v>74</v>
      </c>
      <c r="S1796">
        <v>9</v>
      </c>
      <c r="T1796">
        <v>1000</v>
      </c>
      <c r="X1796" t="s">
        <v>2868</v>
      </c>
    </row>
    <row r="1797" spans="2:24" x14ac:dyDescent="0.25">
      <c r="B1797" t="s">
        <v>2865</v>
      </c>
      <c r="C1797" t="s">
        <v>2866</v>
      </c>
      <c r="D1797" t="s">
        <v>2867</v>
      </c>
      <c r="E1797">
        <v>153</v>
      </c>
      <c r="F1797">
        <v>4</v>
      </c>
      <c r="G1797">
        <v>97</v>
      </c>
      <c r="H1797">
        <v>74.23</v>
      </c>
      <c r="I1797" t="s">
        <v>71</v>
      </c>
      <c r="J1797" t="s">
        <v>356</v>
      </c>
      <c r="K1797">
        <v>150</v>
      </c>
      <c r="L1797" t="s">
        <v>239</v>
      </c>
      <c r="M1797" t="s">
        <v>74</v>
      </c>
      <c r="N1797">
        <v>300</v>
      </c>
      <c r="O1797">
        <v>9000</v>
      </c>
      <c r="P1797">
        <v>16</v>
      </c>
      <c r="Q1797" t="s">
        <v>3990</v>
      </c>
      <c r="R1797" t="s">
        <v>74</v>
      </c>
      <c r="S1797">
        <v>9</v>
      </c>
      <c r="T1797">
        <v>1000</v>
      </c>
      <c r="X1797" t="s">
        <v>2868</v>
      </c>
    </row>
    <row r="1798" spans="2:24" x14ac:dyDescent="0.25">
      <c r="B1798" t="s">
        <v>2865</v>
      </c>
      <c r="C1798" t="s">
        <v>2866</v>
      </c>
      <c r="D1798" t="s">
        <v>2867</v>
      </c>
      <c r="E1798">
        <v>153</v>
      </c>
      <c r="F1798">
        <v>4</v>
      </c>
      <c r="G1798">
        <v>97</v>
      </c>
      <c r="H1798">
        <v>74.23</v>
      </c>
      <c r="I1798" t="s">
        <v>77</v>
      </c>
      <c r="J1798" t="s">
        <v>356</v>
      </c>
      <c r="K1798">
        <v>150</v>
      </c>
      <c r="L1798" t="s">
        <v>73</v>
      </c>
      <c r="M1798" t="s">
        <v>74</v>
      </c>
      <c r="N1798">
        <v>0</v>
      </c>
      <c r="O1798">
        <v>9000</v>
      </c>
      <c r="P1798">
        <v>16</v>
      </c>
      <c r="Q1798" t="s">
        <v>48</v>
      </c>
      <c r="R1798" t="s">
        <v>74</v>
      </c>
      <c r="S1798">
        <v>8</v>
      </c>
      <c r="T1798">
        <v>1125</v>
      </c>
      <c r="X1798" t="s">
        <v>2868</v>
      </c>
    </row>
    <row r="1799" spans="2:24" x14ac:dyDescent="0.25">
      <c r="B1799" t="s">
        <v>2865</v>
      </c>
      <c r="C1799" t="s">
        <v>2866</v>
      </c>
      <c r="D1799" t="s">
        <v>2867</v>
      </c>
      <c r="E1799">
        <v>153</v>
      </c>
      <c r="F1799">
        <v>4</v>
      </c>
      <c r="G1799">
        <v>97</v>
      </c>
      <c r="H1799">
        <v>74.23</v>
      </c>
      <c r="I1799" t="s">
        <v>77</v>
      </c>
      <c r="J1799" t="s">
        <v>356</v>
      </c>
      <c r="K1799">
        <v>150</v>
      </c>
      <c r="L1799" t="s">
        <v>73</v>
      </c>
      <c r="M1799" t="s">
        <v>74</v>
      </c>
      <c r="N1799">
        <v>0</v>
      </c>
      <c r="O1799">
        <v>9000</v>
      </c>
      <c r="P1799">
        <v>16</v>
      </c>
      <c r="Q1799" t="s">
        <v>48</v>
      </c>
      <c r="R1799" t="s">
        <v>74</v>
      </c>
      <c r="S1799">
        <v>8</v>
      </c>
      <c r="T1799">
        <v>1125</v>
      </c>
      <c r="X1799" t="s">
        <v>2868</v>
      </c>
    </row>
    <row r="1800" spans="2:24" x14ac:dyDescent="0.25">
      <c r="B1800" t="s">
        <v>2869</v>
      </c>
      <c r="C1800" t="s">
        <v>92</v>
      </c>
      <c r="D1800" t="s">
        <v>2870</v>
      </c>
      <c r="E1800">
        <v>84</v>
      </c>
      <c r="F1800">
        <v>3</v>
      </c>
      <c r="G1800">
        <v>72</v>
      </c>
      <c r="H1800">
        <v>70</v>
      </c>
      <c r="I1800" t="s">
        <v>71</v>
      </c>
      <c r="J1800" t="s">
        <v>81</v>
      </c>
      <c r="K1800">
        <v>180</v>
      </c>
      <c r="L1800" t="s">
        <v>83</v>
      </c>
      <c r="M1800" t="s">
        <v>83</v>
      </c>
      <c r="N1800">
        <v>0</v>
      </c>
      <c r="O1800">
        <v>7306</v>
      </c>
      <c r="P1800">
        <v>16</v>
      </c>
      <c r="Q1800" t="s">
        <v>48</v>
      </c>
      <c r="R1800">
        <v>450</v>
      </c>
      <c r="S1800">
        <v>6</v>
      </c>
      <c r="T1800">
        <v>1217.6666666666599</v>
      </c>
      <c r="X1800" t="s">
        <v>2871</v>
      </c>
    </row>
    <row r="1801" spans="2:24" x14ac:dyDescent="0.25">
      <c r="B1801" t="s">
        <v>2869</v>
      </c>
      <c r="C1801" t="s">
        <v>92</v>
      </c>
      <c r="D1801" t="s">
        <v>2870</v>
      </c>
      <c r="E1801">
        <v>84</v>
      </c>
      <c r="F1801">
        <v>3</v>
      </c>
      <c r="G1801">
        <v>72</v>
      </c>
      <c r="H1801">
        <v>70</v>
      </c>
      <c r="I1801" t="s">
        <v>77</v>
      </c>
      <c r="J1801" t="s">
        <v>81</v>
      </c>
      <c r="K1801">
        <v>180</v>
      </c>
      <c r="L1801" t="s">
        <v>83</v>
      </c>
      <c r="M1801" t="s">
        <v>83</v>
      </c>
      <c r="N1801">
        <v>0</v>
      </c>
      <c r="O1801">
        <v>7306</v>
      </c>
      <c r="P1801">
        <v>16</v>
      </c>
      <c r="Q1801" t="s">
        <v>48</v>
      </c>
      <c r="R1801" t="s">
        <v>74</v>
      </c>
      <c r="S1801">
        <v>6</v>
      </c>
      <c r="T1801">
        <v>1217.6666666666599</v>
      </c>
      <c r="X1801" t="s">
        <v>2871</v>
      </c>
    </row>
    <row r="1802" spans="2:24" x14ac:dyDescent="0.25">
      <c r="B1802" t="s">
        <v>2872</v>
      </c>
      <c r="C1802" t="s">
        <v>1971</v>
      </c>
      <c r="D1802" t="s">
        <v>2873</v>
      </c>
      <c r="E1802">
        <v>0</v>
      </c>
      <c r="F1802">
        <v>3</v>
      </c>
      <c r="G1802">
        <v>74</v>
      </c>
      <c r="H1802">
        <v>70</v>
      </c>
      <c r="I1802" t="s">
        <v>71</v>
      </c>
      <c r="J1802" t="s">
        <v>81</v>
      </c>
      <c r="K1802">
        <v>180</v>
      </c>
      <c r="L1802" t="s">
        <v>73</v>
      </c>
      <c r="M1802" t="s">
        <v>74</v>
      </c>
      <c r="N1802">
        <v>0</v>
      </c>
      <c r="O1802">
        <v>7306</v>
      </c>
      <c r="P1802">
        <v>16</v>
      </c>
      <c r="Q1802" t="s">
        <v>48</v>
      </c>
      <c r="R1802" t="s">
        <v>74</v>
      </c>
      <c r="S1802">
        <v>6</v>
      </c>
      <c r="T1802">
        <v>1217.6666666666599</v>
      </c>
      <c r="X1802" t="s">
        <v>2874</v>
      </c>
    </row>
    <row r="1803" spans="2:24" x14ac:dyDescent="0.25">
      <c r="B1803" t="s">
        <v>2872</v>
      </c>
      <c r="C1803" t="s">
        <v>1971</v>
      </c>
      <c r="D1803" t="s">
        <v>2873</v>
      </c>
      <c r="E1803">
        <v>0</v>
      </c>
      <c r="F1803">
        <v>3</v>
      </c>
      <c r="G1803">
        <v>74</v>
      </c>
      <c r="H1803">
        <v>70</v>
      </c>
      <c r="I1803" t="s">
        <v>77</v>
      </c>
      <c r="J1803" t="s">
        <v>81</v>
      </c>
      <c r="K1803">
        <v>180</v>
      </c>
      <c r="L1803" t="s">
        <v>73</v>
      </c>
      <c r="M1803" t="s">
        <v>74</v>
      </c>
      <c r="N1803">
        <v>0</v>
      </c>
      <c r="O1803">
        <v>7306</v>
      </c>
      <c r="P1803">
        <v>16</v>
      </c>
      <c r="Q1803" t="s">
        <v>48</v>
      </c>
      <c r="R1803" t="s">
        <v>74</v>
      </c>
      <c r="S1803">
        <v>6</v>
      </c>
      <c r="T1803">
        <v>1217.6666666666599</v>
      </c>
      <c r="X1803" t="s">
        <v>2874</v>
      </c>
    </row>
    <row r="1804" spans="2:24" x14ac:dyDescent="0.25">
      <c r="B1804" t="s">
        <v>2875</v>
      </c>
      <c r="C1804" t="s">
        <v>92</v>
      </c>
      <c r="D1804" t="s">
        <v>2878</v>
      </c>
      <c r="E1804">
        <v>155</v>
      </c>
      <c r="F1804">
        <v>3</v>
      </c>
      <c r="G1804">
        <v>72</v>
      </c>
      <c r="H1804">
        <v>70</v>
      </c>
      <c r="I1804" t="s">
        <v>71</v>
      </c>
      <c r="J1804" t="s">
        <v>94</v>
      </c>
      <c r="K1804">
        <v>170</v>
      </c>
      <c r="L1804" t="s">
        <v>83</v>
      </c>
      <c r="M1804" t="s">
        <v>83</v>
      </c>
      <c r="N1804">
        <v>0</v>
      </c>
      <c r="O1804">
        <v>7306</v>
      </c>
      <c r="P1804">
        <v>16</v>
      </c>
      <c r="Q1804" t="s">
        <v>48</v>
      </c>
      <c r="R1804">
        <v>450</v>
      </c>
      <c r="S1804">
        <v>6</v>
      </c>
      <c r="T1804">
        <v>1217.6666666666599</v>
      </c>
      <c r="X1804" t="s">
        <v>2879</v>
      </c>
    </row>
    <row r="1805" spans="2:24" x14ac:dyDescent="0.25">
      <c r="B1805" t="s">
        <v>2875</v>
      </c>
      <c r="C1805" t="s">
        <v>1996</v>
      </c>
      <c r="D1805" t="s">
        <v>2876</v>
      </c>
      <c r="E1805">
        <v>155</v>
      </c>
      <c r="F1805">
        <v>3</v>
      </c>
      <c r="G1805">
        <v>72</v>
      </c>
      <c r="H1805">
        <v>70</v>
      </c>
      <c r="I1805" t="s">
        <v>71</v>
      </c>
      <c r="J1805" t="s">
        <v>94</v>
      </c>
      <c r="K1805">
        <v>170</v>
      </c>
      <c r="L1805" t="s">
        <v>83</v>
      </c>
      <c r="M1805" t="s">
        <v>83</v>
      </c>
      <c r="N1805">
        <v>0</v>
      </c>
      <c r="O1805">
        <v>7380</v>
      </c>
      <c r="P1805">
        <v>16</v>
      </c>
      <c r="Q1805" t="s">
        <v>48</v>
      </c>
      <c r="R1805">
        <v>450</v>
      </c>
      <c r="S1805">
        <v>6</v>
      </c>
      <c r="T1805">
        <v>1230</v>
      </c>
      <c r="X1805" t="s">
        <v>2877</v>
      </c>
    </row>
    <row r="1806" spans="2:24" x14ac:dyDescent="0.25">
      <c r="B1806" t="s">
        <v>2875</v>
      </c>
      <c r="C1806" t="s">
        <v>1996</v>
      </c>
      <c r="D1806" t="s">
        <v>2876</v>
      </c>
      <c r="E1806">
        <v>155</v>
      </c>
      <c r="F1806">
        <v>3</v>
      </c>
      <c r="G1806">
        <v>72</v>
      </c>
      <c r="H1806">
        <v>70</v>
      </c>
      <c r="I1806" t="s">
        <v>77</v>
      </c>
      <c r="J1806" t="s">
        <v>94</v>
      </c>
      <c r="K1806">
        <v>170</v>
      </c>
      <c r="L1806" t="s">
        <v>83</v>
      </c>
      <c r="M1806" t="s">
        <v>83</v>
      </c>
      <c r="N1806">
        <v>0</v>
      </c>
      <c r="O1806">
        <v>7380</v>
      </c>
      <c r="P1806">
        <v>16</v>
      </c>
      <c r="Q1806" t="s">
        <v>48</v>
      </c>
      <c r="R1806" t="s">
        <v>74</v>
      </c>
      <c r="S1806">
        <v>6</v>
      </c>
      <c r="T1806">
        <v>1230</v>
      </c>
      <c r="X1806" t="s">
        <v>2877</v>
      </c>
    </row>
    <row r="1807" spans="2:24" x14ac:dyDescent="0.25">
      <c r="B1807" t="s">
        <v>2875</v>
      </c>
      <c r="C1807" t="s">
        <v>92</v>
      </c>
      <c r="D1807" t="s">
        <v>2878</v>
      </c>
      <c r="E1807">
        <v>155</v>
      </c>
      <c r="F1807">
        <v>3</v>
      </c>
      <c r="G1807">
        <v>72</v>
      </c>
      <c r="H1807">
        <v>70</v>
      </c>
      <c r="I1807" t="s">
        <v>77</v>
      </c>
      <c r="J1807" t="s">
        <v>94</v>
      </c>
      <c r="K1807">
        <v>170</v>
      </c>
      <c r="L1807" t="s">
        <v>83</v>
      </c>
      <c r="M1807" t="s">
        <v>83</v>
      </c>
      <c r="N1807">
        <v>0</v>
      </c>
      <c r="O1807">
        <v>7306</v>
      </c>
      <c r="P1807">
        <v>16</v>
      </c>
      <c r="Q1807" t="s">
        <v>48</v>
      </c>
      <c r="R1807" t="s">
        <v>74</v>
      </c>
      <c r="S1807">
        <v>6</v>
      </c>
      <c r="T1807">
        <v>1217.6666666666599</v>
      </c>
      <c r="X1807" t="s">
        <v>2879</v>
      </c>
    </row>
    <row r="1808" spans="2:24" x14ac:dyDescent="0.25">
      <c r="B1808" t="s">
        <v>2880</v>
      </c>
      <c r="C1808" t="s">
        <v>2881</v>
      </c>
      <c r="D1808" t="s">
        <v>2882</v>
      </c>
      <c r="E1808">
        <v>15</v>
      </c>
      <c r="F1808">
        <v>3</v>
      </c>
      <c r="G1808">
        <v>74</v>
      </c>
      <c r="H1808">
        <v>70</v>
      </c>
      <c r="I1808" t="s">
        <v>71</v>
      </c>
      <c r="J1808" t="s">
        <v>81</v>
      </c>
      <c r="K1808">
        <v>180</v>
      </c>
      <c r="L1808" t="s">
        <v>83</v>
      </c>
      <c r="M1808" t="s">
        <v>83</v>
      </c>
      <c r="N1808">
        <v>0</v>
      </c>
      <c r="O1808">
        <v>7380</v>
      </c>
      <c r="P1808">
        <v>16</v>
      </c>
      <c r="Q1808" t="s">
        <v>48</v>
      </c>
      <c r="R1808">
        <v>450</v>
      </c>
      <c r="S1808">
        <v>6</v>
      </c>
      <c r="T1808">
        <v>1230</v>
      </c>
      <c r="X1808" t="s">
        <v>2883</v>
      </c>
    </row>
    <row r="1809" spans="2:24" x14ac:dyDescent="0.25">
      <c r="B1809" t="s">
        <v>2880</v>
      </c>
      <c r="C1809" t="s">
        <v>2881</v>
      </c>
      <c r="D1809" t="s">
        <v>2882</v>
      </c>
      <c r="E1809">
        <v>15</v>
      </c>
      <c r="F1809">
        <v>3</v>
      </c>
      <c r="G1809">
        <v>74</v>
      </c>
      <c r="H1809">
        <v>70</v>
      </c>
      <c r="I1809" t="s">
        <v>77</v>
      </c>
      <c r="J1809" t="s">
        <v>81</v>
      </c>
      <c r="K1809">
        <v>180</v>
      </c>
      <c r="L1809" t="s">
        <v>83</v>
      </c>
      <c r="M1809" t="s">
        <v>83</v>
      </c>
      <c r="N1809">
        <v>0</v>
      </c>
      <c r="O1809">
        <v>7380</v>
      </c>
      <c r="P1809">
        <v>16</v>
      </c>
      <c r="Q1809" t="s">
        <v>48</v>
      </c>
      <c r="R1809" t="s">
        <v>74</v>
      </c>
      <c r="S1809">
        <v>6</v>
      </c>
      <c r="T1809">
        <v>1230</v>
      </c>
      <c r="X1809" t="s">
        <v>2883</v>
      </c>
    </row>
    <row r="1810" spans="2:24" x14ac:dyDescent="0.25">
      <c r="B1810" t="s">
        <v>2884</v>
      </c>
      <c r="C1810" t="s">
        <v>92</v>
      </c>
      <c r="D1810" t="s">
        <v>2887</v>
      </c>
      <c r="E1810">
        <v>84</v>
      </c>
      <c r="F1810">
        <v>3</v>
      </c>
      <c r="G1810">
        <v>72</v>
      </c>
      <c r="H1810">
        <v>70</v>
      </c>
      <c r="I1810" t="s">
        <v>71</v>
      </c>
      <c r="J1810" t="s">
        <v>81</v>
      </c>
      <c r="K1810">
        <v>180</v>
      </c>
      <c r="L1810" t="s">
        <v>83</v>
      </c>
      <c r="M1810" t="s">
        <v>83</v>
      </c>
      <c r="N1810">
        <v>0</v>
      </c>
      <c r="O1810">
        <v>7306</v>
      </c>
      <c r="P1810">
        <v>16</v>
      </c>
      <c r="Q1810" t="s">
        <v>48</v>
      </c>
      <c r="R1810">
        <v>450</v>
      </c>
      <c r="S1810">
        <v>6</v>
      </c>
      <c r="T1810">
        <v>1217.6666666666599</v>
      </c>
      <c r="X1810" t="s">
        <v>2888</v>
      </c>
    </row>
    <row r="1811" spans="2:24" x14ac:dyDescent="0.25">
      <c r="B1811" t="s">
        <v>2884</v>
      </c>
      <c r="C1811" t="s">
        <v>1971</v>
      </c>
      <c r="D1811" t="s">
        <v>2885</v>
      </c>
      <c r="E1811">
        <v>84</v>
      </c>
      <c r="F1811">
        <v>3</v>
      </c>
      <c r="G1811">
        <v>74</v>
      </c>
      <c r="H1811">
        <v>70</v>
      </c>
      <c r="I1811" t="s">
        <v>71</v>
      </c>
      <c r="J1811" t="s">
        <v>81</v>
      </c>
      <c r="K1811">
        <v>180</v>
      </c>
      <c r="L1811" t="s">
        <v>83</v>
      </c>
      <c r="M1811" t="s">
        <v>83</v>
      </c>
      <c r="N1811">
        <v>0</v>
      </c>
      <c r="O1811">
        <v>7306</v>
      </c>
      <c r="P1811">
        <v>16</v>
      </c>
      <c r="Q1811" t="s">
        <v>48</v>
      </c>
      <c r="R1811">
        <v>450</v>
      </c>
      <c r="S1811">
        <v>6</v>
      </c>
      <c r="T1811">
        <v>1217.6666666666599</v>
      </c>
      <c r="X1811" t="s">
        <v>2886</v>
      </c>
    </row>
    <row r="1812" spans="2:24" x14ac:dyDescent="0.25">
      <c r="B1812" t="s">
        <v>2884</v>
      </c>
      <c r="C1812" t="s">
        <v>1971</v>
      </c>
      <c r="D1812" t="s">
        <v>2885</v>
      </c>
      <c r="E1812">
        <v>84</v>
      </c>
      <c r="F1812">
        <v>3</v>
      </c>
      <c r="G1812">
        <v>74</v>
      </c>
      <c r="H1812">
        <v>70</v>
      </c>
      <c r="I1812" t="s">
        <v>77</v>
      </c>
      <c r="J1812" t="s">
        <v>81</v>
      </c>
      <c r="K1812">
        <v>180</v>
      </c>
      <c r="L1812" t="s">
        <v>83</v>
      </c>
      <c r="M1812" t="s">
        <v>83</v>
      </c>
      <c r="N1812">
        <v>0</v>
      </c>
      <c r="O1812">
        <v>7306</v>
      </c>
      <c r="P1812">
        <v>16</v>
      </c>
      <c r="Q1812" t="s">
        <v>48</v>
      </c>
      <c r="R1812" t="s">
        <v>74</v>
      </c>
      <c r="S1812">
        <v>6</v>
      </c>
      <c r="T1812">
        <v>1217.6666666666599</v>
      </c>
      <c r="X1812" t="s">
        <v>2886</v>
      </c>
    </row>
    <row r="1813" spans="2:24" x14ac:dyDescent="0.25">
      <c r="B1813" t="s">
        <v>2884</v>
      </c>
      <c r="C1813" t="s">
        <v>92</v>
      </c>
      <c r="D1813" t="s">
        <v>2887</v>
      </c>
      <c r="E1813">
        <v>84</v>
      </c>
      <c r="F1813">
        <v>3</v>
      </c>
      <c r="G1813">
        <v>72</v>
      </c>
      <c r="H1813">
        <v>70</v>
      </c>
      <c r="I1813" t="s">
        <v>77</v>
      </c>
      <c r="J1813" t="s">
        <v>81</v>
      </c>
      <c r="K1813">
        <v>180</v>
      </c>
      <c r="L1813" t="s">
        <v>83</v>
      </c>
      <c r="M1813" t="s">
        <v>83</v>
      </c>
      <c r="N1813">
        <v>0</v>
      </c>
      <c r="O1813">
        <v>7306</v>
      </c>
      <c r="P1813">
        <v>16</v>
      </c>
      <c r="Q1813" t="s">
        <v>48</v>
      </c>
      <c r="R1813" t="s">
        <v>74</v>
      </c>
      <c r="S1813">
        <v>6</v>
      </c>
      <c r="T1813">
        <v>1217.6666666666599</v>
      </c>
      <c r="X1813" t="s">
        <v>2888</v>
      </c>
    </row>
    <row r="1814" spans="2:24" x14ac:dyDescent="0.25">
      <c r="B1814" t="s">
        <v>2889</v>
      </c>
      <c r="C1814" t="s">
        <v>92</v>
      </c>
      <c r="D1814" t="s">
        <v>2890</v>
      </c>
      <c r="E1814">
        <v>155</v>
      </c>
      <c r="F1814">
        <v>3</v>
      </c>
      <c r="G1814">
        <v>72</v>
      </c>
      <c r="H1814">
        <v>70</v>
      </c>
      <c r="I1814" t="s">
        <v>71</v>
      </c>
      <c r="J1814" t="s">
        <v>94</v>
      </c>
      <c r="K1814">
        <v>170</v>
      </c>
      <c r="L1814" t="s">
        <v>83</v>
      </c>
      <c r="M1814" t="s">
        <v>83</v>
      </c>
      <c r="N1814">
        <v>0</v>
      </c>
      <c r="O1814">
        <v>7306</v>
      </c>
      <c r="P1814">
        <v>16</v>
      </c>
      <c r="Q1814" t="s">
        <v>48</v>
      </c>
      <c r="R1814">
        <v>450</v>
      </c>
      <c r="S1814">
        <v>6</v>
      </c>
      <c r="T1814">
        <v>1217.6666666666599</v>
      </c>
      <c r="X1814" t="s">
        <v>2891</v>
      </c>
    </row>
    <row r="1815" spans="2:24" x14ac:dyDescent="0.25">
      <c r="B1815" t="s">
        <v>2889</v>
      </c>
      <c r="C1815" t="s">
        <v>92</v>
      </c>
      <c r="D1815" t="s">
        <v>2890</v>
      </c>
      <c r="E1815">
        <v>155</v>
      </c>
      <c r="F1815">
        <v>3</v>
      </c>
      <c r="G1815">
        <v>72</v>
      </c>
      <c r="H1815">
        <v>70</v>
      </c>
      <c r="I1815" t="s">
        <v>77</v>
      </c>
      <c r="J1815" t="s">
        <v>94</v>
      </c>
      <c r="K1815">
        <v>170</v>
      </c>
      <c r="L1815" t="s">
        <v>83</v>
      </c>
      <c r="M1815" t="s">
        <v>83</v>
      </c>
      <c r="N1815">
        <v>0</v>
      </c>
      <c r="O1815">
        <v>7306</v>
      </c>
      <c r="P1815">
        <v>16</v>
      </c>
      <c r="Q1815" t="s">
        <v>48</v>
      </c>
      <c r="R1815" t="s">
        <v>74</v>
      </c>
      <c r="S1815">
        <v>6</v>
      </c>
      <c r="T1815">
        <v>1217.6666666666599</v>
      </c>
      <c r="X1815" t="s">
        <v>2891</v>
      </c>
    </row>
    <row r="1816" spans="2:24" x14ac:dyDescent="0.25">
      <c r="B1816" t="s">
        <v>2892</v>
      </c>
      <c r="C1816" t="s">
        <v>92</v>
      </c>
      <c r="D1816" t="s">
        <v>2893</v>
      </c>
      <c r="E1816">
        <v>155</v>
      </c>
      <c r="F1816">
        <v>3</v>
      </c>
      <c r="G1816">
        <v>72</v>
      </c>
      <c r="H1816">
        <v>70</v>
      </c>
      <c r="I1816" t="s">
        <v>71</v>
      </c>
      <c r="J1816" t="s">
        <v>81</v>
      </c>
      <c r="K1816">
        <v>180</v>
      </c>
      <c r="L1816" t="s">
        <v>73</v>
      </c>
      <c r="M1816" t="s">
        <v>74</v>
      </c>
      <c r="N1816">
        <v>0</v>
      </c>
      <c r="O1816">
        <v>7306</v>
      </c>
      <c r="P1816">
        <v>16</v>
      </c>
      <c r="Q1816" t="s">
        <v>48</v>
      </c>
      <c r="R1816" t="s">
        <v>74</v>
      </c>
      <c r="S1816">
        <v>6</v>
      </c>
      <c r="T1816">
        <v>1217.6666666666599</v>
      </c>
      <c r="X1816" t="s">
        <v>2894</v>
      </c>
    </row>
    <row r="1817" spans="2:24" x14ac:dyDescent="0.25">
      <c r="B1817" t="s">
        <v>2892</v>
      </c>
      <c r="C1817" t="s">
        <v>92</v>
      </c>
      <c r="D1817" t="s">
        <v>2893</v>
      </c>
      <c r="E1817">
        <v>155</v>
      </c>
      <c r="F1817">
        <v>3</v>
      </c>
      <c r="G1817">
        <v>72</v>
      </c>
      <c r="H1817">
        <v>70</v>
      </c>
      <c r="I1817" t="s">
        <v>77</v>
      </c>
      <c r="J1817" t="s">
        <v>81</v>
      </c>
      <c r="K1817">
        <v>180</v>
      </c>
      <c r="L1817" t="s">
        <v>73</v>
      </c>
      <c r="M1817" t="s">
        <v>74</v>
      </c>
      <c r="N1817">
        <v>0</v>
      </c>
      <c r="O1817">
        <v>7306</v>
      </c>
      <c r="P1817">
        <v>16</v>
      </c>
      <c r="Q1817" t="s">
        <v>48</v>
      </c>
      <c r="R1817" t="s">
        <v>74</v>
      </c>
      <c r="S1817">
        <v>6</v>
      </c>
      <c r="T1817">
        <v>1217.6666666666599</v>
      </c>
      <c r="X1817" t="s">
        <v>2894</v>
      </c>
    </row>
    <row r="1818" spans="2:24" x14ac:dyDescent="0.25">
      <c r="B1818" t="s">
        <v>2895</v>
      </c>
      <c r="C1818" t="s">
        <v>92</v>
      </c>
      <c r="D1818" t="s">
        <v>2896</v>
      </c>
      <c r="E1818">
        <v>0</v>
      </c>
      <c r="F1818">
        <v>3</v>
      </c>
      <c r="G1818">
        <v>72</v>
      </c>
      <c r="H1818">
        <v>70</v>
      </c>
      <c r="I1818" t="s">
        <v>71</v>
      </c>
      <c r="J1818" t="s">
        <v>81</v>
      </c>
      <c r="K1818">
        <v>180</v>
      </c>
      <c r="L1818" t="s">
        <v>73</v>
      </c>
      <c r="M1818" t="s">
        <v>74</v>
      </c>
      <c r="N1818">
        <v>0</v>
      </c>
      <c r="O1818">
        <v>7306</v>
      </c>
      <c r="P1818">
        <v>16</v>
      </c>
      <c r="Q1818" t="s">
        <v>48</v>
      </c>
      <c r="R1818" t="s">
        <v>74</v>
      </c>
      <c r="S1818">
        <v>6</v>
      </c>
      <c r="T1818">
        <v>1217.6666666666599</v>
      </c>
      <c r="X1818" t="s">
        <v>2897</v>
      </c>
    </row>
    <row r="1819" spans="2:24" x14ac:dyDescent="0.25">
      <c r="B1819" t="s">
        <v>2895</v>
      </c>
      <c r="C1819" t="s">
        <v>92</v>
      </c>
      <c r="D1819" t="s">
        <v>2896</v>
      </c>
      <c r="E1819">
        <v>0</v>
      </c>
      <c r="F1819">
        <v>3</v>
      </c>
      <c r="G1819">
        <v>72</v>
      </c>
      <c r="H1819">
        <v>70</v>
      </c>
      <c r="I1819" t="s">
        <v>77</v>
      </c>
      <c r="J1819" t="s">
        <v>81</v>
      </c>
      <c r="K1819">
        <v>180</v>
      </c>
      <c r="L1819" t="s">
        <v>73</v>
      </c>
      <c r="M1819" t="s">
        <v>74</v>
      </c>
      <c r="N1819">
        <v>0</v>
      </c>
      <c r="O1819">
        <v>7306</v>
      </c>
      <c r="P1819">
        <v>16</v>
      </c>
      <c r="Q1819" t="s">
        <v>48</v>
      </c>
      <c r="R1819" t="s">
        <v>74</v>
      </c>
      <c r="S1819">
        <v>6</v>
      </c>
      <c r="T1819">
        <v>1217.6666666666599</v>
      </c>
      <c r="X1819" t="s">
        <v>2897</v>
      </c>
    </row>
    <row r="1820" spans="2:24" x14ac:dyDescent="0.25">
      <c r="B1820" t="s">
        <v>2898</v>
      </c>
      <c r="C1820" t="s">
        <v>2899</v>
      </c>
      <c r="D1820" t="s">
        <v>965</v>
      </c>
      <c r="E1820">
        <v>155</v>
      </c>
      <c r="F1820">
        <v>4</v>
      </c>
      <c r="G1820">
        <v>90</v>
      </c>
      <c r="H1820">
        <v>76</v>
      </c>
      <c r="I1820" t="s">
        <v>71</v>
      </c>
      <c r="J1820" t="s">
        <v>132</v>
      </c>
      <c r="K1820">
        <v>135</v>
      </c>
      <c r="L1820" t="s">
        <v>239</v>
      </c>
      <c r="M1820" t="s">
        <v>74</v>
      </c>
      <c r="N1820">
        <v>0</v>
      </c>
      <c r="O1820">
        <v>9150</v>
      </c>
      <c r="P1820">
        <v>16</v>
      </c>
      <c r="Q1820" t="s">
        <v>48</v>
      </c>
      <c r="R1820" t="s">
        <v>74</v>
      </c>
      <c r="S1820">
        <v>8</v>
      </c>
      <c r="T1820">
        <v>1143.75</v>
      </c>
      <c r="X1820" t="s">
        <v>2900</v>
      </c>
    </row>
    <row r="1821" spans="2:24" x14ac:dyDescent="0.25">
      <c r="B1821" t="s">
        <v>2898</v>
      </c>
      <c r="C1821" t="s">
        <v>2899</v>
      </c>
      <c r="D1821" t="s">
        <v>965</v>
      </c>
      <c r="E1821">
        <v>155</v>
      </c>
      <c r="F1821">
        <v>4</v>
      </c>
      <c r="G1821">
        <v>90</v>
      </c>
      <c r="H1821">
        <v>76</v>
      </c>
      <c r="I1821" t="s">
        <v>71</v>
      </c>
      <c r="J1821" t="s">
        <v>2535</v>
      </c>
      <c r="K1821">
        <v>120</v>
      </c>
      <c r="L1821" t="s">
        <v>239</v>
      </c>
      <c r="M1821" t="s">
        <v>74</v>
      </c>
      <c r="N1821">
        <v>0</v>
      </c>
      <c r="O1821">
        <v>9150</v>
      </c>
      <c r="P1821">
        <v>16</v>
      </c>
      <c r="Q1821" t="s">
        <v>48</v>
      </c>
      <c r="R1821" t="s">
        <v>74</v>
      </c>
      <c r="S1821">
        <v>8</v>
      </c>
      <c r="T1821">
        <v>1143.75</v>
      </c>
      <c r="X1821" t="s">
        <v>2900</v>
      </c>
    </row>
    <row r="1822" spans="2:24" x14ac:dyDescent="0.25">
      <c r="B1822" t="s">
        <v>2898</v>
      </c>
      <c r="C1822" t="s">
        <v>2899</v>
      </c>
      <c r="D1822" t="s">
        <v>965</v>
      </c>
      <c r="E1822">
        <v>155</v>
      </c>
      <c r="F1822">
        <v>4</v>
      </c>
      <c r="G1822">
        <v>90</v>
      </c>
      <c r="H1822">
        <v>76</v>
      </c>
      <c r="I1822" t="s">
        <v>77</v>
      </c>
      <c r="J1822" t="s">
        <v>2292</v>
      </c>
      <c r="K1822">
        <v>100</v>
      </c>
      <c r="L1822" t="s">
        <v>239</v>
      </c>
      <c r="M1822" t="s">
        <v>74</v>
      </c>
      <c r="N1822">
        <v>0</v>
      </c>
      <c r="O1822">
        <v>9150</v>
      </c>
      <c r="P1822">
        <v>16</v>
      </c>
      <c r="Q1822" t="s">
        <v>48</v>
      </c>
      <c r="R1822" t="s">
        <v>74</v>
      </c>
      <c r="S1822">
        <v>8</v>
      </c>
      <c r="T1822">
        <v>1143.75</v>
      </c>
      <c r="X1822" t="s">
        <v>2900</v>
      </c>
    </row>
    <row r="1823" spans="2:24" x14ac:dyDescent="0.25">
      <c r="B1823" t="s">
        <v>2901</v>
      </c>
      <c r="C1823" t="s">
        <v>2902</v>
      </c>
      <c r="D1823" t="s">
        <v>2903</v>
      </c>
      <c r="E1823">
        <v>155</v>
      </c>
      <c r="F1823">
        <v>3</v>
      </c>
      <c r="G1823">
        <v>70</v>
      </c>
      <c r="H1823">
        <v>70</v>
      </c>
      <c r="I1823" t="s">
        <v>71</v>
      </c>
      <c r="J1823" t="s">
        <v>81</v>
      </c>
      <c r="K1823">
        <v>180</v>
      </c>
      <c r="L1823" t="s">
        <v>73</v>
      </c>
      <c r="M1823" t="s">
        <v>74</v>
      </c>
      <c r="N1823">
        <v>0</v>
      </c>
      <c r="O1823">
        <v>6120</v>
      </c>
      <c r="P1823">
        <v>16</v>
      </c>
      <c r="Q1823" t="s">
        <v>48</v>
      </c>
      <c r="R1823" t="s">
        <v>74</v>
      </c>
      <c r="S1823">
        <v>5</v>
      </c>
      <c r="T1823">
        <v>1224</v>
      </c>
      <c r="X1823" t="s">
        <v>2904</v>
      </c>
    </row>
    <row r="1824" spans="2:24" x14ac:dyDescent="0.25">
      <c r="B1824" t="s">
        <v>2901</v>
      </c>
      <c r="C1824" t="s">
        <v>2902</v>
      </c>
      <c r="D1824" t="s">
        <v>2903</v>
      </c>
      <c r="E1824">
        <v>155</v>
      </c>
      <c r="F1824">
        <v>3</v>
      </c>
      <c r="G1824">
        <v>70</v>
      </c>
      <c r="H1824">
        <v>70</v>
      </c>
      <c r="I1824" t="s">
        <v>77</v>
      </c>
      <c r="J1824" t="s">
        <v>81</v>
      </c>
      <c r="K1824">
        <v>180</v>
      </c>
      <c r="L1824" t="s">
        <v>73</v>
      </c>
      <c r="M1824" t="s">
        <v>74</v>
      </c>
      <c r="N1824">
        <v>0</v>
      </c>
      <c r="O1824">
        <v>6120</v>
      </c>
      <c r="P1824">
        <v>16</v>
      </c>
      <c r="Q1824" t="s">
        <v>48</v>
      </c>
      <c r="R1824" t="s">
        <v>74</v>
      </c>
      <c r="S1824">
        <v>5</v>
      </c>
      <c r="T1824">
        <v>1224</v>
      </c>
      <c r="X1824" t="s">
        <v>2904</v>
      </c>
    </row>
    <row r="1825" spans="2:24" x14ac:dyDescent="0.25">
      <c r="B1825" t="s">
        <v>2905</v>
      </c>
      <c r="C1825" t="s">
        <v>2906</v>
      </c>
      <c r="D1825" t="s">
        <v>108</v>
      </c>
      <c r="E1825">
        <v>0</v>
      </c>
      <c r="F1825">
        <v>8</v>
      </c>
      <c r="G1825">
        <v>88</v>
      </c>
      <c r="H1825">
        <v>66.7</v>
      </c>
      <c r="I1825" t="s">
        <v>71</v>
      </c>
      <c r="J1825" t="s">
        <v>863</v>
      </c>
      <c r="K1825">
        <v>75</v>
      </c>
      <c r="L1825" t="s">
        <v>73</v>
      </c>
      <c r="M1825" t="s">
        <v>74</v>
      </c>
      <c r="N1825">
        <v>0</v>
      </c>
      <c r="O1825">
        <v>17920</v>
      </c>
      <c r="P1825">
        <v>16</v>
      </c>
      <c r="Q1825" t="s">
        <v>48</v>
      </c>
      <c r="R1825" t="s">
        <v>74</v>
      </c>
      <c r="S1825">
        <v>15</v>
      </c>
      <c r="T1825">
        <v>1194.6666666666599</v>
      </c>
      <c r="X1825" t="s">
        <v>2907</v>
      </c>
    </row>
    <row r="1826" spans="2:24" x14ac:dyDescent="0.25">
      <c r="B1826" t="s">
        <v>2905</v>
      </c>
      <c r="C1826" t="s">
        <v>2906</v>
      </c>
      <c r="D1826" t="s">
        <v>108</v>
      </c>
      <c r="E1826">
        <v>0</v>
      </c>
      <c r="F1826">
        <v>8</v>
      </c>
      <c r="G1826">
        <v>88</v>
      </c>
      <c r="H1826">
        <v>66.7</v>
      </c>
      <c r="I1826" t="s">
        <v>77</v>
      </c>
      <c r="J1826" t="s">
        <v>322</v>
      </c>
      <c r="K1826">
        <v>300</v>
      </c>
      <c r="L1826" t="s">
        <v>73</v>
      </c>
      <c r="M1826" t="s">
        <v>74</v>
      </c>
      <c r="N1826">
        <v>0</v>
      </c>
      <c r="O1826">
        <v>17920</v>
      </c>
      <c r="P1826">
        <v>16</v>
      </c>
      <c r="Q1826" t="s">
        <v>48</v>
      </c>
      <c r="R1826" t="s">
        <v>74</v>
      </c>
      <c r="S1826">
        <v>15</v>
      </c>
      <c r="T1826">
        <v>1194.6666666666599</v>
      </c>
      <c r="X1826" t="s">
        <v>2907</v>
      </c>
    </row>
    <row r="1827" spans="2:24" x14ac:dyDescent="0.25">
      <c r="B1827" t="s">
        <v>2905</v>
      </c>
      <c r="C1827" t="s">
        <v>2906</v>
      </c>
      <c r="D1827" t="s">
        <v>108</v>
      </c>
      <c r="E1827">
        <v>0</v>
      </c>
      <c r="F1827">
        <v>8</v>
      </c>
      <c r="G1827">
        <v>88</v>
      </c>
      <c r="H1827">
        <v>66.7</v>
      </c>
      <c r="I1827" t="s">
        <v>77</v>
      </c>
      <c r="J1827" t="s">
        <v>830</v>
      </c>
      <c r="K1827">
        <v>1200</v>
      </c>
      <c r="L1827" t="s">
        <v>73</v>
      </c>
      <c r="M1827" t="s">
        <v>74</v>
      </c>
      <c r="N1827">
        <v>0</v>
      </c>
      <c r="O1827">
        <v>17920</v>
      </c>
      <c r="P1827">
        <v>16</v>
      </c>
      <c r="Q1827" t="s">
        <v>48</v>
      </c>
      <c r="R1827" t="s">
        <v>74</v>
      </c>
      <c r="S1827">
        <v>15</v>
      </c>
      <c r="T1827">
        <v>1194.6666666666599</v>
      </c>
      <c r="X1827" t="s">
        <v>2907</v>
      </c>
    </row>
    <row r="1828" spans="2:24" x14ac:dyDescent="0.25">
      <c r="B1828" t="s">
        <v>2905</v>
      </c>
      <c r="C1828" t="s">
        <v>2906</v>
      </c>
      <c r="D1828" t="s">
        <v>108</v>
      </c>
      <c r="E1828">
        <v>0</v>
      </c>
      <c r="F1828">
        <v>8</v>
      </c>
      <c r="G1828">
        <v>88</v>
      </c>
      <c r="H1828">
        <v>66.7</v>
      </c>
      <c r="I1828" t="s">
        <v>77</v>
      </c>
      <c r="J1828" t="s">
        <v>318</v>
      </c>
      <c r="K1828">
        <v>300</v>
      </c>
      <c r="L1828" t="s">
        <v>73</v>
      </c>
      <c r="M1828" t="s">
        <v>74</v>
      </c>
      <c r="N1828">
        <v>0</v>
      </c>
      <c r="O1828">
        <v>17920</v>
      </c>
      <c r="P1828">
        <v>16</v>
      </c>
      <c r="Q1828" t="s">
        <v>48</v>
      </c>
      <c r="R1828" t="s">
        <v>74</v>
      </c>
      <c r="S1828">
        <v>15</v>
      </c>
      <c r="T1828">
        <v>1194.6666666666599</v>
      </c>
      <c r="X1828" t="s">
        <v>2907</v>
      </c>
    </row>
    <row r="1829" spans="2:24" x14ac:dyDescent="0.25">
      <c r="B1829" t="s">
        <v>2908</v>
      </c>
      <c r="C1829" t="s">
        <v>2909</v>
      </c>
      <c r="D1829" t="s">
        <v>910</v>
      </c>
      <c r="E1829">
        <v>0</v>
      </c>
      <c r="F1829">
        <v>3.4</v>
      </c>
      <c r="G1829">
        <v>65</v>
      </c>
      <c r="H1829">
        <v>80</v>
      </c>
      <c r="I1829" t="s">
        <v>71</v>
      </c>
      <c r="J1829" t="s">
        <v>144</v>
      </c>
      <c r="K1829">
        <v>150</v>
      </c>
      <c r="L1829" t="s">
        <v>73</v>
      </c>
      <c r="M1829" t="s">
        <v>74</v>
      </c>
      <c r="N1829">
        <v>0</v>
      </c>
      <c r="O1829">
        <v>8475</v>
      </c>
      <c r="P1829">
        <v>16</v>
      </c>
      <c r="Q1829" t="s">
        <v>48</v>
      </c>
      <c r="R1829" t="s">
        <v>74</v>
      </c>
      <c r="S1829">
        <v>7</v>
      </c>
      <c r="T1829">
        <v>1210.7142857142801</v>
      </c>
      <c r="X1829" t="s">
        <v>2910</v>
      </c>
    </row>
    <row r="1830" spans="2:24" x14ac:dyDescent="0.25">
      <c r="B1830" t="s">
        <v>2908</v>
      </c>
      <c r="C1830" t="s">
        <v>2909</v>
      </c>
      <c r="D1830" t="s">
        <v>910</v>
      </c>
      <c r="E1830">
        <v>0</v>
      </c>
      <c r="F1830">
        <v>3.4</v>
      </c>
      <c r="G1830">
        <v>65</v>
      </c>
      <c r="H1830">
        <v>80</v>
      </c>
      <c r="I1830" t="s">
        <v>77</v>
      </c>
      <c r="J1830" t="s">
        <v>929</v>
      </c>
      <c r="K1830">
        <v>300</v>
      </c>
      <c r="L1830" t="s">
        <v>73</v>
      </c>
      <c r="M1830" t="s">
        <v>74</v>
      </c>
      <c r="N1830">
        <v>0</v>
      </c>
      <c r="O1830">
        <v>8475</v>
      </c>
      <c r="P1830">
        <v>16</v>
      </c>
      <c r="Q1830" t="s">
        <v>48</v>
      </c>
      <c r="R1830" t="s">
        <v>74</v>
      </c>
      <c r="S1830">
        <v>7</v>
      </c>
      <c r="T1830">
        <v>1210.7142857142801</v>
      </c>
      <c r="X1830" t="s">
        <v>2910</v>
      </c>
    </row>
    <row r="1831" spans="2:24" x14ac:dyDescent="0.25">
      <c r="B1831" t="s">
        <v>2911</v>
      </c>
      <c r="C1831" t="s">
        <v>1563</v>
      </c>
      <c r="D1831" t="s">
        <v>2912</v>
      </c>
      <c r="E1831">
        <v>157</v>
      </c>
      <c r="F1831">
        <v>2</v>
      </c>
      <c r="G1831">
        <v>42</v>
      </c>
      <c r="H1831">
        <v>70</v>
      </c>
      <c r="I1831" t="s">
        <v>71</v>
      </c>
      <c r="J1831" t="s">
        <v>2558</v>
      </c>
      <c r="K1831">
        <v>310</v>
      </c>
      <c r="L1831" t="s">
        <v>83</v>
      </c>
      <c r="M1831" t="s">
        <v>83</v>
      </c>
      <c r="N1831">
        <v>0</v>
      </c>
      <c r="O1831">
        <v>3530</v>
      </c>
      <c r="P1831">
        <v>16</v>
      </c>
      <c r="Q1831" t="s">
        <v>48</v>
      </c>
      <c r="R1831">
        <v>450</v>
      </c>
      <c r="S1831">
        <v>3</v>
      </c>
      <c r="T1831">
        <v>1176.6666666666599</v>
      </c>
      <c r="X1831" t="s">
        <v>2913</v>
      </c>
    </row>
    <row r="1832" spans="2:24" x14ac:dyDescent="0.25">
      <c r="B1832" t="s">
        <v>2911</v>
      </c>
      <c r="C1832" t="s">
        <v>1563</v>
      </c>
      <c r="D1832" t="s">
        <v>2912</v>
      </c>
      <c r="E1832">
        <v>157</v>
      </c>
      <c r="F1832">
        <v>2</v>
      </c>
      <c r="G1832">
        <v>42</v>
      </c>
      <c r="H1832">
        <v>70</v>
      </c>
      <c r="I1832" t="s">
        <v>77</v>
      </c>
      <c r="J1832" t="s">
        <v>2558</v>
      </c>
      <c r="K1832">
        <v>310</v>
      </c>
      <c r="L1832" t="s">
        <v>83</v>
      </c>
      <c r="M1832" t="s">
        <v>83</v>
      </c>
      <c r="N1832">
        <v>0</v>
      </c>
      <c r="O1832">
        <v>3530</v>
      </c>
      <c r="P1832">
        <v>16</v>
      </c>
      <c r="Q1832" t="s">
        <v>48</v>
      </c>
      <c r="R1832" t="s">
        <v>74</v>
      </c>
      <c r="S1832">
        <v>3</v>
      </c>
      <c r="T1832">
        <v>1176.6666666666599</v>
      </c>
      <c r="X1832" t="s">
        <v>2913</v>
      </c>
    </row>
    <row r="1833" spans="2:24" x14ac:dyDescent="0.25">
      <c r="B1833" t="s">
        <v>2914</v>
      </c>
      <c r="C1833" t="s">
        <v>2915</v>
      </c>
      <c r="D1833" t="s">
        <v>2016</v>
      </c>
      <c r="E1833">
        <v>157</v>
      </c>
      <c r="F1833">
        <v>2</v>
      </c>
      <c r="G1833">
        <v>52</v>
      </c>
      <c r="H1833">
        <v>62</v>
      </c>
      <c r="I1833" t="s">
        <v>71</v>
      </c>
      <c r="J1833" t="s">
        <v>451</v>
      </c>
      <c r="K1833">
        <v>300</v>
      </c>
      <c r="L1833" t="s">
        <v>73</v>
      </c>
      <c r="M1833" t="s">
        <v>74</v>
      </c>
      <c r="N1833">
        <v>0</v>
      </c>
      <c r="O1833">
        <v>5820</v>
      </c>
      <c r="P1833">
        <v>16</v>
      </c>
      <c r="Q1833" t="s">
        <v>48</v>
      </c>
      <c r="R1833" t="s">
        <v>74</v>
      </c>
      <c r="S1833">
        <v>5</v>
      </c>
      <c r="T1833">
        <v>1164</v>
      </c>
      <c r="X1833" t="s">
        <v>2916</v>
      </c>
    </row>
    <row r="1834" spans="2:24" x14ac:dyDescent="0.25">
      <c r="B1834" t="s">
        <v>2914</v>
      </c>
      <c r="C1834" t="s">
        <v>2915</v>
      </c>
      <c r="D1834" t="s">
        <v>2016</v>
      </c>
      <c r="E1834">
        <v>157</v>
      </c>
      <c r="F1834">
        <v>2</v>
      </c>
      <c r="G1834">
        <v>52</v>
      </c>
      <c r="H1834">
        <v>62</v>
      </c>
      <c r="I1834" t="s">
        <v>77</v>
      </c>
      <c r="J1834" t="s">
        <v>451</v>
      </c>
      <c r="K1834">
        <v>300</v>
      </c>
      <c r="L1834" t="s">
        <v>73</v>
      </c>
      <c r="M1834" t="s">
        <v>74</v>
      </c>
      <c r="N1834">
        <v>0</v>
      </c>
      <c r="O1834">
        <v>5820</v>
      </c>
      <c r="P1834">
        <v>16</v>
      </c>
      <c r="Q1834" t="s">
        <v>48</v>
      </c>
      <c r="R1834" t="s">
        <v>74</v>
      </c>
      <c r="S1834">
        <v>5</v>
      </c>
      <c r="T1834">
        <v>1164</v>
      </c>
      <c r="X1834" t="s">
        <v>2916</v>
      </c>
    </row>
    <row r="1835" spans="2:24" x14ac:dyDescent="0.25">
      <c r="B1835" t="s">
        <v>2917</v>
      </c>
      <c r="C1835" t="s">
        <v>2918</v>
      </c>
      <c r="D1835" t="s">
        <v>2919</v>
      </c>
      <c r="E1835">
        <v>0</v>
      </c>
      <c r="F1835">
        <v>3</v>
      </c>
      <c r="G1835">
        <v>104</v>
      </c>
      <c r="H1835">
        <v>78.849999999999994</v>
      </c>
      <c r="I1835" t="s">
        <v>71</v>
      </c>
      <c r="J1835" t="s">
        <v>144</v>
      </c>
      <c r="K1835">
        <v>150</v>
      </c>
      <c r="L1835" t="s">
        <v>73</v>
      </c>
      <c r="M1835" t="s">
        <v>74</v>
      </c>
      <c r="N1835">
        <v>0</v>
      </c>
      <c r="O1835">
        <v>7302</v>
      </c>
      <c r="P1835">
        <v>16</v>
      </c>
      <c r="Q1835" t="s">
        <v>48</v>
      </c>
      <c r="R1835" t="s">
        <v>74</v>
      </c>
      <c r="S1835">
        <v>6</v>
      </c>
      <c r="T1835">
        <v>1217</v>
      </c>
      <c r="X1835" t="s">
        <v>2920</v>
      </c>
    </row>
    <row r="1836" spans="2:24" x14ac:dyDescent="0.25">
      <c r="B1836" t="s">
        <v>2917</v>
      </c>
      <c r="C1836" t="s">
        <v>2918</v>
      </c>
      <c r="D1836" t="s">
        <v>2919</v>
      </c>
      <c r="E1836">
        <v>0</v>
      </c>
      <c r="F1836">
        <v>3</v>
      </c>
      <c r="G1836">
        <v>104</v>
      </c>
      <c r="H1836">
        <v>78.849999999999994</v>
      </c>
      <c r="I1836" t="s">
        <v>77</v>
      </c>
      <c r="J1836" t="s">
        <v>144</v>
      </c>
      <c r="K1836">
        <v>150</v>
      </c>
      <c r="L1836" t="s">
        <v>73</v>
      </c>
      <c r="M1836" t="s">
        <v>74</v>
      </c>
      <c r="N1836">
        <v>0</v>
      </c>
      <c r="O1836">
        <v>7302</v>
      </c>
      <c r="P1836">
        <v>16</v>
      </c>
      <c r="Q1836" t="s">
        <v>48</v>
      </c>
      <c r="R1836" t="s">
        <v>74</v>
      </c>
      <c r="S1836">
        <v>6</v>
      </c>
      <c r="T1836">
        <v>1217</v>
      </c>
      <c r="X1836" t="s">
        <v>2920</v>
      </c>
    </row>
    <row r="1837" spans="2:24" x14ac:dyDescent="0.25">
      <c r="B1837" t="s">
        <v>2917</v>
      </c>
      <c r="C1837" t="s">
        <v>2918</v>
      </c>
      <c r="D1837" t="s">
        <v>2919</v>
      </c>
      <c r="E1837">
        <v>0</v>
      </c>
      <c r="F1837">
        <v>3</v>
      </c>
      <c r="G1837">
        <v>104</v>
      </c>
      <c r="H1837">
        <v>78.849999999999994</v>
      </c>
      <c r="I1837" t="s">
        <v>77</v>
      </c>
      <c r="J1837" t="s">
        <v>509</v>
      </c>
      <c r="K1837">
        <v>75</v>
      </c>
      <c r="L1837" t="s">
        <v>73</v>
      </c>
      <c r="M1837" t="s">
        <v>74</v>
      </c>
      <c r="N1837">
        <v>0</v>
      </c>
      <c r="O1837">
        <v>7302</v>
      </c>
      <c r="P1837">
        <v>16</v>
      </c>
      <c r="Q1837" t="s">
        <v>48</v>
      </c>
      <c r="R1837" t="s">
        <v>74</v>
      </c>
      <c r="S1837">
        <v>6</v>
      </c>
      <c r="T1837">
        <v>1217</v>
      </c>
      <c r="X1837" t="s">
        <v>2920</v>
      </c>
    </row>
    <row r="1838" spans="2:24" x14ac:dyDescent="0.25">
      <c r="B1838" t="s">
        <v>2921</v>
      </c>
      <c r="C1838" t="s">
        <v>1715</v>
      </c>
      <c r="D1838" t="s">
        <v>2020</v>
      </c>
      <c r="E1838">
        <v>0</v>
      </c>
      <c r="F1838">
        <v>2</v>
      </c>
      <c r="G1838">
        <v>62</v>
      </c>
      <c r="H1838">
        <v>70</v>
      </c>
      <c r="I1838" t="s">
        <v>71</v>
      </c>
      <c r="J1838" t="s">
        <v>144</v>
      </c>
      <c r="K1838">
        <v>150</v>
      </c>
      <c r="L1838" t="s">
        <v>73</v>
      </c>
      <c r="M1838" t="s">
        <v>74</v>
      </c>
      <c r="N1838">
        <v>200</v>
      </c>
      <c r="O1838">
        <v>0</v>
      </c>
      <c r="P1838">
        <v>16</v>
      </c>
      <c r="Q1838" t="s">
        <v>3990</v>
      </c>
      <c r="R1838" t="s">
        <v>74</v>
      </c>
      <c r="S1838" t="s">
        <v>74</v>
      </c>
      <c r="T1838" t="s">
        <v>74</v>
      </c>
      <c r="X1838" t="s">
        <v>2922</v>
      </c>
    </row>
    <row r="1839" spans="2:24" x14ac:dyDescent="0.25">
      <c r="B1839" t="s">
        <v>2921</v>
      </c>
      <c r="C1839" t="s">
        <v>1715</v>
      </c>
      <c r="D1839" t="s">
        <v>2020</v>
      </c>
      <c r="E1839">
        <v>0</v>
      </c>
      <c r="F1839">
        <v>2</v>
      </c>
      <c r="G1839">
        <v>62</v>
      </c>
      <c r="H1839">
        <v>70</v>
      </c>
      <c r="I1839" t="s">
        <v>71</v>
      </c>
      <c r="J1839" t="s">
        <v>1502</v>
      </c>
      <c r="K1839">
        <v>250</v>
      </c>
      <c r="L1839" t="s">
        <v>73</v>
      </c>
      <c r="M1839" t="s">
        <v>74</v>
      </c>
      <c r="N1839">
        <v>200</v>
      </c>
      <c r="O1839">
        <v>0</v>
      </c>
      <c r="P1839">
        <v>16</v>
      </c>
      <c r="Q1839" t="s">
        <v>3990</v>
      </c>
      <c r="R1839" t="s">
        <v>74</v>
      </c>
      <c r="S1839" t="s">
        <v>74</v>
      </c>
      <c r="T1839" t="s">
        <v>74</v>
      </c>
      <c r="X1839" t="s">
        <v>2922</v>
      </c>
    </row>
    <row r="1840" spans="2:24" x14ac:dyDescent="0.25">
      <c r="B1840" t="s">
        <v>2921</v>
      </c>
      <c r="C1840" t="s">
        <v>1715</v>
      </c>
      <c r="D1840" t="s">
        <v>2020</v>
      </c>
      <c r="E1840">
        <v>0</v>
      </c>
      <c r="F1840">
        <v>2</v>
      </c>
      <c r="G1840">
        <v>62</v>
      </c>
      <c r="H1840">
        <v>70</v>
      </c>
      <c r="I1840" t="s">
        <v>77</v>
      </c>
      <c r="J1840" t="s">
        <v>144</v>
      </c>
      <c r="K1840">
        <v>150</v>
      </c>
      <c r="L1840" t="s">
        <v>73</v>
      </c>
      <c r="M1840" t="s">
        <v>74</v>
      </c>
      <c r="N1840">
        <v>200</v>
      </c>
      <c r="O1840">
        <v>0</v>
      </c>
      <c r="P1840">
        <v>16</v>
      </c>
      <c r="Q1840" t="s">
        <v>3990</v>
      </c>
      <c r="R1840" t="s">
        <v>74</v>
      </c>
      <c r="S1840" t="s">
        <v>74</v>
      </c>
      <c r="T1840" t="s">
        <v>74</v>
      </c>
      <c r="X1840" t="s">
        <v>2922</v>
      </c>
    </row>
    <row r="1841" spans="2:24" x14ac:dyDescent="0.25">
      <c r="B1841" t="s">
        <v>2921</v>
      </c>
      <c r="C1841" t="s">
        <v>1715</v>
      </c>
      <c r="D1841" t="s">
        <v>2020</v>
      </c>
      <c r="E1841">
        <v>0</v>
      </c>
      <c r="F1841">
        <v>2</v>
      </c>
      <c r="G1841">
        <v>62</v>
      </c>
      <c r="H1841">
        <v>70</v>
      </c>
      <c r="I1841" t="s">
        <v>77</v>
      </c>
      <c r="J1841" t="s">
        <v>1502</v>
      </c>
      <c r="K1841">
        <v>250</v>
      </c>
      <c r="L1841" t="s">
        <v>73</v>
      </c>
      <c r="M1841" t="s">
        <v>74</v>
      </c>
      <c r="N1841">
        <v>200</v>
      </c>
      <c r="O1841">
        <v>0</v>
      </c>
      <c r="P1841">
        <v>16</v>
      </c>
      <c r="Q1841" t="s">
        <v>3990</v>
      </c>
      <c r="R1841" t="s">
        <v>74</v>
      </c>
      <c r="S1841" t="s">
        <v>74</v>
      </c>
      <c r="T1841" t="s">
        <v>74</v>
      </c>
      <c r="X1841" t="s">
        <v>2922</v>
      </c>
    </row>
    <row r="1842" spans="2:24" x14ac:dyDescent="0.25">
      <c r="B1842" t="s">
        <v>2923</v>
      </c>
      <c r="C1842" t="s">
        <v>2924</v>
      </c>
      <c r="D1842" t="s">
        <v>2925</v>
      </c>
      <c r="E1842">
        <v>158</v>
      </c>
      <c r="F1842">
        <v>4</v>
      </c>
      <c r="G1842">
        <v>72</v>
      </c>
      <c r="H1842">
        <v>70</v>
      </c>
      <c r="I1842" t="s">
        <v>71</v>
      </c>
      <c r="J1842" t="s">
        <v>2117</v>
      </c>
      <c r="K1842">
        <v>0</v>
      </c>
      <c r="L1842" t="s">
        <v>73</v>
      </c>
      <c r="M1842" t="s">
        <v>83</v>
      </c>
      <c r="N1842">
        <v>0</v>
      </c>
      <c r="O1842">
        <v>7728</v>
      </c>
      <c r="P1842">
        <v>16</v>
      </c>
      <c r="Q1842" t="s">
        <v>48</v>
      </c>
      <c r="R1842">
        <v>450</v>
      </c>
      <c r="S1842">
        <v>7</v>
      </c>
      <c r="T1842">
        <v>1104</v>
      </c>
      <c r="X1842" t="s">
        <v>2926</v>
      </c>
    </row>
    <row r="1843" spans="2:24" x14ac:dyDescent="0.25">
      <c r="B1843" t="s">
        <v>2923</v>
      </c>
      <c r="C1843" t="s">
        <v>2924</v>
      </c>
      <c r="D1843" t="s">
        <v>2925</v>
      </c>
      <c r="E1843">
        <v>158</v>
      </c>
      <c r="F1843">
        <v>4</v>
      </c>
      <c r="G1843">
        <v>72</v>
      </c>
      <c r="H1843">
        <v>70</v>
      </c>
      <c r="I1843" t="s">
        <v>77</v>
      </c>
      <c r="J1843" t="s">
        <v>2117</v>
      </c>
      <c r="K1843">
        <v>0</v>
      </c>
      <c r="L1843" t="s">
        <v>83</v>
      </c>
      <c r="M1843" t="s">
        <v>83</v>
      </c>
      <c r="N1843">
        <v>0</v>
      </c>
      <c r="O1843">
        <v>7728</v>
      </c>
      <c r="P1843">
        <v>16</v>
      </c>
      <c r="Q1843" t="s">
        <v>48</v>
      </c>
      <c r="R1843" t="s">
        <v>74</v>
      </c>
      <c r="S1843">
        <v>7</v>
      </c>
      <c r="T1843">
        <v>1104</v>
      </c>
      <c r="X1843" t="s">
        <v>2926</v>
      </c>
    </row>
    <row r="1844" spans="2:24" x14ac:dyDescent="0.25">
      <c r="B1844" t="s">
        <v>2927</v>
      </c>
      <c r="C1844" t="s">
        <v>2924</v>
      </c>
      <c r="D1844" t="s">
        <v>2928</v>
      </c>
      <c r="E1844">
        <v>158</v>
      </c>
      <c r="F1844">
        <v>4</v>
      </c>
      <c r="G1844">
        <v>72</v>
      </c>
      <c r="H1844">
        <v>70</v>
      </c>
      <c r="I1844" t="s">
        <v>71</v>
      </c>
      <c r="J1844" t="s">
        <v>2117</v>
      </c>
      <c r="K1844">
        <v>0</v>
      </c>
      <c r="L1844" t="s">
        <v>73</v>
      </c>
      <c r="M1844" t="s">
        <v>83</v>
      </c>
      <c r="N1844">
        <v>0</v>
      </c>
      <c r="O1844">
        <v>7728</v>
      </c>
      <c r="P1844">
        <v>16</v>
      </c>
      <c r="Q1844" t="s">
        <v>48</v>
      </c>
      <c r="R1844">
        <v>450</v>
      </c>
      <c r="S1844">
        <v>7</v>
      </c>
      <c r="T1844">
        <v>1104</v>
      </c>
      <c r="X1844" t="s">
        <v>2929</v>
      </c>
    </row>
    <row r="1845" spans="2:24" x14ac:dyDescent="0.25">
      <c r="B1845" t="s">
        <v>2927</v>
      </c>
      <c r="C1845" t="s">
        <v>2930</v>
      </c>
      <c r="D1845" t="s">
        <v>2931</v>
      </c>
      <c r="E1845">
        <v>158</v>
      </c>
      <c r="F1845">
        <v>4</v>
      </c>
      <c r="G1845">
        <v>72</v>
      </c>
      <c r="H1845">
        <v>70</v>
      </c>
      <c r="I1845" t="s">
        <v>71</v>
      </c>
      <c r="J1845" t="s">
        <v>2117</v>
      </c>
      <c r="K1845">
        <v>0</v>
      </c>
      <c r="L1845" t="s">
        <v>83</v>
      </c>
      <c r="M1845" t="s">
        <v>83</v>
      </c>
      <c r="N1845">
        <v>0</v>
      </c>
      <c r="O1845">
        <v>7780</v>
      </c>
      <c r="P1845">
        <v>16</v>
      </c>
      <c r="Q1845" t="s">
        <v>48</v>
      </c>
      <c r="R1845">
        <v>450</v>
      </c>
      <c r="S1845">
        <v>7</v>
      </c>
      <c r="T1845">
        <v>1111.42857142857</v>
      </c>
      <c r="X1845" t="s">
        <v>2932</v>
      </c>
    </row>
    <row r="1846" spans="2:24" x14ac:dyDescent="0.25">
      <c r="B1846" t="s">
        <v>2927</v>
      </c>
      <c r="C1846" t="s">
        <v>2930</v>
      </c>
      <c r="D1846" t="s">
        <v>2931</v>
      </c>
      <c r="E1846">
        <v>158</v>
      </c>
      <c r="F1846">
        <v>4</v>
      </c>
      <c r="G1846">
        <v>72</v>
      </c>
      <c r="H1846">
        <v>70</v>
      </c>
      <c r="I1846" t="s">
        <v>77</v>
      </c>
      <c r="J1846" t="s">
        <v>2117</v>
      </c>
      <c r="K1846">
        <v>0</v>
      </c>
      <c r="L1846" t="s">
        <v>83</v>
      </c>
      <c r="M1846" t="s">
        <v>83</v>
      </c>
      <c r="N1846">
        <v>0</v>
      </c>
      <c r="O1846">
        <v>7780</v>
      </c>
      <c r="P1846">
        <v>16</v>
      </c>
      <c r="Q1846" t="s">
        <v>48</v>
      </c>
      <c r="R1846" t="s">
        <v>74</v>
      </c>
      <c r="S1846">
        <v>7</v>
      </c>
      <c r="T1846">
        <v>1111.42857142857</v>
      </c>
      <c r="X1846" t="s">
        <v>2932</v>
      </c>
    </row>
    <row r="1847" spans="2:24" x14ac:dyDescent="0.25">
      <c r="B1847" t="s">
        <v>2927</v>
      </c>
      <c r="C1847" t="s">
        <v>2924</v>
      </c>
      <c r="D1847" t="s">
        <v>2928</v>
      </c>
      <c r="E1847">
        <v>158</v>
      </c>
      <c r="F1847">
        <v>4</v>
      </c>
      <c r="G1847">
        <v>72</v>
      </c>
      <c r="H1847">
        <v>70</v>
      </c>
      <c r="I1847" t="s">
        <v>77</v>
      </c>
      <c r="J1847" t="s">
        <v>2117</v>
      </c>
      <c r="K1847">
        <v>0</v>
      </c>
      <c r="L1847" t="s">
        <v>83</v>
      </c>
      <c r="M1847" t="s">
        <v>83</v>
      </c>
      <c r="N1847">
        <v>0</v>
      </c>
      <c r="O1847">
        <v>7728</v>
      </c>
      <c r="P1847">
        <v>16</v>
      </c>
      <c r="Q1847" t="s">
        <v>48</v>
      </c>
      <c r="R1847" t="s">
        <v>74</v>
      </c>
      <c r="S1847">
        <v>7</v>
      </c>
      <c r="T1847">
        <v>1104</v>
      </c>
      <c r="X1847" t="s">
        <v>2929</v>
      </c>
    </row>
    <row r="1848" spans="2:24" x14ac:dyDescent="0.25">
      <c r="B1848" t="s">
        <v>2933</v>
      </c>
      <c r="C1848" t="s">
        <v>2924</v>
      </c>
      <c r="D1848" t="s">
        <v>2936</v>
      </c>
      <c r="E1848">
        <v>158</v>
      </c>
      <c r="F1848">
        <v>4</v>
      </c>
      <c r="G1848">
        <v>72</v>
      </c>
      <c r="H1848">
        <v>70</v>
      </c>
      <c r="I1848" t="s">
        <v>71</v>
      </c>
      <c r="J1848" t="s">
        <v>1952</v>
      </c>
      <c r="K1848">
        <v>170</v>
      </c>
      <c r="L1848" t="s">
        <v>83</v>
      </c>
      <c r="M1848" t="s">
        <v>83</v>
      </c>
      <c r="N1848">
        <v>0</v>
      </c>
      <c r="O1848">
        <v>7728</v>
      </c>
      <c r="P1848">
        <v>16</v>
      </c>
      <c r="Q1848" t="s">
        <v>48</v>
      </c>
      <c r="R1848">
        <v>450</v>
      </c>
      <c r="S1848">
        <v>7</v>
      </c>
      <c r="T1848">
        <v>1104</v>
      </c>
      <c r="X1848" t="s">
        <v>2937</v>
      </c>
    </row>
    <row r="1849" spans="2:24" x14ac:dyDescent="0.25">
      <c r="B1849" t="s">
        <v>2933</v>
      </c>
      <c r="C1849" t="s">
        <v>2924</v>
      </c>
      <c r="D1849" t="s">
        <v>2934</v>
      </c>
      <c r="E1849">
        <v>158</v>
      </c>
      <c r="F1849">
        <v>4</v>
      </c>
      <c r="G1849">
        <v>72</v>
      </c>
      <c r="H1849">
        <v>70</v>
      </c>
      <c r="I1849" t="s">
        <v>71</v>
      </c>
      <c r="J1849" t="s">
        <v>1952</v>
      </c>
      <c r="K1849">
        <v>170</v>
      </c>
      <c r="L1849" t="s">
        <v>83</v>
      </c>
      <c r="M1849" t="s">
        <v>83</v>
      </c>
      <c r="N1849">
        <v>0</v>
      </c>
      <c r="O1849">
        <v>7728</v>
      </c>
      <c r="P1849">
        <v>16</v>
      </c>
      <c r="Q1849" t="s">
        <v>48</v>
      </c>
      <c r="R1849">
        <v>450</v>
      </c>
      <c r="S1849">
        <v>7</v>
      </c>
      <c r="T1849">
        <v>1104</v>
      </c>
      <c r="X1849" t="s">
        <v>2935</v>
      </c>
    </row>
    <row r="1850" spans="2:24" x14ac:dyDescent="0.25">
      <c r="B1850" t="s">
        <v>2933</v>
      </c>
      <c r="C1850" t="s">
        <v>2924</v>
      </c>
      <c r="D1850" t="s">
        <v>2934</v>
      </c>
      <c r="E1850">
        <v>158</v>
      </c>
      <c r="F1850">
        <v>4</v>
      </c>
      <c r="G1850">
        <v>72</v>
      </c>
      <c r="H1850">
        <v>70</v>
      </c>
      <c r="I1850" t="s">
        <v>77</v>
      </c>
      <c r="J1850" t="s">
        <v>1952</v>
      </c>
      <c r="K1850">
        <v>170</v>
      </c>
      <c r="L1850" t="s">
        <v>83</v>
      </c>
      <c r="M1850" t="s">
        <v>83</v>
      </c>
      <c r="N1850">
        <v>0</v>
      </c>
      <c r="O1850">
        <v>7728</v>
      </c>
      <c r="P1850">
        <v>16</v>
      </c>
      <c r="Q1850" t="s">
        <v>48</v>
      </c>
      <c r="R1850" t="s">
        <v>74</v>
      </c>
      <c r="S1850">
        <v>7</v>
      </c>
      <c r="T1850">
        <v>1104</v>
      </c>
      <c r="X1850" t="s">
        <v>2935</v>
      </c>
    </row>
    <row r="1851" spans="2:24" x14ac:dyDescent="0.25">
      <c r="B1851" t="s">
        <v>2933</v>
      </c>
      <c r="C1851" t="s">
        <v>2924</v>
      </c>
      <c r="D1851" t="s">
        <v>2936</v>
      </c>
      <c r="E1851">
        <v>158</v>
      </c>
      <c r="F1851">
        <v>4</v>
      </c>
      <c r="G1851">
        <v>72</v>
      </c>
      <c r="H1851">
        <v>70</v>
      </c>
      <c r="I1851" t="s">
        <v>77</v>
      </c>
      <c r="J1851" t="s">
        <v>1952</v>
      </c>
      <c r="K1851">
        <v>170</v>
      </c>
      <c r="L1851" t="s">
        <v>83</v>
      </c>
      <c r="M1851" t="s">
        <v>83</v>
      </c>
      <c r="N1851">
        <v>0</v>
      </c>
      <c r="O1851">
        <v>7728</v>
      </c>
      <c r="P1851">
        <v>16</v>
      </c>
      <c r="Q1851" t="s">
        <v>48</v>
      </c>
      <c r="R1851" t="s">
        <v>74</v>
      </c>
      <c r="S1851">
        <v>7</v>
      </c>
      <c r="T1851">
        <v>1104</v>
      </c>
      <c r="X1851" t="s">
        <v>2937</v>
      </c>
    </row>
    <row r="1852" spans="2:24" x14ac:dyDescent="0.25">
      <c r="B1852" t="s">
        <v>2938</v>
      </c>
      <c r="C1852" t="s">
        <v>2939</v>
      </c>
      <c r="D1852" t="s">
        <v>2940</v>
      </c>
      <c r="E1852">
        <v>0</v>
      </c>
      <c r="F1852">
        <v>4</v>
      </c>
      <c r="G1852">
        <v>74</v>
      </c>
      <c r="H1852">
        <v>70</v>
      </c>
      <c r="I1852" t="s">
        <v>71</v>
      </c>
      <c r="J1852" t="s">
        <v>1952</v>
      </c>
      <c r="K1852">
        <v>170</v>
      </c>
      <c r="L1852" t="s">
        <v>73</v>
      </c>
      <c r="M1852" t="s">
        <v>74</v>
      </c>
      <c r="N1852">
        <v>0</v>
      </c>
      <c r="O1852">
        <v>7840</v>
      </c>
      <c r="P1852">
        <v>16</v>
      </c>
      <c r="Q1852" t="s">
        <v>48</v>
      </c>
      <c r="R1852" t="s">
        <v>74</v>
      </c>
      <c r="S1852">
        <v>7</v>
      </c>
      <c r="T1852">
        <v>1120</v>
      </c>
      <c r="X1852" t="s">
        <v>2941</v>
      </c>
    </row>
    <row r="1853" spans="2:24" x14ac:dyDescent="0.25">
      <c r="B1853" t="s">
        <v>2938</v>
      </c>
      <c r="C1853" t="s">
        <v>2939</v>
      </c>
      <c r="D1853" t="s">
        <v>2940</v>
      </c>
      <c r="E1853">
        <v>0</v>
      </c>
      <c r="F1853">
        <v>4</v>
      </c>
      <c r="G1853">
        <v>74</v>
      </c>
      <c r="H1853">
        <v>70</v>
      </c>
      <c r="I1853" t="s">
        <v>77</v>
      </c>
      <c r="J1853" t="s">
        <v>1952</v>
      </c>
      <c r="K1853">
        <v>170</v>
      </c>
      <c r="L1853" t="s">
        <v>73</v>
      </c>
      <c r="M1853" t="s">
        <v>74</v>
      </c>
      <c r="N1853">
        <v>0</v>
      </c>
      <c r="O1853">
        <v>7840</v>
      </c>
      <c r="P1853">
        <v>16</v>
      </c>
      <c r="Q1853" t="s">
        <v>48</v>
      </c>
      <c r="R1853" t="s">
        <v>74</v>
      </c>
      <c r="S1853">
        <v>7</v>
      </c>
      <c r="T1853">
        <v>1120</v>
      </c>
      <c r="X1853" t="s">
        <v>2941</v>
      </c>
    </row>
    <row r="1854" spans="2:24" x14ac:dyDescent="0.25">
      <c r="B1854" t="s">
        <v>2942</v>
      </c>
      <c r="C1854" t="s">
        <v>2939</v>
      </c>
      <c r="D1854" t="s">
        <v>237</v>
      </c>
      <c r="E1854">
        <v>0</v>
      </c>
      <c r="F1854">
        <v>4</v>
      </c>
      <c r="G1854">
        <v>74</v>
      </c>
      <c r="H1854">
        <v>70</v>
      </c>
      <c r="I1854" t="s">
        <v>71</v>
      </c>
      <c r="J1854" t="s">
        <v>1952</v>
      </c>
      <c r="K1854">
        <v>170</v>
      </c>
      <c r="L1854" t="s">
        <v>73</v>
      </c>
      <c r="M1854" t="s">
        <v>74</v>
      </c>
      <c r="N1854">
        <v>0</v>
      </c>
      <c r="O1854">
        <v>7840</v>
      </c>
      <c r="P1854">
        <v>16</v>
      </c>
      <c r="Q1854" t="s">
        <v>48</v>
      </c>
      <c r="R1854" t="s">
        <v>74</v>
      </c>
      <c r="S1854">
        <v>7</v>
      </c>
      <c r="T1854">
        <v>1120</v>
      </c>
      <c r="X1854" t="s">
        <v>2943</v>
      </c>
    </row>
    <row r="1855" spans="2:24" x14ac:dyDescent="0.25">
      <c r="B1855" t="s">
        <v>2942</v>
      </c>
      <c r="C1855" t="s">
        <v>2939</v>
      </c>
      <c r="D1855" t="s">
        <v>237</v>
      </c>
      <c r="E1855">
        <v>0</v>
      </c>
      <c r="F1855">
        <v>4</v>
      </c>
      <c r="G1855">
        <v>74</v>
      </c>
      <c r="H1855">
        <v>70</v>
      </c>
      <c r="I1855" t="s">
        <v>77</v>
      </c>
      <c r="J1855" t="s">
        <v>1952</v>
      </c>
      <c r="K1855">
        <v>170</v>
      </c>
      <c r="L1855" t="s">
        <v>73</v>
      </c>
      <c r="M1855" t="s">
        <v>74</v>
      </c>
      <c r="N1855">
        <v>0</v>
      </c>
      <c r="O1855">
        <v>7840</v>
      </c>
      <c r="P1855">
        <v>16</v>
      </c>
      <c r="Q1855" t="s">
        <v>48</v>
      </c>
      <c r="R1855" t="s">
        <v>74</v>
      </c>
      <c r="S1855">
        <v>7</v>
      </c>
      <c r="T1855">
        <v>1120</v>
      </c>
      <c r="X1855" t="s">
        <v>2943</v>
      </c>
    </row>
    <row r="1856" spans="2:24" x14ac:dyDescent="0.25">
      <c r="B1856" t="s">
        <v>2944</v>
      </c>
      <c r="C1856" t="s">
        <v>2945</v>
      </c>
      <c r="D1856" t="s">
        <v>80</v>
      </c>
      <c r="E1856">
        <v>0</v>
      </c>
      <c r="F1856">
        <v>4</v>
      </c>
      <c r="G1856">
        <v>74</v>
      </c>
      <c r="H1856">
        <v>70</v>
      </c>
      <c r="I1856" t="s">
        <v>71</v>
      </c>
      <c r="J1856" t="s">
        <v>1952</v>
      </c>
      <c r="K1856">
        <v>170</v>
      </c>
      <c r="L1856" t="s">
        <v>73</v>
      </c>
      <c r="M1856" t="s">
        <v>74</v>
      </c>
      <c r="N1856">
        <v>0</v>
      </c>
      <c r="O1856">
        <v>7744</v>
      </c>
      <c r="P1856">
        <v>16</v>
      </c>
      <c r="Q1856" t="s">
        <v>48</v>
      </c>
      <c r="R1856" t="s">
        <v>74</v>
      </c>
      <c r="S1856">
        <v>7</v>
      </c>
      <c r="T1856">
        <v>1106.2857142857099</v>
      </c>
      <c r="X1856" t="s">
        <v>2946</v>
      </c>
    </row>
    <row r="1857" spans="2:24" x14ac:dyDescent="0.25">
      <c r="B1857" t="s">
        <v>2944</v>
      </c>
      <c r="C1857" t="s">
        <v>2945</v>
      </c>
      <c r="D1857" t="s">
        <v>80</v>
      </c>
      <c r="E1857">
        <v>0</v>
      </c>
      <c r="F1857">
        <v>4</v>
      </c>
      <c r="G1857">
        <v>74</v>
      </c>
      <c r="H1857">
        <v>70</v>
      </c>
      <c r="I1857" t="s">
        <v>77</v>
      </c>
      <c r="J1857" t="s">
        <v>1952</v>
      </c>
      <c r="K1857">
        <v>170</v>
      </c>
      <c r="L1857" t="s">
        <v>73</v>
      </c>
      <c r="M1857" t="s">
        <v>74</v>
      </c>
      <c r="N1857">
        <v>0</v>
      </c>
      <c r="O1857">
        <v>7744</v>
      </c>
      <c r="P1857">
        <v>16</v>
      </c>
      <c r="Q1857" t="s">
        <v>48</v>
      </c>
      <c r="R1857" t="s">
        <v>74</v>
      </c>
      <c r="S1857">
        <v>7</v>
      </c>
      <c r="T1857">
        <v>1106.2857142857099</v>
      </c>
      <c r="X1857" t="s">
        <v>2946</v>
      </c>
    </row>
    <row r="1858" spans="2:24" x14ac:dyDescent="0.25">
      <c r="B1858" t="s">
        <v>2947</v>
      </c>
      <c r="C1858" t="s">
        <v>2924</v>
      </c>
      <c r="D1858" t="s">
        <v>70</v>
      </c>
      <c r="E1858">
        <v>158</v>
      </c>
      <c r="F1858">
        <v>4</v>
      </c>
      <c r="G1858">
        <v>72</v>
      </c>
      <c r="H1858">
        <v>70</v>
      </c>
      <c r="I1858" t="s">
        <v>71</v>
      </c>
      <c r="J1858" t="s">
        <v>2117</v>
      </c>
      <c r="K1858">
        <v>0</v>
      </c>
      <c r="L1858" t="s">
        <v>83</v>
      </c>
      <c r="M1858" t="s">
        <v>83</v>
      </c>
      <c r="N1858">
        <v>0</v>
      </c>
      <c r="O1858">
        <v>7728</v>
      </c>
      <c r="P1858">
        <v>16</v>
      </c>
      <c r="Q1858" t="s">
        <v>48</v>
      </c>
      <c r="R1858">
        <v>450</v>
      </c>
      <c r="S1858">
        <v>7</v>
      </c>
      <c r="T1858">
        <v>1104</v>
      </c>
      <c r="X1858" t="s">
        <v>2948</v>
      </c>
    </row>
    <row r="1859" spans="2:24" x14ac:dyDescent="0.25">
      <c r="B1859" t="s">
        <v>2947</v>
      </c>
      <c r="C1859" t="s">
        <v>2924</v>
      </c>
      <c r="D1859" t="s">
        <v>2949</v>
      </c>
      <c r="E1859">
        <v>158</v>
      </c>
      <c r="F1859">
        <v>4</v>
      </c>
      <c r="G1859">
        <v>72</v>
      </c>
      <c r="H1859">
        <v>70</v>
      </c>
      <c r="I1859" t="s">
        <v>71</v>
      </c>
      <c r="J1859" t="s">
        <v>2117</v>
      </c>
      <c r="K1859">
        <v>0</v>
      </c>
      <c r="L1859" t="s">
        <v>83</v>
      </c>
      <c r="M1859" t="s">
        <v>83</v>
      </c>
      <c r="N1859">
        <v>0</v>
      </c>
      <c r="O1859">
        <v>7728</v>
      </c>
      <c r="P1859">
        <v>16</v>
      </c>
      <c r="Q1859" t="s">
        <v>48</v>
      </c>
      <c r="R1859">
        <v>450</v>
      </c>
      <c r="S1859">
        <v>7</v>
      </c>
      <c r="T1859">
        <v>1104</v>
      </c>
      <c r="X1859" t="s">
        <v>2950</v>
      </c>
    </row>
    <row r="1860" spans="2:24" x14ac:dyDescent="0.25">
      <c r="B1860" t="s">
        <v>2947</v>
      </c>
      <c r="C1860" t="s">
        <v>2924</v>
      </c>
      <c r="D1860" t="s">
        <v>2949</v>
      </c>
      <c r="E1860">
        <v>158</v>
      </c>
      <c r="F1860">
        <v>4</v>
      </c>
      <c r="G1860">
        <v>72</v>
      </c>
      <c r="H1860">
        <v>70</v>
      </c>
      <c r="I1860" t="s">
        <v>77</v>
      </c>
      <c r="J1860" t="s">
        <v>2117</v>
      </c>
      <c r="K1860">
        <v>0</v>
      </c>
      <c r="L1860" t="s">
        <v>83</v>
      </c>
      <c r="M1860" t="s">
        <v>83</v>
      </c>
      <c r="N1860">
        <v>0</v>
      </c>
      <c r="O1860">
        <v>7728</v>
      </c>
      <c r="P1860">
        <v>16</v>
      </c>
      <c r="Q1860" t="s">
        <v>48</v>
      </c>
      <c r="R1860" t="s">
        <v>74</v>
      </c>
      <c r="S1860">
        <v>7</v>
      </c>
      <c r="T1860">
        <v>1104</v>
      </c>
      <c r="X1860" t="s">
        <v>2950</v>
      </c>
    </row>
    <row r="1861" spans="2:24" x14ac:dyDescent="0.25">
      <c r="B1861" t="s">
        <v>2947</v>
      </c>
      <c r="C1861" t="s">
        <v>2924</v>
      </c>
      <c r="D1861" t="s">
        <v>70</v>
      </c>
      <c r="E1861">
        <v>158</v>
      </c>
      <c r="F1861">
        <v>4</v>
      </c>
      <c r="G1861">
        <v>72</v>
      </c>
      <c r="H1861">
        <v>70</v>
      </c>
      <c r="I1861" t="s">
        <v>77</v>
      </c>
      <c r="J1861" t="s">
        <v>2117</v>
      </c>
      <c r="K1861">
        <v>0</v>
      </c>
      <c r="L1861" t="s">
        <v>83</v>
      </c>
      <c r="M1861" t="s">
        <v>83</v>
      </c>
      <c r="N1861">
        <v>0</v>
      </c>
      <c r="O1861">
        <v>7728</v>
      </c>
      <c r="P1861">
        <v>16</v>
      </c>
      <c r="Q1861" t="s">
        <v>48</v>
      </c>
      <c r="R1861" t="s">
        <v>74</v>
      </c>
      <c r="S1861">
        <v>7</v>
      </c>
      <c r="T1861">
        <v>1104</v>
      </c>
      <c r="X1861" t="s">
        <v>2948</v>
      </c>
    </row>
    <row r="1862" spans="2:24" x14ac:dyDescent="0.25">
      <c r="B1862" t="s">
        <v>2951</v>
      </c>
      <c r="C1862" t="s">
        <v>2924</v>
      </c>
      <c r="D1862" t="s">
        <v>2954</v>
      </c>
      <c r="E1862">
        <v>158</v>
      </c>
      <c r="F1862">
        <v>4</v>
      </c>
      <c r="G1862">
        <v>72</v>
      </c>
      <c r="H1862">
        <v>70</v>
      </c>
      <c r="I1862" t="s">
        <v>71</v>
      </c>
      <c r="J1862" t="s">
        <v>1952</v>
      </c>
      <c r="K1862">
        <v>170</v>
      </c>
      <c r="L1862" t="s">
        <v>83</v>
      </c>
      <c r="M1862" t="s">
        <v>83</v>
      </c>
      <c r="N1862">
        <v>0</v>
      </c>
      <c r="O1862">
        <v>7728</v>
      </c>
      <c r="P1862">
        <v>16</v>
      </c>
      <c r="Q1862" t="s">
        <v>48</v>
      </c>
      <c r="R1862">
        <v>450</v>
      </c>
      <c r="S1862">
        <v>7</v>
      </c>
      <c r="T1862">
        <v>1104</v>
      </c>
      <c r="X1862" t="s">
        <v>2955</v>
      </c>
    </row>
    <row r="1863" spans="2:24" x14ac:dyDescent="0.25">
      <c r="B1863" t="s">
        <v>2951</v>
      </c>
      <c r="C1863" t="s">
        <v>2924</v>
      </c>
      <c r="D1863" t="s">
        <v>2952</v>
      </c>
      <c r="E1863">
        <v>158</v>
      </c>
      <c r="F1863">
        <v>4</v>
      </c>
      <c r="G1863">
        <v>72</v>
      </c>
      <c r="H1863">
        <v>70</v>
      </c>
      <c r="I1863" t="s">
        <v>71</v>
      </c>
      <c r="J1863" t="s">
        <v>1952</v>
      </c>
      <c r="K1863">
        <v>170</v>
      </c>
      <c r="L1863" t="s">
        <v>83</v>
      </c>
      <c r="M1863" t="s">
        <v>83</v>
      </c>
      <c r="N1863">
        <v>0</v>
      </c>
      <c r="O1863">
        <v>7728</v>
      </c>
      <c r="P1863">
        <v>16</v>
      </c>
      <c r="Q1863" t="s">
        <v>48</v>
      </c>
      <c r="R1863">
        <v>450</v>
      </c>
      <c r="S1863">
        <v>7</v>
      </c>
      <c r="T1863">
        <v>1104</v>
      </c>
      <c r="X1863" t="s">
        <v>2953</v>
      </c>
    </row>
    <row r="1864" spans="2:24" x14ac:dyDescent="0.25">
      <c r="B1864" t="s">
        <v>2951</v>
      </c>
      <c r="C1864" t="s">
        <v>2924</v>
      </c>
      <c r="D1864" t="s">
        <v>2952</v>
      </c>
      <c r="E1864">
        <v>158</v>
      </c>
      <c r="F1864">
        <v>4</v>
      </c>
      <c r="G1864">
        <v>72</v>
      </c>
      <c r="H1864">
        <v>70</v>
      </c>
      <c r="I1864" t="s">
        <v>77</v>
      </c>
      <c r="J1864" t="s">
        <v>1952</v>
      </c>
      <c r="K1864">
        <v>170</v>
      </c>
      <c r="L1864" t="s">
        <v>83</v>
      </c>
      <c r="M1864" t="s">
        <v>83</v>
      </c>
      <c r="N1864">
        <v>0</v>
      </c>
      <c r="O1864">
        <v>7728</v>
      </c>
      <c r="P1864">
        <v>16</v>
      </c>
      <c r="Q1864" t="s">
        <v>48</v>
      </c>
      <c r="R1864" t="s">
        <v>74</v>
      </c>
      <c r="S1864">
        <v>7</v>
      </c>
      <c r="T1864">
        <v>1104</v>
      </c>
      <c r="X1864" t="s">
        <v>2953</v>
      </c>
    </row>
    <row r="1865" spans="2:24" x14ac:dyDescent="0.25">
      <c r="B1865" t="s">
        <v>2951</v>
      </c>
      <c r="C1865" t="s">
        <v>2924</v>
      </c>
      <c r="D1865" t="s">
        <v>2954</v>
      </c>
      <c r="E1865">
        <v>158</v>
      </c>
      <c r="F1865">
        <v>4</v>
      </c>
      <c r="G1865">
        <v>72</v>
      </c>
      <c r="H1865">
        <v>70</v>
      </c>
      <c r="I1865" t="s">
        <v>77</v>
      </c>
      <c r="J1865" t="s">
        <v>1952</v>
      </c>
      <c r="K1865">
        <v>170</v>
      </c>
      <c r="L1865" t="s">
        <v>83</v>
      </c>
      <c r="M1865" t="s">
        <v>83</v>
      </c>
      <c r="N1865">
        <v>0</v>
      </c>
      <c r="O1865">
        <v>7728</v>
      </c>
      <c r="P1865">
        <v>16</v>
      </c>
      <c r="Q1865" t="s">
        <v>48</v>
      </c>
      <c r="R1865" t="s">
        <v>74</v>
      </c>
      <c r="S1865">
        <v>7</v>
      </c>
      <c r="T1865">
        <v>1104</v>
      </c>
      <c r="X1865" t="s">
        <v>2955</v>
      </c>
    </row>
    <row r="1866" spans="2:24" x14ac:dyDescent="0.25">
      <c r="B1866" t="s">
        <v>2956</v>
      </c>
      <c r="C1866" t="s">
        <v>2945</v>
      </c>
      <c r="D1866" t="s">
        <v>2957</v>
      </c>
      <c r="E1866">
        <v>158</v>
      </c>
      <c r="F1866">
        <v>4</v>
      </c>
      <c r="G1866">
        <v>74</v>
      </c>
      <c r="H1866">
        <v>70</v>
      </c>
      <c r="I1866" t="s">
        <v>71</v>
      </c>
      <c r="J1866" t="s">
        <v>1952</v>
      </c>
      <c r="K1866">
        <v>170</v>
      </c>
      <c r="L1866" t="s">
        <v>73</v>
      </c>
      <c r="M1866" t="s">
        <v>74</v>
      </c>
      <c r="N1866">
        <v>0</v>
      </c>
      <c r="O1866">
        <v>7744</v>
      </c>
      <c r="P1866">
        <v>16</v>
      </c>
      <c r="Q1866" t="s">
        <v>48</v>
      </c>
      <c r="R1866" t="s">
        <v>74</v>
      </c>
      <c r="S1866">
        <v>7</v>
      </c>
      <c r="T1866">
        <v>1106.2857142857099</v>
      </c>
      <c r="X1866" t="s">
        <v>2958</v>
      </c>
    </row>
    <row r="1867" spans="2:24" x14ac:dyDescent="0.25">
      <c r="B1867" t="s">
        <v>2956</v>
      </c>
      <c r="C1867" t="s">
        <v>2945</v>
      </c>
      <c r="D1867" t="s">
        <v>2957</v>
      </c>
      <c r="E1867">
        <v>158</v>
      </c>
      <c r="F1867">
        <v>4</v>
      </c>
      <c r="G1867">
        <v>74</v>
      </c>
      <c r="H1867">
        <v>70</v>
      </c>
      <c r="I1867" t="s">
        <v>77</v>
      </c>
      <c r="J1867" t="s">
        <v>1952</v>
      </c>
      <c r="K1867">
        <v>170</v>
      </c>
      <c r="L1867" t="s">
        <v>73</v>
      </c>
      <c r="M1867" t="s">
        <v>74</v>
      </c>
      <c r="N1867">
        <v>0</v>
      </c>
      <c r="O1867">
        <v>7744</v>
      </c>
      <c r="P1867">
        <v>16</v>
      </c>
      <c r="Q1867" t="s">
        <v>48</v>
      </c>
      <c r="R1867" t="s">
        <v>74</v>
      </c>
      <c r="S1867">
        <v>7</v>
      </c>
      <c r="T1867">
        <v>1106.2857142857099</v>
      </c>
      <c r="X1867" t="s">
        <v>2958</v>
      </c>
    </row>
    <row r="1868" spans="2:24" x14ac:dyDescent="0.25">
      <c r="B1868" t="s">
        <v>2959</v>
      </c>
      <c r="C1868" t="s">
        <v>2960</v>
      </c>
      <c r="D1868" t="s">
        <v>2961</v>
      </c>
      <c r="E1868">
        <v>0</v>
      </c>
      <c r="F1868">
        <v>3.4</v>
      </c>
      <c r="G1868">
        <v>81</v>
      </c>
      <c r="H1868">
        <v>72.56</v>
      </c>
      <c r="I1868" t="s">
        <v>71</v>
      </c>
      <c r="J1868" t="s">
        <v>917</v>
      </c>
      <c r="K1868">
        <v>150</v>
      </c>
      <c r="L1868" t="s">
        <v>73</v>
      </c>
      <c r="M1868" t="s">
        <v>74</v>
      </c>
      <c r="N1868">
        <v>0</v>
      </c>
      <c r="O1868">
        <v>7714</v>
      </c>
      <c r="P1868">
        <v>16</v>
      </c>
      <c r="Q1868" t="s">
        <v>48</v>
      </c>
      <c r="R1868" t="s">
        <v>74</v>
      </c>
      <c r="S1868">
        <v>7</v>
      </c>
      <c r="T1868">
        <v>1102</v>
      </c>
      <c r="X1868" t="s">
        <v>2962</v>
      </c>
    </row>
    <row r="1869" spans="2:24" x14ac:dyDescent="0.25">
      <c r="B1869" t="s">
        <v>2959</v>
      </c>
      <c r="C1869" t="s">
        <v>2960</v>
      </c>
      <c r="D1869" t="s">
        <v>2961</v>
      </c>
      <c r="E1869">
        <v>0</v>
      </c>
      <c r="F1869">
        <v>3.4</v>
      </c>
      <c r="G1869">
        <v>81</v>
      </c>
      <c r="H1869">
        <v>72.56</v>
      </c>
      <c r="I1869" t="s">
        <v>77</v>
      </c>
      <c r="J1869" t="s">
        <v>144</v>
      </c>
      <c r="K1869">
        <v>150</v>
      </c>
      <c r="L1869" t="s">
        <v>73</v>
      </c>
      <c r="M1869" t="s">
        <v>74</v>
      </c>
      <c r="N1869">
        <v>0</v>
      </c>
      <c r="O1869">
        <v>7714</v>
      </c>
      <c r="P1869">
        <v>16</v>
      </c>
      <c r="Q1869" t="s">
        <v>48</v>
      </c>
      <c r="R1869" t="s">
        <v>74</v>
      </c>
      <c r="S1869">
        <v>7</v>
      </c>
      <c r="T1869">
        <v>1102</v>
      </c>
      <c r="X1869" t="s">
        <v>2962</v>
      </c>
    </row>
    <row r="1870" spans="2:24" x14ac:dyDescent="0.25">
      <c r="B1870" t="s">
        <v>2963</v>
      </c>
      <c r="C1870" t="s">
        <v>2964</v>
      </c>
      <c r="D1870" t="s">
        <v>2965</v>
      </c>
      <c r="E1870">
        <v>160</v>
      </c>
      <c r="F1870">
        <v>5</v>
      </c>
      <c r="G1870">
        <v>75</v>
      </c>
      <c r="H1870">
        <v>66</v>
      </c>
      <c r="I1870" t="s">
        <v>71</v>
      </c>
      <c r="J1870" t="s">
        <v>132</v>
      </c>
      <c r="K1870">
        <v>135</v>
      </c>
      <c r="L1870" t="s">
        <v>83</v>
      </c>
      <c r="M1870" t="s">
        <v>73</v>
      </c>
      <c r="N1870" t="s">
        <v>74</v>
      </c>
      <c r="O1870">
        <v>12570</v>
      </c>
      <c r="P1870">
        <v>16</v>
      </c>
      <c r="Q1870" t="s">
        <v>3989</v>
      </c>
      <c r="R1870">
        <v>320</v>
      </c>
      <c r="S1870" t="s">
        <v>74</v>
      </c>
      <c r="T1870" t="s">
        <v>74</v>
      </c>
      <c r="X1870" t="s">
        <v>2966</v>
      </c>
    </row>
    <row r="1871" spans="2:24" x14ac:dyDescent="0.25">
      <c r="B1871" t="s">
        <v>2963</v>
      </c>
      <c r="C1871" t="s">
        <v>2964</v>
      </c>
      <c r="D1871" t="s">
        <v>2965</v>
      </c>
      <c r="E1871">
        <v>160</v>
      </c>
      <c r="F1871">
        <v>5</v>
      </c>
      <c r="G1871">
        <v>75</v>
      </c>
      <c r="H1871">
        <v>66</v>
      </c>
      <c r="I1871" t="s">
        <v>71</v>
      </c>
      <c r="J1871" t="s">
        <v>144</v>
      </c>
      <c r="K1871">
        <v>150</v>
      </c>
      <c r="L1871" t="s">
        <v>83</v>
      </c>
      <c r="M1871" t="s">
        <v>73</v>
      </c>
      <c r="N1871" t="s">
        <v>74</v>
      </c>
      <c r="O1871">
        <v>12570</v>
      </c>
      <c r="P1871">
        <v>16</v>
      </c>
      <c r="Q1871" t="s">
        <v>3989</v>
      </c>
      <c r="R1871">
        <v>320</v>
      </c>
      <c r="S1871" t="s">
        <v>74</v>
      </c>
      <c r="T1871" t="s">
        <v>74</v>
      </c>
      <c r="X1871" t="s">
        <v>2966</v>
      </c>
    </row>
    <row r="1872" spans="2:24" x14ac:dyDescent="0.25">
      <c r="B1872" t="s">
        <v>2963</v>
      </c>
      <c r="C1872" t="s">
        <v>2964</v>
      </c>
      <c r="D1872" t="s">
        <v>2965</v>
      </c>
      <c r="E1872">
        <v>160</v>
      </c>
      <c r="F1872">
        <v>5</v>
      </c>
      <c r="G1872">
        <v>75</v>
      </c>
      <c r="H1872">
        <v>66</v>
      </c>
      <c r="I1872" t="s">
        <v>77</v>
      </c>
      <c r="J1872" t="s">
        <v>144</v>
      </c>
      <c r="K1872">
        <v>150</v>
      </c>
      <c r="L1872" t="s">
        <v>83</v>
      </c>
      <c r="M1872" t="s">
        <v>73</v>
      </c>
      <c r="N1872" t="s">
        <v>74</v>
      </c>
      <c r="O1872">
        <v>12570</v>
      </c>
      <c r="P1872">
        <v>16</v>
      </c>
      <c r="Q1872" t="s">
        <v>3989</v>
      </c>
      <c r="R1872" t="s">
        <v>74</v>
      </c>
      <c r="S1872" t="s">
        <v>74</v>
      </c>
      <c r="T1872" t="s">
        <v>74</v>
      </c>
      <c r="X1872" t="s">
        <v>2966</v>
      </c>
    </row>
    <row r="1873" spans="2:24" x14ac:dyDescent="0.25">
      <c r="B1873" t="s">
        <v>2967</v>
      </c>
      <c r="C1873" t="s">
        <v>2968</v>
      </c>
      <c r="D1873" t="s">
        <v>1607</v>
      </c>
      <c r="E1873">
        <v>0</v>
      </c>
      <c r="F1873">
        <v>4</v>
      </c>
      <c r="G1873">
        <v>72</v>
      </c>
      <c r="H1873">
        <v>76</v>
      </c>
      <c r="I1873" t="s">
        <v>71</v>
      </c>
      <c r="J1873" t="s">
        <v>140</v>
      </c>
      <c r="K1873">
        <v>190</v>
      </c>
      <c r="L1873" t="s">
        <v>239</v>
      </c>
      <c r="M1873" t="s">
        <v>74</v>
      </c>
      <c r="N1873">
        <v>1200</v>
      </c>
      <c r="O1873">
        <v>9150</v>
      </c>
      <c r="P1873">
        <v>16</v>
      </c>
      <c r="Q1873" t="s">
        <v>3990</v>
      </c>
      <c r="R1873" t="s">
        <v>74</v>
      </c>
      <c r="S1873">
        <v>10</v>
      </c>
      <c r="T1873">
        <v>915</v>
      </c>
      <c r="X1873" t="s">
        <v>2969</v>
      </c>
    </row>
    <row r="1874" spans="2:24" x14ac:dyDescent="0.25">
      <c r="B1874" t="s">
        <v>2967</v>
      </c>
      <c r="C1874" t="s">
        <v>2968</v>
      </c>
      <c r="D1874" t="s">
        <v>1607</v>
      </c>
      <c r="E1874">
        <v>0</v>
      </c>
      <c r="F1874">
        <v>4</v>
      </c>
      <c r="G1874">
        <v>72</v>
      </c>
      <c r="H1874">
        <v>76</v>
      </c>
      <c r="I1874" t="s">
        <v>77</v>
      </c>
      <c r="J1874" t="s">
        <v>1609</v>
      </c>
      <c r="K1874">
        <v>150</v>
      </c>
      <c r="L1874" t="s">
        <v>239</v>
      </c>
      <c r="M1874" t="s">
        <v>74</v>
      </c>
      <c r="N1874">
        <v>800</v>
      </c>
      <c r="O1874">
        <v>9150</v>
      </c>
      <c r="P1874">
        <v>16</v>
      </c>
      <c r="Q1874" t="s">
        <v>3990</v>
      </c>
      <c r="R1874" t="s">
        <v>74</v>
      </c>
      <c r="S1874">
        <v>10</v>
      </c>
      <c r="T1874">
        <v>915</v>
      </c>
      <c r="X1874" t="s">
        <v>2969</v>
      </c>
    </row>
    <row r="1875" spans="2:24" x14ac:dyDescent="0.25">
      <c r="B1875" t="s">
        <v>2970</v>
      </c>
      <c r="C1875" t="s">
        <v>2971</v>
      </c>
      <c r="D1875" t="s">
        <v>461</v>
      </c>
      <c r="E1875">
        <v>161</v>
      </c>
      <c r="F1875">
        <v>2</v>
      </c>
      <c r="G1875">
        <v>70</v>
      </c>
      <c r="H1875">
        <v>74</v>
      </c>
      <c r="I1875" t="s">
        <v>71</v>
      </c>
      <c r="J1875" t="s">
        <v>2296</v>
      </c>
      <c r="K1875">
        <v>80</v>
      </c>
      <c r="L1875" t="s">
        <v>239</v>
      </c>
      <c r="M1875" t="s">
        <v>74</v>
      </c>
      <c r="N1875">
        <v>0</v>
      </c>
      <c r="O1875">
        <v>6246</v>
      </c>
      <c r="P1875">
        <v>16</v>
      </c>
      <c r="Q1875" t="s">
        <v>48</v>
      </c>
      <c r="R1875" t="s">
        <v>74</v>
      </c>
      <c r="S1875">
        <v>5</v>
      </c>
      <c r="T1875">
        <v>1249.2</v>
      </c>
      <c r="X1875" t="s">
        <v>2972</v>
      </c>
    </row>
    <row r="1876" spans="2:24" x14ac:dyDescent="0.25">
      <c r="B1876" t="s">
        <v>2970</v>
      </c>
      <c r="C1876" t="s">
        <v>2971</v>
      </c>
      <c r="D1876" t="s">
        <v>461</v>
      </c>
      <c r="E1876">
        <v>161</v>
      </c>
      <c r="F1876">
        <v>2</v>
      </c>
      <c r="G1876">
        <v>70</v>
      </c>
      <c r="H1876">
        <v>74</v>
      </c>
      <c r="I1876" t="s">
        <v>77</v>
      </c>
      <c r="J1876" t="s">
        <v>2296</v>
      </c>
      <c r="K1876">
        <v>80</v>
      </c>
      <c r="L1876" t="s">
        <v>239</v>
      </c>
      <c r="M1876" t="s">
        <v>74</v>
      </c>
      <c r="N1876">
        <v>0</v>
      </c>
      <c r="O1876">
        <v>6246</v>
      </c>
      <c r="P1876">
        <v>16</v>
      </c>
      <c r="Q1876" t="s">
        <v>48</v>
      </c>
      <c r="R1876" t="s">
        <v>74</v>
      </c>
      <c r="S1876">
        <v>5</v>
      </c>
      <c r="T1876">
        <v>1249.2</v>
      </c>
      <c r="X1876" t="s">
        <v>2972</v>
      </c>
    </row>
    <row r="1877" spans="2:24" x14ac:dyDescent="0.25">
      <c r="B1877" t="s">
        <v>2973</v>
      </c>
      <c r="C1877" t="s">
        <v>2664</v>
      </c>
      <c r="D1877" t="s">
        <v>433</v>
      </c>
      <c r="E1877">
        <v>0</v>
      </c>
      <c r="F1877">
        <v>4</v>
      </c>
      <c r="G1877">
        <v>88</v>
      </c>
      <c r="H1877">
        <v>80</v>
      </c>
      <c r="I1877" t="s">
        <v>71</v>
      </c>
      <c r="J1877" t="s">
        <v>2665</v>
      </c>
      <c r="K1877">
        <v>100</v>
      </c>
      <c r="L1877" t="s">
        <v>239</v>
      </c>
      <c r="M1877" t="s">
        <v>74</v>
      </c>
      <c r="N1877">
        <v>1000</v>
      </c>
      <c r="O1877">
        <v>10270</v>
      </c>
      <c r="P1877">
        <v>16</v>
      </c>
      <c r="Q1877" t="s">
        <v>3990</v>
      </c>
      <c r="R1877" t="s">
        <v>74</v>
      </c>
      <c r="S1877">
        <v>11</v>
      </c>
      <c r="T1877">
        <v>933.63636363636294</v>
      </c>
      <c r="X1877" t="s">
        <v>2974</v>
      </c>
    </row>
    <row r="1878" spans="2:24" x14ac:dyDescent="0.25">
      <c r="B1878" t="s">
        <v>2973</v>
      </c>
      <c r="C1878" t="s">
        <v>2664</v>
      </c>
      <c r="D1878" t="s">
        <v>433</v>
      </c>
      <c r="E1878">
        <v>0</v>
      </c>
      <c r="F1878">
        <v>4</v>
      </c>
      <c r="G1878">
        <v>88</v>
      </c>
      <c r="H1878">
        <v>80</v>
      </c>
      <c r="I1878" t="s">
        <v>77</v>
      </c>
      <c r="J1878" t="s">
        <v>2665</v>
      </c>
      <c r="K1878">
        <v>100</v>
      </c>
      <c r="L1878" t="s">
        <v>239</v>
      </c>
      <c r="M1878" t="s">
        <v>74</v>
      </c>
      <c r="N1878">
        <v>1000</v>
      </c>
      <c r="O1878">
        <v>10270</v>
      </c>
      <c r="P1878">
        <v>16</v>
      </c>
      <c r="Q1878" t="s">
        <v>3990</v>
      </c>
      <c r="R1878" t="s">
        <v>74</v>
      </c>
      <c r="S1878">
        <v>11</v>
      </c>
      <c r="T1878">
        <v>933.63636363636294</v>
      </c>
      <c r="X1878" t="s">
        <v>2974</v>
      </c>
    </row>
    <row r="1879" spans="2:24" x14ac:dyDescent="0.25">
      <c r="B1879" t="s">
        <v>2975</v>
      </c>
      <c r="C1879" t="s">
        <v>2583</v>
      </c>
      <c r="D1879" t="s">
        <v>2976</v>
      </c>
      <c r="E1879">
        <v>162</v>
      </c>
      <c r="F1879">
        <v>2</v>
      </c>
      <c r="G1879">
        <v>58</v>
      </c>
      <c r="H1879">
        <v>70</v>
      </c>
      <c r="I1879" t="s">
        <v>71</v>
      </c>
      <c r="J1879" t="s">
        <v>1045</v>
      </c>
      <c r="K1879">
        <v>300</v>
      </c>
      <c r="L1879" t="s">
        <v>624</v>
      </c>
      <c r="M1879" t="s">
        <v>74</v>
      </c>
      <c r="N1879">
        <v>0</v>
      </c>
      <c r="O1879">
        <v>4930</v>
      </c>
      <c r="P1879">
        <v>16</v>
      </c>
      <c r="Q1879" t="s">
        <v>48</v>
      </c>
      <c r="R1879" t="s">
        <v>74</v>
      </c>
      <c r="S1879">
        <v>4</v>
      </c>
      <c r="T1879">
        <v>1232.5</v>
      </c>
      <c r="X1879" t="s">
        <v>2977</v>
      </c>
    </row>
    <row r="1880" spans="2:24" x14ac:dyDescent="0.25">
      <c r="B1880" t="s">
        <v>2975</v>
      </c>
      <c r="C1880" t="s">
        <v>2583</v>
      </c>
      <c r="D1880" t="s">
        <v>2976</v>
      </c>
      <c r="E1880">
        <v>162</v>
      </c>
      <c r="F1880">
        <v>2</v>
      </c>
      <c r="G1880">
        <v>58</v>
      </c>
      <c r="H1880">
        <v>70</v>
      </c>
      <c r="I1880" t="s">
        <v>71</v>
      </c>
      <c r="J1880" t="s">
        <v>2586</v>
      </c>
      <c r="K1880">
        <v>300</v>
      </c>
      <c r="L1880" t="s">
        <v>624</v>
      </c>
      <c r="M1880" t="s">
        <v>74</v>
      </c>
      <c r="N1880">
        <v>0</v>
      </c>
      <c r="O1880">
        <v>4930</v>
      </c>
      <c r="P1880">
        <v>16</v>
      </c>
      <c r="Q1880" t="s">
        <v>48</v>
      </c>
      <c r="R1880" t="s">
        <v>74</v>
      </c>
      <c r="S1880">
        <v>4</v>
      </c>
      <c r="T1880">
        <v>1232.5</v>
      </c>
      <c r="X1880" t="s">
        <v>2977</v>
      </c>
    </row>
    <row r="1881" spans="2:24" x14ac:dyDescent="0.25">
      <c r="B1881" t="s">
        <v>2975</v>
      </c>
      <c r="C1881" t="s">
        <v>2583</v>
      </c>
      <c r="D1881" t="s">
        <v>2976</v>
      </c>
      <c r="E1881">
        <v>162</v>
      </c>
      <c r="F1881">
        <v>2</v>
      </c>
      <c r="G1881">
        <v>58</v>
      </c>
      <c r="H1881">
        <v>70</v>
      </c>
      <c r="I1881" t="s">
        <v>77</v>
      </c>
      <c r="J1881" t="s">
        <v>2587</v>
      </c>
      <c r="K1881">
        <v>230</v>
      </c>
      <c r="L1881" t="s">
        <v>627</v>
      </c>
      <c r="M1881" t="s">
        <v>74</v>
      </c>
      <c r="N1881">
        <v>0</v>
      </c>
      <c r="O1881">
        <v>4930</v>
      </c>
      <c r="P1881">
        <v>16</v>
      </c>
      <c r="Q1881" t="s">
        <v>48</v>
      </c>
      <c r="R1881" t="s">
        <v>74</v>
      </c>
      <c r="S1881">
        <v>4</v>
      </c>
      <c r="T1881">
        <v>1232.5</v>
      </c>
      <c r="X1881" t="s">
        <v>2977</v>
      </c>
    </row>
    <row r="1882" spans="2:24" x14ac:dyDescent="0.25">
      <c r="B1882" t="s">
        <v>2975</v>
      </c>
      <c r="C1882" t="s">
        <v>2583</v>
      </c>
      <c r="D1882" t="s">
        <v>2976</v>
      </c>
      <c r="E1882">
        <v>162</v>
      </c>
      <c r="F1882">
        <v>2</v>
      </c>
      <c r="G1882">
        <v>58</v>
      </c>
      <c r="H1882">
        <v>70</v>
      </c>
      <c r="I1882" t="s">
        <v>77</v>
      </c>
      <c r="J1882" t="s">
        <v>1045</v>
      </c>
      <c r="K1882">
        <v>300</v>
      </c>
      <c r="L1882" t="s">
        <v>627</v>
      </c>
      <c r="M1882" t="s">
        <v>74</v>
      </c>
      <c r="N1882">
        <v>0</v>
      </c>
      <c r="O1882">
        <v>4930</v>
      </c>
      <c r="P1882">
        <v>16</v>
      </c>
      <c r="Q1882" t="s">
        <v>48</v>
      </c>
      <c r="R1882" t="s">
        <v>74</v>
      </c>
      <c r="S1882">
        <v>4</v>
      </c>
      <c r="T1882">
        <v>1232.5</v>
      </c>
      <c r="X1882" t="s">
        <v>2977</v>
      </c>
    </row>
    <row r="1883" spans="2:24" x14ac:dyDescent="0.25">
      <c r="B1883" t="s">
        <v>2975</v>
      </c>
      <c r="C1883" t="s">
        <v>2583</v>
      </c>
      <c r="D1883" t="s">
        <v>2976</v>
      </c>
      <c r="E1883">
        <v>162</v>
      </c>
      <c r="F1883">
        <v>2</v>
      </c>
      <c r="G1883">
        <v>58</v>
      </c>
      <c r="H1883">
        <v>70</v>
      </c>
      <c r="I1883" t="s">
        <v>77</v>
      </c>
      <c r="J1883" t="s">
        <v>2586</v>
      </c>
      <c r="K1883">
        <v>300</v>
      </c>
      <c r="L1883" t="s">
        <v>627</v>
      </c>
      <c r="M1883" t="s">
        <v>74</v>
      </c>
      <c r="N1883">
        <v>0</v>
      </c>
      <c r="O1883">
        <v>4930</v>
      </c>
      <c r="P1883">
        <v>16</v>
      </c>
      <c r="Q1883" t="s">
        <v>48</v>
      </c>
      <c r="R1883" t="s">
        <v>74</v>
      </c>
      <c r="S1883">
        <v>4</v>
      </c>
      <c r="T1883">
        <v>1232.5</v>
      </c>
      <c r="X1883" t="s">
        <v>2977</v>
      </c>
    </row>
    <row r="1884" spans="2:24" x14ac:dyDescent="0.25">
      <c r="B1884" t="s">
        <v>2978</v>
      </c>
      <c r="C1884" t="s">
        <v>2979</v>
      </c>
      <c r="D1884" t="s">
        <v>2896</v>
      </c>
      <c r="E1884">
        <v>0</v>
      </c>
      <c r="F1884">
        <v>4</v>
      </c>
      <c r="G1884">
        <v>80</v>
      </c>
      <c r="H1884">
        <v>80</v>
      </c>
      <c r="I1884" t="s">
        <v>71</v>
      </c>
      <c r="J1884" t="s">
        <v>2439</v>
      </c>
      <c r="K1884">
        <v>190</v>
      </c>
      <c r="L1884" t="s">
        <v>73</v>
      </c>
      <c r="M1884" t="s">
        <v>74</v>
      </c>
      <c r="N1884">
        <v>0</v>
      </c>
      <c r="O1884">
        <v>12830</v>
      </c>
      <c r="P1884">
        <v>16</v>
      </c>
      <c r="Q1884" t="s">
        <v>48</v>
      </c>
      <c r="R1884" t="s">
        <v>74</v>
      </c>
      <c r="S1884">
        <v>11</v>
      </c>
      <c r="T1884">
        <v>1166.3636363636299</v>
      </c>
      <c r="X1884" t="s">
        <v>2980</v>
      </c>
    </row>
    <row r="1885" spans="2:24" x14ac:dyDescent="0.25">
      <c r="B1885" t="s">
        <v>2978</v>
      </c>
      <c r="C1885" t="s">
        <v>2979</v>
      </c>
      <c r="D1885" t="s">
        <v>2896</v>
      </c>
      <c r="E1885">
        <v>0</v>
      </c>
      <c r="F1885">
        <v>4</v>
      </c>
      <c r="G1885">
        <v>80</v>
      </c>
      <c r="H1885">
        <v>80</v>
      </c>
      <c r="I1885" t="s">
        <v>71</v>
      </c>
      <c r="J1885" t="s">
        <v>2292</v>
      </c>
      <c r="K1885">
        <v>100</v>
      </c>
      <c r="L1885" t="s">
        <v>239</v>
      </c>
      <c r="M1885" t="s">
        <v>74</v>
      </c>
      <c r="N1885">
        <v>1000</v>
      </c>
      <c r="O1885">
        <v>12830</v>
      </c>
      <c r="P1885">
        <v>16</v>
      </c>
      <c r="Q1885" t="s">
        <v>3990</v>
      </c>
      <c r="R1885" t="s">
        <v>74</v>
      </c>
      <c r="S1885">
        <v>13</v>
      </c>
      <c r="T1885">
        <v>986.923076923076</v>
      </c>
      <c r="X1885" t="s">
        <v>2980</v>
      </c>
    </row>
    <row r="1886" spans="2:24" x14ac:dyDescent="0.25">
      <c r="B1886" t="s">
        <v>2978</v>
      </c>
      <c r="C1886" t="s">
        <v>2979</v>
      </c>
      <c r="D1886" t="s">
        <v>2896</v>
      </c>
      <c r="E1886">
        <v>0</v>
      </c>
      <c r="F1886">
        <v>4</v>
      </c>
      <c r="G1886">
        <v>80</v>
      </c>
      <c r="H1886">
        <v>80</v>
      </c>
      <c r="I1886" t="s">
        <v>77</v>
      </c>
      <c r="J1886" t="s">
        <v>2981</v>
      </c>
      <c r="K1886">
        <v>300</v>
      </c>
      <c r="L1886" t="s">
        <v>239</v>
      </c>
      <c r="M1886" t="s">
        <v>74</v>
      </c>
      <c r="N1886">
        <v>250</v>
      </c>
      <c r="O1886">
        <v>12830</v>
      </c>
      <c r="P1886">
        <v>16</v>
      </c>
      <c r="Q1886" t="s">
        <v>3990</v>
      </c>
      <c r="R1886" t="s">
        <v>74</v>
      </c>
      <c r="S1886">
        <v>13</v>
      </c>
      <c r="T1886">
        <v>986.923076923076</v>
      </c>
      <c r="X1886" t="s">
        <v>2980</v>
      </c>
    </row>
    <row r="1887" spans="2:24" x14ac:dyDescent="0.25">
      <c r="B1887" t="s">
        <v>2978</v>
      </c>
      <c r="C1887" t="s">
        <v>2979</v>
      </c>
      <c r="D1887" t="s">
        <v>2896</v>
      </c>
      <c r="E1887">
        <v>0</v>
      </c>
      <c r="F1887">
        <v>4</v>
      </c>
      <c r="G1887">
        <v>80</v>
      </c>
      <c r="H1887">
        <v>80</v>
      </c>
      <c r="I1887" t="s">
        <v>77</v>
      </c>
      <c r="J1887" t="s">
        <v>2432</v>
      </c>
      <c r="K1887">
        <v>190</v>
      </c>
      <c r="L1887" t="s">
        <v>73</v>
      </c>
      <c r="M1887" t="s">
        <v>74</v>
      </c>
      <c r="N1887">
        <v>0</v>
      </c>
      <c r="O1887">
        <v>12830</v>
      </c>
      <c r="P1887">
        <v>16</v>
      </c>
      <c r="Q1887" t="s">
        <v>48</v>
      </c>
      <c r="R1887" t="s">
        <v>74</v>
      </c>
      <c r="S1887">
        <v>11</v>
      </c>
      <c r="T1887">
        <v>1166.3636363636299</v>
      </c>
      <c r="X1887" t="s">
        <v>2980</v>
      </c>
    </row>
    <row r="1888" spans="2:24" x14ac:dyDescent="0.25">
      <c r="B1888" t="s">
        <v>2982</v>
      </c>
      <c r="C1888" t="s">
        <v>2983</v>
      </c>
      <c r="D1888" t="s">
        <v>80</v>
      </c>
      <c r="E1888">
        <v>163</v>
      </c>
      <c r="F1888">
        <v>4</v>
      </c>
      <c r="G1888">
        <v>76</v>
      </c>
      <c r="H1888">
        <v>70</v>
      </c>
      <c r="I1888" t="s">
        <v>71</v>
      </c>
      <c r="J1888" t="s">
        <v>76</v>
      </c>
      <c r="K1888">
        <v>170</v>
      </c>
      <c r="L1888" t="s">
        <v>73</v>
      </c>
      <c r="M1888" t="s">
        <v>74</v>
      </c>
      <c r="N1888">
        <v>0</v>
      </c>
      <c r="O1888">
        <v>7744</v>
      </c>
      <c r="P1888">
        <v>16</v>
      </c>
      <c r="Q1888" t="s">
        <v>48</v>
      </c>
      <c r="R1888" t="s">
        <v>74</v>
      </c>
      <c r="S1888">
        <v>7</v>
      </c>
      <c r="T1888">
        <v>1106.2857142857099</v>
      </c>
      <c r="X1888" t="s">
        <v>2984</v>
      </c>
    </row>
    <row r="1889" spans="2:24" x14ac:dyDescent="0.25">
      <c r="B1889" t="s">
        <v>2982</v>
      </c>
      <c r="C1889" t="s">
        <v>2983</v>
      </c>
      <c r="D1889" t="s">
        <v>80</v>
      </c>
      <c r="E1889">
        <v>163</v>
      </c>
      <c r="F1889">
        <v>4</v>
      </c>
      <c r="G1889">
        <v>76</v>
      </c>
      <c r="H1889">
        <v>70</v>
      </c>
      <c r="I1889" t="s">
        <v>77</v>
      </c>
      <c r="J1889" t="s">
        <v>76</v>
      </c>
      <c r="K1889">
        <v>170</v>
      </c>
      <c r="L1889" t="s">
        <v>73</v>
      </c>
      <c r="M1889" t="s">
        <v>74</v>
      </c>
      <c r="N1889">
        <v>0</v>
      </c>
      <c r="O1889">
        <v>7744</v>
      </c>
      <c r="P1889">
        <v>16</v>
      </c>
      <c r="Q1889" t="s">
        <v>48</v>
      </c>
      <c r="R1889" t="s">
        <v>74</v>
      </c>
      <c r="S1889">
        <v>7</v>
      </c>
      <c r="T1889">
        <v>1106.2857142857099</v>
      </c>
      <c r="X1889" t="s">
        <v>2984</v>
      </c>
    </row>
    <row r="1890" spans="2:24" x14ac:dyDescent="0.25">
      <c r="B1890" t="s">
        <v>2985</v>
      </c>
      <c r="D1890" t="s">
        <v>2319</v>
      </c>
      <c r="E1890">
        <v>163</v>
      </c>
      <c r="F1890">
        <v>4</v>
      </c>
      <c r="G1890">
        <v>74</v>
      </c>
      <c r="H1890">
        <v>70</v>
      </c>
      <c r="I1890" t="s">
        <v>71</v>
      </c>
      <c r="J1890" t="s">
        <v>76</v>
      </c>
      <c r="K1890">
        <v>170</v>
      </c>
      <c r="L1890" t="s">
        <v>271</v>
      </c>
      <c r="M1890" t="s">
        <v>74</v>
      </c>
      <c r="N1890">
        <v>0</v>
      </c>
      <c r="O1890">
        <v>7728</v>
      </c>
      <c r="P1890">
        <v>16</v>
      </c>
      <c r="Q1890" t="s">
        <v>48</v>
      </c>
      <c r="R1890" t="s">
        <v>74</v>
      </c>
      <c r="S1890">
        <v>7</v>
      </c>
      <c r="T1890">
        <v>1104</v>
      </c>
      <c r="X1890" t="s">
        <v>2986</v>
      </c>
    </row>
    <row r="1891" spans="2:24" x14ac:dyDescent="0.25">
      <c r="B1891" t="s">
        <v>2985</v>
      </c>
      <c r="D1891" t="s">
        <v>2319</v>
      </c>
      <c r="E1891">
        <v>163</v>
      </c>
      <c r="F1891">
        <v>4</v>
      </c>
      <c r="G1891">
        <v>74</v>
      </c>
      <c r="H1891">
        <v>70</v>
      </c>
      <c r="I1891" t="s">
        <v>77</v>
      </c>
      <c r="J1891" t="s">
        <v>76</v>
      </c>
      <c r="K1891">
        <v>170</v>
      </c>
      <c r="L1891" t="s">
        <v>627</v>
      </c>
      <c r="M1891" t="s">
        <v>74</v>
      </c>
      <c r="N1891">
        <v>0</v>
      </c>
      <c r="O1891">
        <v>7728</v>
      </c>
      <c r="P1891">
        <v>16</v>
      </c>
      <c r="Q1891" t="s">
        <v>48</v>
      </c>
      <c r="R1891" t="s">
        <v>74</v>
      </c>
      <c r="S1891">
        <v>7</v>
      </c>
      <c r="T1891">
        <v>1104</v>
      </c>
      <c r="X1891" t="s">
        <v>2986</v>
      </c>
    </row>
    <row r="1892" spans="2:24" x14ac:dyDescent="0.25">
      <c r="B1892" t="s">
        <v>2987</v>
      </c>
      <c r="C1892" t="s">
        <v>2988</v>
      </c>
      <c r="D1892" t="s">
        <v>2993</v>
      </c>
      <c r="E1892">
        <v>163</v>
      </c>
      <c r="F1892">
        <v>4</v>
      </c>
      <c r="G1892">
        <v>74</v>
      </c>
      <c r="H1892">
        <v>70</v>
      </c>
      <c r="I1892" t="s">
        <v>71</v>
      </c>
      <c r="J1892" t="s">
        <v>1538</v>
      </c>
      <c r="K1892">
        <v>150</v>
      </c>
      <c r="L1892" t="s">
        <v>83</v>
      </c>
      <c r="M1892" t="s">
        <v>83</v>
      </c>
      <c r="N1892">
        <v>0</v>
      </c>
      <c r="O1892">
        <v>7728</v>
      </c>
      <c r="P1892">
        <v>16</v>
      </c>
      <c r="Q1892" t="s">
        <v>48</v>
      </c>
      <c r="R1892">
        <v>450</v>
      </c>
      <c r="S1892">
        <v>7</v>
      </c>
      <c r="T1892">
        <v>1104</v>
      </c>
      <c r="X1892" t="s">
        <v>2994</v>
      </c>
    </row>
    <row r="1893" spans="2:24" x14ac:dyDescent="0.25">
      <c r="B1893" t="s">
        <v>2987</v>
      </c>
      <c r="C1893" t="s">
        <v>1946</v>
      </c>
      <c r="D1893" t="s">
        <v>2991</v>
      </c>
      <c r="E1893">
        <v>163</v>
      </c>
      <c r="F1893">
        <v>4</v>
      </c>
      <c r="G1893">
        <v>74</v>
      </c>
      <c r="H1893">
        <v>70</v>
      </c>
      <c r="I1893" t="s">
        <v>71</v>
      </c>
      <c r="J1893" t="s">
        <v>1538</v>
      </c>
      <c r="K1893">
        <v>150</v>
      </c>
      <c r="L1893" t="s">
        <v>83</v>
      </c>
      <c r="M1893" t="s">
        <v>83</v>
      </c>
      <c r="N1893">
        <v>0</v>
      </c>
      <c r="O1893">
        <v>7870</v>
      </c>
      <c r="P1893">
        <v>16</v>
      </c>
      <c r="Q1893" t="s">
        <v>48</v>
      </c>
      <c r="R1893">
        <v>450</v>
      </c>
      <c r="S1893">
        <v>7</v>
      </c>
      <c r="T1893">
        <v>1124.2857142857099</v>
      </c>
      <c r="X1893" t="s">
        <v>2992</v>
      </c>
    </row>
    <row r="1894" spans="2:24" x14ac:dyDescent="0.25">
      <c r="B1894" t="s">
        <v>2987</v>
      </c>
      <c r="C1894" t="s">
        <v>2988</v>
      </c>
      <c r="D1894" t="s">
        <v>2989</v>
      </c>
      <c r="E1894">
        <v>71</v>
      </c>
      <c r="F1894">
        <v>4</v>
      </c>
      <c r="G1894">
        <v>74</v>
      </c>
      <c r="H1894">
        <v>70</v>
      </c>
      <c r="I1894" t="s">
        <v>71</v>
      </c>
      <c r="J1894" t="s">
        <v>1538</v>
      </c>
      <c r="K1894">
        <v>150</v>
      </c>
      <c r="L1894" t="s">
        <v>83</v>
      </c>
      <c r="M1894" t="s">
        <v>83</v>
      </c>
      <c r="N1894">
        <v>0</v>
      </c>
      <c r="O1894">
        <v>7728</v>
      </c>
      <c r="P1894">
        <v>16</v>
      </c>
      <c r="Q1894" t="s">
        <v>48</v>
      </c>
      <c r="R1894">
        <v>450</v>
      </c>
      <c r="S1894">
        <v>7</v>
      </c>
      <c r="T1894">
        <v>1104</v>
      </c>
      <c r="X1894" t="s">
        <v>2990</v>
      </c>
    </row>
    <row r="1895" spans="2:24" x14ac:dyDescent="0.25">
      <c r="B1895" t="s">
        <v>2987</v>
      </c>
      <c r="C1895" t="s">
        <v>2988</v>
      </c>
      <c r="D1895" t="s">
        <v>2989</v>
      </c>
      <c r="E1895">
        <v>71</v>
      </c>
      <c r="F1895">
        <v>4</v>
      </c>
      <c r="G1895">
        <v>74</v>
      </c>
      <c r="H1895">
        <v>70</v>
      </c>
      <c r="I1895" t="s">
        <v>77</v>
      </c>
      <c r="J1895" t="s">
        <v>1538</v>
      </c>
      <c r="K1895">
        <v>150</v>
      </c>
      <c r="L1895" t="s">
        <v>83</v>
      </c>
      <c r="M1895" t="s">
        <v>83</v>
      </c>
      <c r="N1895">
        <v>0</v>
      </c>
      <c r="O1895">
        <v>7728</v>
      </c>
      <c r="P1895">
        <v>16</v>
      </c>
      <c r="Q1895" t="s">
        <v>48</v>
      </c>
      <c r="R1895" t="s">
        <v>74</v>
      </c>
      <c r="S1895">
        <v>7</v>
      </c>
      <c r="T1895">
        <v>1104</v>
      </c>
      <c r="X1895" t="s">
        <v>2990</v>
      </c>
    </row>
    <row r="1896" spans="2:24" x14ac:dyDescent="0.25">
      <c r="B1896" t="s">
        <v>2987</v>
      </c>
      <c r="C1896" t="s">
        <v>1946</v>
      </c>
      <c r="D1896" t="s">
        <v>2991</v>
      </c>
      <c r="E1896">
        <v>163</v>
      </c>
      <c r="F1896">
        <v>4</v>
      </c>
      <c r="G1896">
        <v>74</v>
      </c>
      <c r="H1896">
        <v>70</v>
      </c>
      <c r="I1896" t="s">
        <v>77</v>
      </c>
      <c r="J1896" t="s">
        <v>1538</v>
      </c>
      <c r="K1896">
        <v>150</v>
      </c>
      <c r="L1896" t="s">
        <v>83</v>
      </c>
      <c r="M1896" t="s">
        <v>83</v>
      </c>
      <c r="N1896">
        <v>0</v>
      </c>
      <c r="O1896">
        <v>7870</v>
      </c>
      <c r="P1896">
        <v>16</v>
      </c>
      <c r="Q1896" t="s">
        <v>48</v>
      </c>
      <c r="R1896" t="s">
        <v>74</v>
      </c>
      <c r="S1896">
        <v>7</v>
      </c>
      <c r="T1896">
        <v>1124.2857142857099</v>
      </c>
      <c r="X1896" t="s">
        <v>2992</v>
      </c>
    </row>
    <row r="1897" spans="2:24" x14ac:dyDescent="0.25">
      <c r="B1897" t="s">
        <v>2987</v>
      </c>
      <c r="C1897" t="s">
        <v>2988</v>
      </c>
      <c r="D1897" t="s">
        <v>2993</v>
      </c>
      <c r="E1897">
        <v>163</v>
      </c>
      <c r="F1897">
        <v>4</v>
      </c>
      <c r="G1897">
        <v>74</v>
      </c>
      <c r="H1897">
        <v>70</v>
      </c>
      <c r="I1897" t="s">
        <v>77</v>
      </c>
      <c r="J1897" t="s">
        <v>1538</v>
      </c>
      <c r="K1897">
        <v>150</v>
      </c>
      <c r="L1897" t="s">
        <v>83</v>
      </c>
      <c r="M1897" t="s">
        <v>83</v>
      </c>
      <c r="N1897">
        <v>0</v>
      </c>
      <c r="O1897">
        <v>7728</v>
      </c>
      <c r="P1897">
        <v>16</v>
      </c>
      <c r="Q1897" t="s">
        <v>48</v>
      </c>
      <c r="R1897" t="s">
        <v>74</v>
      </c>
      <c r="S1897">
        <v>7</v>
      </c>
      <c r="T1897">
        <v>1104</v>
      </c>
      <c r="X1897" t="s">
        <v>2994</v>
      </c>
    </row>
    <row r="1898" spans="2:24" x14ac:dyDescent="0.25">
      <c r="B1898" t="s">
        <v>2995</v>
      </c>
      <c r="C1898" t="s">
        <v>2996</v>
      </c>
      <c r="D1898" t="s">
        <v>3970</v>
      </c>
      <c r="E1898">
        <v>71</v>
      </c>
      <c r="F1898">
        <v>4</v>
      </c>
      <c r="G1898">
        <v>78</v>
      </c>
      <c r="H1898">
        <v>70</v>
      </c>
      <c r="I1898" t="s">
        <v>71</v>
      </c>
      <c r="J1898" t="s">
        <v>2208</v>
      </c>
      <c r="K1898">
        <v>160</v>
      </c>
      <c r="L1898" t="s">
        <v>83</v>
      </c>
      <c r="M1898" t="s">
        <v>83</v>
      </c>
      <c r="N1898">
        <v>0</v>
      </c>
      <c r="O1898">
        <v>7840</v>
      </c>
      <c r="P1898">
        <v>16</v>
      </c>
      <c r="Q1898" t="s">
        <v>48</v>
      </c>
      <c r="R1898">
        <v>450</v>
      </c>
      <c r="S1898">
        <v>7</v>
      </c>
      <c r="T1898">
        <v>1120</v>
      </c>
      <c r="X1898" t="s">
        <v>2997</v>
      </c>
    </row>
    <row r="1899" spans="2:24" x14ac:dyDescent="0.25">
      <c r="B1899" t="s">
        <v>2995</v>
      </c>
      <c r="C1899" t="s">
        <v>2355</v>
      </c>
      <c r="D1899" t="s">
        <v>2998</v>
      </c>
      <c r="E1899">
        <v>71</v>
      </c>
      <c r="F1899">
        <v>4</v>
      </c>
      <c r="G1899">
        <v>76</v>
      </c>
      <c r="H1899">
        <v>70</v>
      </c>
      <c r="I1899" t="s">
        <v>71</v>
      </c>
      <c r="J1899" t="s">
        <v>2208</v>
      </c>
      <c r="K1899">
        <v>160</v>
      </c>
      <c r="L1899" t="s">
        <v>83</v>
      </c>
      <c r="M1899" t="s">
        <v>83</v>
      </c>
      <c r="N1899">
        <v>0</v>
      </c>
      <c r="O1899">
        <v>7840</v>
      </c>
      <c r="P1899">
        <v>16</v>
      </c>
      <c r="Q1899" t="s">
        <v>48</v>
      </c>
      <c r="R1899">
        <v>450</v>
      </c>
      <c r="S1899">
        <v>7</v>
      </c>
      <c r="T1899">
        <v>1120</v>
      </c>
      <c r="X1899" t="s">
        <v>2999</v>
      </c>
    </row>
    <row r="1900" spans="2:24" x14ac:dyDescent="0.25">
      <c r="B1900" t="s">
        <v>2995</v>
      </c>
      <c r="C1900" t="s">
        <v>2355</v>
      </c>
      <c r="D1900" t="s">
        <v>2998</v>
      </c>
      <c r="E1900">
        <v>71</v>
      </c>
      <c r="F1900">
        <v>4</v>
      </c>
      <c r="G1900">
        <v>76</v>
      </c>
      <c r="H1900">
        <v>70</v>
      </c>
      <c r="I1900" t="s">
        <v>77</v>
      </c>
      <c r="J1900" t="s">
        <v>2208</v>
      </c>
      <c r="K1900">
        <v>160</v>
      </c>
      <c r="L1900" t="s">
        <v>83</v>
      </c>
      <c r="M1900" t="s">
        <v>83</v>
      </c>
      <c r="N1900">
        <v>0</v>
      </c>
      <c r="O1900">
        <v>7840</v>
      </c>
      <c r="P1900">
        <v>16</v>
      </c>
      <c r="Q1900" t="s">
        <v>48</v>
      </c>
      <c r="R1900" t="s">
        <v>74</v>
      </c>
      <c r="S1900">
        <v>7</v>
      </c>
      <c r="T1900">
        <v>1120</v>
      </c>
      <c r="X1900" t="s">
        <v>2999</v>
      </c>
    </row>
    <row r="1901" spans="2:24" x14ac:dyDescent="0.25">
      <c r="B1901" t="s">
        <v>2995</v>
      </c>
      <c r="C1901" t="s">
        <v>2996</v>
      </c>
      <c r="D1901" t="s">
        <v>3970</v>
      </c>
      <c r="E1901">
        <v>71</v>
      </c>
      <c r="F1901">
        <v>4</v>
      </c>
      <c r="G1901">
        <v>78</v>
      </c>
      <c r="H1901">
        <v>70</v>
      </c>
      <c r="I1901" t="s">
        <v>77</v>
      </c>
      <c r="J1901" t="s">
        <v>2208</v>
      </c>
      <c r="K1901">
        <v>160</v>
      </c>
      <c r="L1901" t="s">
        <v>83</v>
      </c>
      <c r="M1901" t="s">
        <v>83</v>
      </c>
      <c r="N1901">
        <v>0</v>
      </c>
      <c r="O1901">
        <v>7840</v>
      </c>
      <c r="P1901">
        <v>16</v>
      </c>
      <c r="Q1901" t="s">
        <v>48</v>
      </c>
      <c r="R1901" t="s">
        <v>74</v>
      </c>
      <c r="S1901">
        <v>7</v>
      </c>
      <c r="T1901">
        <v>1120</v>
      </c>
      <c r="X1901" t="s">
        <v>2997</v>
      </c>
    </row>
    <row r="1902" spans="2:24" x14ac:dyDescent="0.25">
      <c r="B1902" t="s">
        <v>3000</v>
      </c>
      <c r="C1902" t="s">
        <v>2359</v>
      </c>
      <c r="D1902" t="s">
        <v>3001</v>
      </c>
      <c r="E1902">
        <v>71</v>
      </c>
      <c r="F1902">
        <v>4</v>
      </c>
      <c r="G1902">
        <v>76</v>
      </c>
      <c r="H1902">
        <v>70</v>
      </c>
      <c r="I1902" t="s">
        <v>71</v>
      </c>
      <c r="J1902" t="s">
        <v>2208</v>
      </c>
      <c r="K1902">
        <v>160</v>
      </c>
      <c r="L1902" t="s">
        <v>83</v>
      </c>
      <c r="M1902" t="s">
        <v>83</v>
      </c>
      <c r="N1902">
        <v>0</v>
      </c>
      <c r="O1902">
        <v>7728</v>
      </c>
      <c r="P1902">
        <v>16</v>
      </c>
      <c r="Q1902" t="s">
        <v>48</v>
      </c>
      <c r="R1902">
        <v>450</v>
      </c>
      <c r="S1902">
        <v>7</v>
      </c>
      <c r="T1902">
        <v>1104</v>
      </c>
      <c r="X1902" t="s">
        <v>3002</v>
      </c>
    </row>
    <row r="1903" spans="2:24" x14ac:dyDescent="0.25">
      <c r="B1903" t="s">
        <v>3000</v>
      </c>
      <c r="C1903" t="s">
        <v>2359</v>
      </c>
      <c r="D1903" t="s">
        <v>3001</v>
      </c>
      <c r="E1903">
        <v>71</v>
      </c>
      <c r="F1903">
        <v>4</v>
      </c>
      <c r="G1903">
        <v>76</v>
      </c>
      <c r="H1903">
        <v>70</v>
      </c>
      <c r="I1903" t="s">
        <v>77</v>
      </c>
      <c r="J1903" t="s">
        <v>1538</v>
      </c>
      <c r="K1903">
        <v>150</v>
      </c>
      <c r="L1903" t="s">
        <v>83</v>
      </c>
      <c r="M1903" t="s">
        <v>83</v>
      </c>
      <c r="N1903">
        <v>0</v>
      </c>
      <c r="O1903">
        <v>7728</v>
      </c>
      <c r="P1903">
        <v>16</v>
      </c>
      <c r="Q1903" t="s">
        <v>48</v>
      </c>
      <c r="R1903" t="s">
        <v>74</v>
      </c>
      <c r="S1903">
        <v>7</v>
      </c>
      <c r="T1903">
        <v>1104</v>
      </c>
      <c r="X1903" t="s">
        <v>3002</v>
      </c>
    </row>
    <row r="1904" spans="2:24" x14ac:dyDescent="0.25">
      <c r="B1904" t="s">
        <v>3003</v>
      </c>
      <c r="C1904" t="s">
        <v>2988</v>
      </c>
      <c r="D1904" t="s">
        <v>3004</v>
      </c>
      <c r="E1904">
        <v>163</v>
      </c>
      <c r="F1904">
        <v>4</v>
      </c>
      <c r="G1904">
        <v>74</v>
      </c>
      <c r="H1904">
        <v>70</v>
      </c>
      <c r="I1904" t="s">
        <v>71</v>
      </c>
      <c r="J1904" t="s">
        <v>1538</v>
      </c>
      <c r="K1904">
        <v>150</v>
      </c>
      <c r="L1904" t="s">
        <v>83</v>
      </c>
      <c r="M1904" t="s">
        <v>83</v>
      </c>
      <c r="N1904">
        <v>0</v>
      </c>
      <c r="O1904">
        <v>7728</v>
      </c>
      <c r="P1904">
        <v>16</v>
      </c>
      <c r="Q1904" t="s">
        <v>48</v>
      </c>
      <c r="R1904">
        <v>450</v>
      </c>
      <c r="S1904">
        <v>7</v>
      </c>
      <c r="T1904">
        <v>1104</v>
      </c>
      <c r="X1904" t="s">
        <v>3005</v>
      </c>
    </row>
    <row r="1905" spans="2:24" x14ac:dyDescent="0.25">
      <c r="B1905" t="s">
        <v>3003</v>
      </c>
      <c r="C1905" t="s">
        <v>3006</v>
      </c>
      <c r="D1905" t="s">
        <v>3007</v>
      </c>
      <c r="E1905">
        <v>163</v>
      </c>
      <c r="F1905">
        <v>4</v>
      </c>
      <c r="G1905">
        <v>76</v>
      </c>
      <c r="H1905">
        <v>70</v>
      </c>
      <c r="I1905" t="s">
        <v>71</v>
      </c>
      <c r="J1905" t="s">
        <v>1538</v>
      </c>
      <c r="K1905">
        <v>150</v>
      </c>
      <c r="L1905" t="s">
        <v>83</v>
      </c>
      <c r="M1905" t="s">
        <v>83</v>
      </c>
      <c r="N1905">
        <v>0</v>
      </c>
      <c r="O1905">
        <v>7728</v>
      </c>
      <c r="P1905">
        <v>16</v>
      </c>
      <c r="Q1905" t="s">
        <v>48</v>
      </c>
      <c r="R1905">
        <v>450</v>
      </c>
      <c r="S1905">
        <v>7</v>
      </c>
      <c r="T1905">
        <v>1104</v>
      </c>
      <c r="X1905" t="s">
        <v>3008</v>
      </c>
    </row>
    <row r="1906" spans="2:24" x14ac:dyDescent="0.25">
      <c r="B1906" t="s">
        <v>3003</v>
      </c>
      <c r="C1906" t="s">
        <v>3006</v>
      </c>
      <c r="D1906" t="s">
        <v>3007</v>
      </c>
      <c r="E1906">
        <v>163</v>
      </c>
      <c r="F1906">
        <v>4</v>
      </c>
      <c r="G1906">
        <v>76</v>
      </c>
      <c r="H1906">
        <v>70</v>
      </c>
      <c r="I1906" t="s">
        <v>77</v>
      </c>
      <c r="J1906" t="s">
        <v>1538</v>
      </c>
      <c r="K1906">
        <v>150</v>
      </c>
      <c r="L1906" t="s">
        <v>83</v>
      </c>
      <c r="M1906" t="s">
        <v>83</v>
      </c>
      <c r="N1906">
        <v>0</v>
      </c>
      <c r="O1906">
        <v>7728</v>
      </c>
      <c r="P1906">
        <v>16</v>
      </c>
      <c r="Q1906" t="s">
        <v>48</v>
      </c>
      <c r="R1906" t="s">
        <v>74</v>
      </c>
      <c r="S1906">
        <v>7</v>
      </c>
      <c r="T1906">
        <v>1104</v>
      </c>
      <c r="X1906" t="s">
        <v>3008</v>
      </c>
    </row>
    <row r="1907" spans="2:24" x14ac:dyDescent="0.25">
      <c r="B1907" t="s">
        <v>3003</v>
      </c>
      <c r="C1907" t="s">
        <v>2988</v>
      </c>
      <c r="D1907" t="s">
        <v>3004</v>
      </c>
      <c r="E1907">
        <v>163</v>
      </c>
      <c r="F1907">
        <v>4</v>
      </c>
      <c r="G1907">
        <v>74</v>
      </c>
      <c r="H1907">
        <v>70</v>
      </c>
      <c r="I1907" t="s">
        <v>77</v>
      </c>
      <c r="J1907" t="s">
        <v>1538</v>
      </c>
      <c r="K1907">
        <v>150</v>
      </c>
      <c r="L1907" t="s">
        <v>83</v>
      </c>
      <c r="M1907" t="s">
        <v>83</v>
      </c>
      <c r="N1907">
        <v>0</v>
      </c>
      <c r="O1907">
        <v>7728</v>
      </c>
      <c r="P1907">
        <v>16</v>
      </c>
      <c r="Q1907" t="s">
        <v>48</v>
      </c>
      <c r="R1907" t="s">
        <v>74</v>
      </c>
      <c r="S1907">
        <v>7</v>
      </c>
      <c r="T1907">
        <v>1104</v>
      </c>
      <c r="X1907" t="s">
        <v>3005</v>
      </c>
    </row>
    <row r="1908" spans="2:24" x14ac:dyDescent="0.25">
      <c r="B1908" t="s">
        <v>3009</v>
      </c>
      <c r="C1908" t="s">
        <v>2359</v>
      </c>
      <c r="D1908" t="s">
        <v>3010</v>
      </c>
      <c r="E1908">
        <v>71</v>
      </c>
      <c r="F1908">
        <v>4</v>
      </c>
      <c r="G1908">
        <v>76</v>
      </c>
      <c r="H1908">
        <v>70</v>
      </c>
      <c r="I1908" t="s">
        <v>71</v>
      </c>
      <c r="J1908" t="s">
        <v>2208</v>
      </c>
      <c r="K1908">
        <v>160</v>
      </c>
      <c r="L1908" t="s">
        <v>83</v>
      </c>
      <c r="M1908" t="s">
        <v>83</v>
      </c>
      <c r="N1908">
        <v>0</v>
      </c>
      <c r="O1908">
        <v>7728</v>
      </c>
      <c r="P1908">
        <v>16</v>
      </c>
      <c r="Q1908" t="s">
        <v>48</v>
      </c>
      <c r="R1908">
        <v>450</v>
      </c>
      <c r="S1908">
        <v>7</v>
      </c>
      <c r="T1908">
        <v>1104</v>
      </c>
      <c r="X1908" t="s">
        <v>3011</v>
      </c>
    </row>
    <row r="1909" spans="2:24" x14ac:dyDescent="0.25">
      <c r="B1909" t="s">
        <v>3009</v>
      </c>
      <c r="C1909" t="s">
        <v>2359</v>
      </c>
      <c r="D1909" t="s">
        <v>3012</v>
      </c>
      <c r="E1909">
        <v>71</v>
      </c>
      <c r="F1909">
        <v>4</v>
      </c>
      <c r="G1909">
        <v>76</v>
      </c>
      <c r="H1909">
        <v>70</v>
      </c>
      <c r="I1909" t="s">
        <v>71</v>
      </c>
      <c r="J1909" t="s">
        <v>2208</v>
      </c>
      <c r="K1909">
        <v>160</v>
      </c>
      <c r="L1909" t="s">
        <v>83</v>
      </c>
      <c r="M1909" t="s">
        <v>83</v>
      </c>
      <c r="N1909">
        <v>0</v>
      </c>
      <c r="O1909">
        <v>7728</v>
      </c>
      <c r="P1909">
        <v>16</v>
      </c>
      <c r="Q1909" t="s">
        <v>48</v>
      </c>
      <c r="R1909">
        <v>450</v>
      </c>
      <c r="S1909">
        <v>7</v>
      </c>
      <c r="T1909">
        <v>1104</v>
      </c>
      <c r="X1909" t="s">
        <v>3013</v>
      </c>
    </row>
    <row r="1910" spans="2:24" x14ac:dyDescent="0.25">
      <c r="B1910" t="s">
        <v>3009</v>
      </c>
      <c r="C1910" t="s">
        <v>2359</v>
      </c>
      <c r="D1910" t="s">
        <v>3012</v>
      </c>
      <c r="E1910">
        <v>71</v>
      </c>
      <c r="F1910">
        <v>4</v>
      </c>
      <c r="G1910">
        <v>76</v>
      </c>
      <c r="H1910">
        <v>70</v>
      </c>
      <c r="I1910" t="s">
        <v>77</v>
      </c>
      <c r="J1910" t="s">
        <v>2208</v>
      </c>
      <c r="K1910">
        <v>160</v>
      </c>
      <c r="L1910" t="s">
        <v>83</v>
      </c>
      <c r="M1910" t="s">
        <v>83</v>
      </c>
      <c r="N1910">
        <v>0</v>
      </c>
      <c r="O1910">
        <v>7728</v>
      </c>
      <c r="P1910">
        <v>16</v>
      </c>
      <c r="Q1910" t="s">
        <v>48</v>
      </c>
      <c r="R1910" t="s">
        <v>74</v>
      </c>
      <c r="S1910">
        <v>7</v>
      </c>
      <c r="T1910">
        <v>1104</v>
      </c>
      <c r="X1910" t="s">
        <v>3013</v>
      </c>
    </row>
    <row r="1911" spans="2:24" x14ac:dyDescent="0.25">
      <c r="B1911" t="s">
        <v>3009</v>
      </c>
      <c r="C1911" t="s">
        <v>2359</v>
      </c>
      <c r="D1911" t="s">
        <v>3010</v>
      </c>
      <c r="E1911">
        <v>71</v>
      </c>
      <c r="F1911">
        <v>4</v>
      </c>
      <c r="G1911">
        <v>76</v>
      </c>
      <c r="H1911">
        <v>70</v>
      </c>
      <c r="I1911" t="s">
        <v>77</v>
      </c>
      <c r="J1911" t="s">
        <v>2208</v>
      </c>
      <c r="K1911">
        <v>160</v>
      </c>
      <c r="L1911" t="s">
        <v>83</v>
      </c>
      <c r="M1911" t="s">
        <v>83</v>
      </c>
      <c r="N1911">
        <v>0</v>
      </c>
      <c r="O1911">
        <v>7728</v>
      </c>
      <c r="P1911">
        <v>16</v>
      </c>
      <c r="Q1911" t="s">
        <v>48</v>
      </c>
      <c r="R1911" t="s">
        <v>74</v>
      </c>
      <c r="S1911">
        <v>7</v>
      </c>
      <c r="T1911">
        <v>1104</v>
      </c>
      <c r="X1911" t="s">
        <v>3011</v>
      </c>
    </row>
    <row r="1912" spans="2:24" x14ac:dyDescent="0.25">
      <c r="B1912" t="s">
        <v>3014</v>
      </c>
      <c r="C1912" t="s">
        <v>2983</v>
      </c>
      <c r="D1912" t="s">
        <v>433</v>
      </c>
      <c r="E1912">
        <v>0</v>
      </c>
      <c r="F1912">
        <v>4</v>
      </c>
      <c r="G1912">
        <v>76</v>
      </c>
      <c r="H1912">
        <v>70</v>
      </c>
      <c r="I1912" t="s">
        <v>71</v>
      </c>
      <c r="J1912" t="s">
        <v>76</v>
      </c>
      <c r="K1912">
        <v>170</v>
      </c>
      <c r="L1912" t="s">
        <v>73</v>
      </c>
      <c r="M1912" t="s">
        <v>74</v>
      </c>
      <c r="N1912">
        <v>0</v>
      </c>
      <c r="O1912">
        <v>7744</v>
      </c>
      <c r="P1912">
        <v>16</v>
      </c>
      <c r="Q1912" t="s">
        <v>48</v>
      </c>
      <c r="R1912" t="s">
        <v>74</v>
      </c>
      <c r="S1912">
        <v>7</v>
      </c>
      <c r="T1912">
        <v>1106.2857142857099</v>
      </c>
      <c r="X1912" t="s">
        <v>3015</v>
      </c>
    </row>
    <row r="1913" spans="2:24" x14ac:dyDescent="0.25">
      <c r="B1913" t="s">
        <v>3014</v>
      </c>
      <c r="C1913" t="s">
        <v>2983</v>
      </c>
      <c r="D1913" t="s">
        <v>433</v>
      </c>
      <c r="E1913">
        <v>0</v>
      </c>
      <c r="F1913">
        <v>4</v>
      </c>
      <c r="G1913">
        <v>76</v>
      </c>
      <c r="H1913">
        <v>70</v>
      </c>
      <c r="I1913" t="s">
        <v>77</v>
      </c>
      <c r="J1913" t="s">
        <v>76</v>
      </c>
      <c r="K1913">
        <v>170</v>
      </c>
      <c r="L1913" t="s">
        <v>73</v>
      </c>
      <c r="M1913" t="s">
        <v>74</v>
      </c>
      <c r="N1913">
        <v>0</v>
      </c>
      <c r="O1913">
        <v>7744</v>
      </c>
      <c r="P1913">
        <v>16</v>
      </c>
      <c r="Q1913" t="s">
        <v>48</v>
      </c>
      <c r="R1913" t="s">
        <v>74</v>
      </c>
      <c r="S1913">
        <v>7</v>
      </c>
      <c r="T1913">
        <v>1106.2857142857099</v>
      </c>
      <c r="X1913" t="s">
        <v>3015</v>
      </c>
    </row>
    <row r="1914" spans="2:24" x14ac:dyDescent="0.25">
      <c r="B1914" t="s">
        <v>3016</v>
      </c>
      <c r="C1914" t="s">
        <v>3017</v>
      </c>
      <c r="D1914" t="s">
        <v>423</v>
      </c>
      <c r="E1914">
        <v>163</v>
      </c>
      <c r="F1914">
        <v>4</v>
      </c>
      <c r="G1914">
        <v>78</v>
      </c>
      <c r="H1914">
        <v>70</v>
      </c>
      <c r="I1914" t="s">
        <v>71</v>
      </c>
      <c r="J1914" t="s">
        <v>76</v>
      </c>
      <c r="K1914">
        <v>170</v>
      </c>
      <c r="L1914" t="s">
        <v>624</v>
      </c>
      <c r="M1914" t="s">
        <v>74</v>
      </c>
      <c r="N1914">
        <v>0</v>
      </c>
      <c r="O1914">
        <v>7840</v>
      </c>
      <c r="P1914">
        <v>16</v>
      </c>
      <c r="Q1914" t="s">
        <v>48</v>
      </c>
      <c r="R1914" t="s">
        <v>74</v>
      </c>
      <c r="S1914">
        <v>7</v>
      </c>
      <c r="T1914">
        <v>1120</v>
      </c>
      <c r="X1914" t="s">
        <v>3810</v>
      </c>
    </row>
    <row r="1915" spans="2:24" x14ac:dyDescent="0.25">
      <c r="B1915" t="s">
        <v>3016</v>
      </c>
      <c r="C1915" t="s">
        <v>3017</v>
      </c>
      <c r="D1915" t="s">
        <v>423</v>
      </c>
      <c r="E1915">
        <v>163</v>
      </c>
      <c r="F1915">
        <v>4</v>
      </c>
      <c r="G1915">
        <v>78</v>
      </c>
      <c r="H1915">
        <v>70</v>
      </c>
      <c r="I1915" t="s">
        <v>77</v>
      </c>
      <c r="J1915" t="s">
        <v>76</v>
      </c>
      <c r="K1915">
        <v>170</v>
      </c>
      <c r="L1915" t="s">
        <v>627</v>
      </c>
      <c r="M1915" t="s">
        <v>74</v>
      </c>
      <c r="N1915">
        <v>0</v>
      </c>
      <c r="O1915">
        <v>7840</v>
      </c>
      <c r="P1915">
        <v>16</v>
      </c>
      <c r="Q1915" t="s">
        <v>48</v>
      </c>
      <c r="R1915" t="s">
        <v>74</v>
      </c>
      <c r="S1915">
        <v>7</v>
      </c>
      <c r="T1915">
        <v>1120</v>
      </c>
      <c r="X1915" t="s">
        <v>3810</v>
      </c>
    </row>
    <row r="1916" spans="2:24" x14ac:dyDescent="0.25">
      <c r="B1916" t="s">
        <v>3020</v>
      </c>
      <c r="C1916" t="s">
        <v>314</v>
      </c>
      <c r="D1916" t="s">
        <v>3018</v>
      </c>
      <c r="E1916">
        <v>163</v>
      </c>
      <c r="F1916">
        <v>7</v>
      </c>
      <c r="G1916">
        <v>82</v>
      </c>
      <c r="H1916">
        <v>66</v>
      </c>
      <c r="I1916" t="s">
        <v>71</v>
      </c>
      <c r="J1916" t="s">
        <v>316</v>
      </c>
      <c r="K1916">
        <v>75</v>
      </c>
      <c r="L1916" t="s">
        <v>73</v>
      </c>
      <c r="M1916" t="s">
        <v>83</v>
      </c>
      <c r="N1916">
        <v>0</v>
      </c>
      <c r="O1916">
        <v>21180</v>
      </c>
      <c r="P1916">
        <v>24</v>
      </c>
      <c r="Q1916" t="s">
        <v>48</v>
      </c>
      <c r="R1916">
        <v>450</v>
      </c>
      <c r="S1916">
        <v>17</v>
      </c>
      <c r="T1916">
        <v>1245.88235294117</v>
      </c>
      <c r="X1916" t="s">
        <v>3019</v>
      </c>
    </row>
    <row r="1917" spans="2:24" x14ac:dyDescent="0.25">
      <c r="B1917" t="s">
        <v>3020</v>
      </c>
      <c r="C1917" t="s">
        <v>314</v>
      </c>
      <c r="D1917" t="s">
        <v>3018</v>
      </c>
      <c r="E1917">
        <v>163</v>
      </c>
      <c r="F1917">
        <v>7</v>
      </c>
      <c r="G1917">
        <v>82</v>
      </c>
      <c r="H1917">
        <v>66</v>
      </c>
      <c r="I1917" t="s">
        <v>77</v>
      </c>
      <c r="J1917" t="s">
        <v>318</v>
      </c>
      <c r="K1917">
        <v>300</v>
      </c>
      <c r="L1917" t="s">
        <v>83</v>
      </c>
      <c r="M1917" t="s">
        <v>83</v>
      </c>
      <c r="N1917">
        <v>0</v>
      </c>
      <c r="O1917">
        <v>21180</v>
      </c>
      <c r="P1917">
        <v>24</v>
      </c>
      <c r="Q1917" t="s">
        <v>48</v>
      </c>
      <c r="R1917" t="s">
        <v>74</v>
      </c>
      <c r="S1917">
        <v>17</v>
      </c>
      <c r="T1917">
        <v>1245.88235294117</v>
      </c>
      <c r="X1917" t="s">
        <v>3019</v>
      </c>
    </row>
    <row r="1918" spans="2:24" x14ac:dyDescent="0.25">
      <c r="B1918" t="s">
        <v>3020</v>
      </c>
      <c r="C1918" t="s">
        <v>314</v>
      </c>
      <c r="D1918" t="s">
        <v>3018</v>
      </c>
      <c r="E1918">
        <v>163</v>
      </c>
      <c r="F1918">
        <v>7</v>
      </c>
      <c r="G1918">
        <v>82</v>
      </c>
      <c r="H1918">
        <v>66</v>
      </c>
      <c r="I1918" t="s">
        <v>77</v>
      </c>
      <c r="J1918" t="s">
        <v>327</v>
      </c>
      <c r="K1918">
        <v>300</v>
      </c>
      <c r="L1918" t="s">
        <v>83</v>
      </c>
      <c r="M1918" t="s">
        <v>83</v>
      </c>
      <c r="N1918">
        <v>0</v>
      </c>
      <c r="O1918">
        <v>21180</v>
      </c>
      <c r="P1918">
        <v>24</v>
      </c>
      <c r="Q1918" t="s">
        <v>48</v>
      </c>
      <c r="R1918" t="s">
        <v>74</v>
      </c>
      <c r="S1918">
        <v>17</v>
      </c>
      <c r="T1918">
        <v>1245.88235294117</v>
      </c>
      <c r="X1918" t="s">
        <v>3019</v>
      </c>
    </row>
    <row r="1919" spans="2:24" x14ac:dyDescent="0.25">
      <c r="B1919" t="s">
        <v>3021</v>
      </c>
      <c r="C1919" t="s">
        <v>3022</v>
      </c>
      <c r="D1919" t="s">
        <v>2161</v>
      </c>
      <c r="E1919">
        <v>0</v>
      </c>
      <c r="F1919">
        <v>4</v>
      </c>
      <c r="G1919">
        <v>50</v>
      </c>
      <c r="H1919">
        <v>70</v>
      </c>
      <c r="I1919" t="s">
        <v>71</v>
      </c>
      <c r="J1919" t="s">
        <v>140</v>
      </c>
      <c r="K1919">
        <v>190</v>
      </c>
      <c r="L1919" t="s">
        <v>239</v>
      </c>
      <c r="M1919" t="s">
        <v>74</v>
      </c>
      <c r="N1919">
        <v>1500</v>
      </c>
      <c r="O1919">
        <v>8990</v>
      </c>
      <c r="P1919">
        <v>16</v>
      </c>
      <c r="Q1919" t="s">
        <v>3990</v>
      </c>
      <c r="R1919" t="s">
        <v>74</v>
      </c>
      <c r="S1919">
        <v>9</v>
      </c>
      <c r="T1919">
        <v>998.888888888888</v>
      </c>
      <c r="X1919" t="s">
        <v>3023</v>
      </c>
    </row>
    <row r="1920" spans="2:24" x14ac:dyDescent="0.25">
      <c r="B1920" t="s">
        <v>3021</v>
      </c>
      <c r="C1920" t="s">
        <v>3022</v>
      </c>
      <c r="D1920" t="s">
        <v>2161</v>
      </c>
      <c r="E1920">
        <v>0</v>
      </c>
      <c r="F1920">
        <v>4</v>
      </c>
      <c r="G1920">
        <v>50</v>
      </c>
      <c r="H1920">
        <v>70</v>
      </c>
      <c r="I1920" t="s">
        <v>77</v>
      </c>
      <c r="J1920" t="s">
        <v>195</v>
      </c>
      <c r="K1920">
        <v>300</v>
      </c>
      <c r="L1920" t="s">
        <v>239</v>
      </c>
      <c r="M1920" t="s">
        <v>74</v>
      </c>
      <c r="N1920">
        <v>1200</v>
      </c>
      <c r="O1920">
        <v>8990</v>
      </c>
      <c r="P1920">
        <v>16</v>
      </c>
      <c r="Q1920" t="s">
        <v>3990</v>
      </c>
      <c r="R1920" t="s">
        <v>74</v>
      </c>
      <c r="S1920">
        <v>9</v>
      </c>
      <c r="T1920">
        <v>998.888888888888</v>
      </c>
      <c r="X1920" t="s">
        <v>3023</v>
      </c>
    </row>
    <row r="1921" spans="2:24" x14ac:dyDescent="0.25">
      <c r="B1921" t="s">
        <v>3024</v>
      </c>
      <c r="C1921" t="s">
        <v>3025</v>
      </c>
      <c r="D1921" t="s">
        <v>3026</v>
      </c>
      <c r="E1921">
        <v>164</v>
      </c>
      <c r="F1921">
        <v>2</v>
      </c>
      <c r="G1921">
        <v>54</v>
      </c>
      <c r="H1921">
        <v>70</v>
      </c>
      <c r="I1921" t="s">
        <v>71</v>
      </c>
      <c r="J1921" t="s">
        <v>2558</v>
      </c>
      <c r="K1921">
        <v>310</v>
      </c>
      <c r="L1921" t="s">
        <v>83</v>
      </c>
      <c r="M1921" t="s">
        <v>83</v>
      </c>
      <c r="N1921">
        <v>0</v>
      </c>
      <c r="O1921">
        <v>4090</v>
      </c>
      <c r="P1921">
        <v>16</v>
      </c>
      <c r="Q1921" t="s">
        <v>48</v>
      </c>
      <c r="R1921">
        <v>450</v>
      </c>
      <c r="S1921">
        <v>4</v>
      </c>
      <c r="T1921">
        <v>1022.5</v>
      </c>
      <c r="X1921" t="s">
        <v>3027</v>
      </c>
    </row>
    <row r="1922" spans="2:24" x14ac:dyDescent="0.25">
      <c r="B1922" t="s">
        <v>3024</v>
      </c>
      <c r="C1922" t="s">
        <v>3025</v>
      </c>
      <c r="D1922" t="s">
        <v>3026</v>
      </c>
      <c r="E1922">
        <v>164</v>
      </c>
      <c r="F1922">
        <v>2</v>
      </c>
      <c r="G1922">
        <v>54</v>
      </c>
      <c r="H1922">
        <v>70</v>
      </c>
      <c r="I1922" t="s">
        <v>77</v>
      </c>
      <c r="J1922" t="s">
        <v>195</v>
      </c>
      <c r="K1922">
        <v>300</v>
      </c>
      <c r="L1922" t="s">
        <v>83</v>
      </c>
      <c r="M1922" t="s">
        <v>83</v>
      </c>
      <c r="N1922">
        <v>0</v>
      </c>
      <c r="O1922">
        <v>4090</v>
      </c>
      <c r="P1922">
        <v>16</v>
      </c>
      <c r="Q1922" t="s">
        <v>48</v>
      </c>
      <c r="R1922" t="s">
        <v>74</v>
      </c>
      <c r="S1922">
        <v>4</v>
      </c>
      <c r="T1922">
        <v>1022.5</v>
      </c>
      <c r="X1922" t="s">
        <v>3027</v>
      </c>
    </row>
    <row r="1923" spans="2:24" x14ac:dyDescent="0.25">
      <c r="B1923" t="s">
        <v>3028</v>
      </c>
      <c r="C1923" t="s">
        <v>3025</v>
      </c>
      <c r="D1923" t="s">
        <v>3029</v>
      </c>
      <c r="E1923">
        <v>164</v>
      </c>
      <c r="F1923">
        <v>2</v>
      </c>
      <c r="G1923">
        <v>54</v>
      </c>
      <c r="H1923">
        <v>70</v>
      </c>
      <c r="I1923" t="s">
        <v>71</v>
      </c>
      <c r="J1923" t="s">
        <v>2309</v>
      </c>
      <c r="K1923">
        <v>300</v>
      </c>
      <c r="L1923" t="s">
        <v>83</v>
      </c>
      <c r="M1923" t="s">
        <v>83</v>
      </c>
      <c r="N1923" t="s">
        <v>74</v>
      </c>
      <c r="O1923">
        <v>4090</v>
      </c>
      <c r="P1923">
        <v>16</v>
      </c>
      <c r="Q1923" t="s">
        <v>3989</v>
      </c>
      <c r="R1923">
        <v>450</v>
      </c>
      <c r="S1923" t="s">
        <v>74</v>
      </c>
      <c r="T1923" t="s">
        <v>74</v>
      </c>
      <c r="X1923" t="s">
        <v>3030</v>
      </c>
    </row>
    <row r="1924" spans="2:24" x14ac:dyDescent="0.25">
      <c r="B1924" t="s">
        <v>3028</v>
      </c>
      <c r="C1924" t="s">
        <v>3025</v>
      </c>
      <c r="D1924" t="s">
        <v>3029</v>
      </c>
      <c r="E1924">
        <v>164</v>
      </c>
      <c r="F1924">
        <v>2</v>
      </c>
      <c r="G1924">
        <v>54</v>
      </c>
      <c r="H1924">
        <v>70</v>
      </c>
      <c r="I1924" t="s">
        <v>77</v>
      </c>
      <c r="J1924" t="s">
        <v>195</v>
      </c>
      <c r="K1924">
        <v>300</v>
      </c>
      <c r="L1924" t="s">
        <v>83</v>
      </c>
      <c r="M1924" t="s">
        <v>83</v>
      </c>
      <c r="N1924">
        <v>0</v>
      </c>
      <c r="O1924">
        <v>4090</v>
      </c>
      <c r="P1924">
        <v>16</v>
      </c>
      <c r="Q1924" t="s">
        <v>48</v>
      </c>
      <c r="R1924" t="s">
        <v>74</v>
      </c>
      <c r="S1924">
        <v>4</v>
      </c>
      <c r="T1924">
        <v>1022.5</v>
      </c>
      <c r="X1924" t="s">
        <v>3030</v>
      </c>
    </row>
    <row r="1925" spans="2:24" x14ac:dyDescent="0.25">
      <c r="B1925" t="s">
        <v>3031</v>
      </c>
      <c r="C1925" t="s">
        <v>3032</v>
      </c>
      <c r="D1925" t="s">
        <v>2940</v>
      </c>
      <c r="E1925">
        <v>0</v>
      </c>
      <c r="F1925">
        <v>4</v>
      </c>
      <c r="G1925">
        <v>80</v>
      </c>
      <c r="H1925">
        <v>66</v>
      </c>
      <c r="I1925" t="s">
        <v>71</v>
      </c>
      <c r="J1925" t="s">
        <v>238</v>
      </c>
      <c r="K1925">
        <v>150</v>
      </c>
      <c r="L1925" t="s">
        <v>73</v>
      </c>
      <c r="M1925" t="s">
        <v>74</v>
      </c>
      <c r="N1925">
        <v>0</v>
      </c>
      <c r="O1925">
        <v>10560</v>
      </c>
      <c r="P1925">
        <v>16</v>
      </c>
      <c r="Q1925" t="s">
        <v>48</v>
      </c>
      <c r="R1925" t="s">
        <v>74</v>
      </c>
      <c r="S1925">
        <v>9</v>
      </c>
      <c r="T1925">
        <v>1173.3333333333301</v>
      </c>
      <c r="X1925" t="s">
        <v>3033</v>
      </c>
    </row>
    <row r="1926" spans="2:24" x14ac:dyDescent="0.25">
      <c r="B1926" t="s">
        <v>3031</v>
      </c>
      <c r="C1926" t="s">
        <v>3032</v>
      </c>
      <c r="D1926" t="s">
        <v>2940</v>
      </c>
      <c r="E1926">
        <v>0</v>
      </c>
      <c r="F1926">
        <v>4</v>
      </c>
      <c r="G1926">
        <v>80</v>
      </c>
      <c r="H1926">
        <v>66</v>
      </c>
      <c r="I1926" t="s">
        <v>77</v>
      </c>
      <c r="J1926" t="s">
        <v>3034</v>
      </c>
      <c r="K1926">
        <v>160</v>
      </c>
      <c r="L1926" t="s">
        <v>239</v>
      </c>
      <c r="M1926" t="s">
        <v>74</v>
      </c>
      <c r="N1926">
        <v>1850</v>
      </c>
      <c r="O1926">
        <v>10560</v>
      </c>
      <c r="P1926">
        <v>16</v>
      </c>
      <c r="Q1926" t="s">
        <v>3990</v>
      </c>
      <c r="R1926" t="s">
        <v>74</v>
      </c>
      <c r="S1926">
        <v>11</v>
      </c>
      <c r="T1926">
        <v>960</v>
      </c>
      <c r="X1926" t="s">
        <v>3033</v>
      </c>
    </row>
    <row r="1927" spans="2:24" x14ac:dyDescent="0.25">
      <c r="B1927" t="s">
        <v>3035</v>
      </c>
      <c r="C1927" t="s">
        <v>3036</v>
      </c>
      <c r="D1927" t="s">
        <v>3037</v>
      </c>
      <c r="E1927">
        <v>166</v>
      </c>
      <c r="F1927">
        <v>2</v>
      </c>
      <c r="G1927">
        <v>21</v>
      </c>
      <c r="H1927">
        <v>66</v>
      </c>
      <c r="I1927" t="s">
        <v>71</v>
      </c>
      <c r="J1927" t="s">
        <v>209</v>
      </c>
      <c r="K1927">
        <v>150</v>
      </c>
      <c r="L1927" t="s">
        <v>83</v>
      </c>
      <c r="M1927" t="s">
        <v>83</v>
      </c>
      <c r="N1927">
        <v>0</v>
      </c>
      <c r="O1927">
        <v>5576</v>
      </c>
      <c r="P1927">
        <v>16</v>
      </c>
      <c r="Q1927" t="s">
        <v>48</v>
      </c>
      <c r="R1927">
        <v>450</v>
      </c>
      <c r="S1927">
        <v>5</v>
      </c>
      <c r="T1927">
        <v>1115.2</v>
      </c>
      <c r="X1927" t="s">
        <v>3038</v>
      </c>
    </row>
    <row r="1928" spans="2:24" x14ac:dyDescent="0.25">
      <c r="B1928" t="s">
        <v>3035</v>
      </c>
      <c r="C1928" t="s">
        <v>3036</v>
      </c>
      <c r="D1928" t="s">
        <v>3037</v>
      </c>
      <c r="E1928">
        <v>166</v>
      </c>
      <c r="F1928">
        <v>2</v>
      </c>
      <c r="G1928">
        <v>21</v>
      </c>
      <c r="H1928">
        <v>66</v>
      </c>
      <c r="I1928" t="s">
        <v>77</v>
      </c>
      <c r="J1928" t="s">
        <v>3039</v>
      </c>
      <c r="K1928">
        <v>2570</v>
      </c>
      <c r="L1928" t="s">
        <v>83</v>
      </c>
      <c r="M1928" t="s">
        <v>83</v>
      </c>
      <c r="N1928">
        <v>0</v>
      </c>
      <c r="O1928">
        <v>5576</v>
      </c>
      <c r="P1928">
        <v>16</v>
      </c>
      <c r="Q1928" t="s">
        <v>48</v>
      </c>
      <c r="R1928" t="s">
        <v>74</v>
      </c>
      <c r="S1928">
        <v>5</v>
      </c>
      <c r="T1928">
        <v>1115.2</v>
      </c>
      <c r="X1928" t="s">
        <v>3038</v>
      </c>
    </row>
    <row r="1929" spans="2:24" x14ac:dyDescent="0.25">
      <c r="B1929" t="s">
        <v>3035</v>
      </c>
      <c r="C1929" t="s">
        <v>3036</v>
      </c>
      <c r="D1929" t="s">
        <v>3037</v>
      </c>
      <c r="E1929">
        <v>166</v>
      </c>
      <c r="F1929">
        <v>2</v>
      </c>
      <c r="G1929">
        <v>21</v>
      </c>
      <c r="H1929">
        <v>66</v>
      </c>
      <c r="I1929" t="s">
        <v>77</v>
      </c>
      <c r="J1929" t="s">
        <v>195</v>
      </c>
      <c r="K1929">
        <v>300</v>
      </c>
      <c r="L1929" t="s">
        <v>83</v>
      </c>
      <c r="M1929" t="s">
        <v>83</v>
      </c>
      <c r="N1929">
        <v>0</v>
      </c>
      <c r="O1929">
        <v>5576</v>
      </c>
      <c r="P1929">
        <v>16</v>
      </c>
      <c r="Q1929" t="s">
        <v>48</v>
      </c>
      <c r="R1929" t="s">
        <v>74</v>
      </c>
      <c r="S1929">
        <v>5</v>
      </c>
      <c r="T1929">
        <v>1115.2</v>
      </c>
      <c r="X1929" t="s">
        <v>3038</v>
      </c>
    </row>
    <row r="1930" spans="2:24" x14ac:dyDescent="0.25">
      <c r="B1930" t="s">
        <v>3040</v>
      </c>
      <c r="C1930" t="s">
        <v>3041</v>
      </c>
      <c r="D1930" t="s">
        <v>3042</v>
      </c>
      <c r="E1930">
        <v>167</v>
      </c>
      <c r="F1930">
        <v>5</v>
      </c>
      <c r="G1930">
        <v>53</v>
      </c>
      <c r="H1930">
        <v>66</v>
      </c>
      <c r="I1930" t="s">
        <v>71</v>
      </c>
      <c r="J1930" t="s">
        <v>3043</v>
      </c>
      <c r="K1930">
        <v>270</v>
      </c>
      <c r="L1930" t="s">
        <v>83</v>
      </c>
      <c r="M1930" t="s">
        <v>73</v>
      </c>
      <c r="N1930" t="s">
        <v>74</v>
      </c>
      <c r="O1930">
        <v>12570</v>
      </c>
      <c r="P1930">
        <v>16</v>
      </c>
      <c r="Q1930" t="s">
        <v>3989</v>
      </c>
      <c r="R1930">
        <v>320</v>
      </c>
      <c r="S1930" t="s">
        <v>74</v>
      </c>
      <c r="T1930" t="s">
        <v>74</v>
      </c>
      <c r="X1930" t="s">
        <v>3044</v>
      </c>
    </row>
    <row r="1931" spans="2:24" x14ac:dyDescent="0.25">
      <c r="B1931" t="s">
        <v>3040</v>
      </c>
      <c r="C1931" t="s">
        <v>3041</v>
      </c>
      <c r="D1931" t="s">
        <v>3042</v>
      </c>
      <c r="E1931">
        <v>167</v>
      </c>
      <c r="F1931">
        <v>5</v>
      </c>
      <c r="G1931">
        <v>53</v>
      </c>
      <c r="H1931">
        <v>66</v>
      </c>
      <c r="I1931" t="s">
        <v>71</v>
      </c>
      <c r="J1931" t="s">
        <v>132</v>
      </c>
      <c r="K1931">
        <v>135</v>
      </c>
      <c r="L1931" t="s">
        <v>83</v>
      </c>
      <c r="M1931" t="s">
        <v>73</v>
      </c>
      <c r="N1931" t="s">
        <v>74</v>
      </c>
      <c r="O1931">
        <v>12570</v>
      </c>
      <c r="P1931">
        <v>16</v>
      </c>
      <c r="Q1931" t="s">
        <v>3989</v>
      </c>
      <c r="R1931">
        <v>320</v>
      </c>
      <c r="S1931" t="s">
        <v>74</v>
      </c>
      <c r="T1931" t="s">
        <v>74</v>
      </c>
      <c r="X1931" t="s">
        <v>3044</v>
      </c>
    </row>
    <row r="1932" spans="2:24" x14ac:dyDescent="0.25">
      <c r="B1932" t="s">
        <v>3040</v>
      </c>
      <c r="C1932" t="s">
        <v>3041</v>
      </c>
      <c r="D1932" t="s">
        <v>3042</v>
      </c>
      <c r="E1932">
        <v>167</v>
      </c>
      <c r="F1932">
        <v>5</v>
      </c>
      <c r="G1932">
        <v>53</v>
      </c>
      <c r="H1932">
        <v>66</v>
      </c>
      <c r="I1932" t="s">
        <v>77</v>
      </c>
      <c r="J1932" t="s">
        <v>3045</v>
      </c>
      <c r="K1932">
        <v>225</v>
      </c>
      <c r="L1932" t="s">
        <v>83</v>
      </c>
      <c r="M1932" t="s">
        <v>73</v>
      </c>
      <c r="N1932" t="s">
        <v>74</v>
      </c>
      <c r="O1932">
        <v>12570</v>
      </c>
      <c r="P1932">
        <v>16</v>
      </c>
      <c r="Q1932" t="s">
        <v>3989</v>
      </c>
      <c r="R1932" t="s">
        <v>74</v>
      </c>
      <c r="S1932" t="s">
        <v>74</v>
      </c>
      <c r="T1932" t="s">
        <v>74</v>
      </c>
      <c r="X1932" t="s">
        <v>3044</v>
      </c>
    </row>
    <row r="1933" spans="2:24" x14ac:dyDescent="0.25">
      <c r="B1933" t="s">
        <v>3046</v>
      </c>
      <c r="C1933" t="s">
        <v>3047</v>
      </c>
      <c r="D1933" t="s">
        <v>3048</v>
      </c>
      <c r="E1933">
        <v>167</v>
      </c>
      <c r="F1933">
        <v>5</v>
      </c>
      <c r="G1933">
        <v>72</v>
      </c>
      <c r="H1933">
        <v>66</v>
      </c>
      <c r="I1933" t="s">
        <v>71</v>
      </c>
      <c r="J1933" t="s">
        <v>199</v>
      </c>
      <c r="K1933">
        <v>75</v>
      </c>
      <c r="L1933" t="s">
        <v>73</v>
      </c>
      <c r="M1933" t="s">
        <v>83</v>
      </c>
      <c r="N1933">
        <v>0</v>
      </c>
      <c r="O1933">
        <v>12570</v>
      </c>
      <c r="P1933">
        <v>16</v>
      </c>
      <c r="Q1933" t="s">
        <v>48</v>
      </c>
      <c r="R1933">
        <v>450</v>
      </c>
      <c r="S1933">
        <v>11</v>
      </c>
      <c r="T1933">
        <v>1142.72727272727</v>
      </c>
      <c r="X1933" t="s">
        <v>3049</v>
      </c>
    </row>
    <row r="1934" spans="2:24" x14ac:dyDescent="0.25">
      <c r="B1934" t="s">
        <v>3046</v>
      </c>
      <c r="C1934" t="s">
        <v>3047</v>
      </c>
      <c r="D1934" t="s">
        <v>3048</v>
      </c>
      <c r="E1934">
        <v>167</v>
      </c>
      <c r="F1934">
        <v>5</v>
      </c>
      <c r="G1934">
        <v>72</v>
      </c>
      <c r="H1934">
        <v>66</v>
      </c>
      <c r="I1934" t="s">
        <v>77</v>
      </c>
      <c r="J1934" t="s">
        <v>144</v>
      </c>
      <c r="K1934">
        <v>150</v>
      </c>
      <c r="L1934" t="s">
        <v>83</v>
      </c>
      <c r="M1934" t="s">
        <v>73</v>
      </c>
      <c r="N1934">
        <v>1200</v>
      </c>
      <c r="O1934">
        <v>12570</v>
      </c>
      <c r="P1934">
        <v>16</v>
      </c>
      <c r="Q1934" t="s">
        <v>3990</v>
      </c>
      <c r="R1934" t="s">
        <v>74</v>
      </c>
      <c r="S1934">
        <v>13</v>
      </c>
      <c r="T1934">
        <v>966.923076923076</v>
      </c>
      <c r="X1934" t="s">
        <v>3049</v>
      </c>
    </row>
    <row r="1935" spans="2:24" x14ac:dyDescent="0.25">
      <c r="B1935" t="s">
        <v>3050</v>
      </c>
      <c r="C1935" t="s">
        <v>3047</v>
      </c>
      <c r="D1935" t="s">
        <v>3051</v>
      </c>
      <c r="E1935">
        <v>168</v>
      </c>
      <c r="F1935">
        <v>5</v>
      </c>
      <c r="G1935">
        <v>72</v>
      </c>
      <c r="H1935">
        <v>66</v>
      </c>
      <c r="I1935" t="s">
        <v>71</v>
      </c>
      <c r="J1935" t="s">
        <v>199</v>
      </c>
      <c r="K1935">
        <v>75</v>
      </c>
      <c r="L1935" t="s">
        <v>73</v>
      </c>
      <c r="M1935" t="s">
        <v>83</v>
      </c>
      <c r="N1935">
        <v>0</v>
      </c>
      <c r="O1935">
        <v>12570</v>
      </c>
      <c r="P1935">
        <v>16</v>
      </c>
      <c r="Q1935" t="s">
        <v>48</v>
      </c>
      <c r="R1935">
        <v>450</v>
      </c>
      <c r="S1935">
        <v>11</v>
      </c>
      <c r="T1935">
        <v>1142.72727272727</v>
      </c>
      <c r="X1935" t="s">
        <v>3052</v>
      </c>
    </row>
    <row r="1936" spans="2:24" x14ac:dyDescent="0.25">
      <c r="B1936" t="s">
        <v>3050</v>
      </c>
      <c r="C1936" t="s">
        <v>3047</v>
      </c>
      <c r="D1936" t="s">
        <v>3051</v>
      </c>
      <c r="E1936">
        <v>168</v>
      </c>
      <c r="F1936">
        <v>5</v>
      </c>
      <c r="G1936">
        <v>72</v>
      </c>
      <c r="H1936">
        <v>66</v>
      </c>
      <c r="I1936" t="s">
        <v>77</v>
      </c>
      <c r="J1936" t="s">
        <v>144</v>
      </c>
      <c r="K1936">
        <v>150</v>
      </c>
      <c r="L1936" t="s">
        <v>83</v>
      </c>
      <c r="M1936" t="s">
        <v>73</v>
      </c>
      <c r="N1936">
        <v>1200</v>
      </c>
      <c r="O1936">
        <v>12570</v>
      </c>
      <c r="P1936">
        <v>16</v>
      </c>
      <c r="Q1936" t="s">
        <v>3990</v>
      </c>
      <c r="R1936" t="s">
        <v>74</v>
      </c>
      <c r="S1936">
        <v>13</v>
      </c>
      <c r="T1936">
        <v>966.923076923076</v>
      </c>
      <c r="X1936" t="s">
        <v>3052</v>
      </c>
    </row>
    <row r="1937" spans="2:24" x14ac:dyDescent="0.25">
      <c r="B1937" t="s">
        <v>3053</v>
      </c>
      <c r="C1937" t="s">
        <v>3054</v>
      </c>
      <c r="D1937" t="s">
        <v>3055</v>
      </c>
      <c r="E1937">
        <v>0</v>
      </c>
      <c r="F1937">
        <v>2.2999999999999998</v>
      </c>
      <c r="G1937">
        <v>52</v>
      </c>
      <c r="H1937">
        <v>66</v>
      </c>
      <c r="I1937" t="s">
        <v>71</v>
      </c>
      <c r="J1937" t="s">
        <v>1045</v>
      </c>
      <c r="K1937">
        <v>300</v>
      </c>
      <c r="L1937" t="s">
        <v>73</v>
      </c>
      <c r="M1937" t="s">
        <v>74</v>
      </c>
      <c r="N1937">
        <v>0</v>
      </c>
      <c r="O1937">
        <v>4458</v>
      </c>
      <c r="P1937">
        <v>16</v>
      </c>
      <c r="Q1937" t="s">
        <v>48</v>
      </c>
      <c r="R1937" t="s">
        <v>74</v>
      </c>
      <c r="S1937">
        <v>4</v>
      </c>
      <c r="T1937">
        <v>1114.5</v>
      </c>
      <c r="X1937" t="s">
        <v>3056</v>
      </c>
    </row>
    <row r="1938" spans="2:24" x14ac:dyDescent="0.25">
      <c r="B1938" t="s">
        <v>3053</v>
      </c>
      <c r="C1938" t="s">
        <v>3054</v>
      </c>
      <c r="D1938" t="s">
        <v>3055</v>
      </c>
      <c r="E1938">
        <v>0</v>
      </c>
      <c r="F1938">
        <v>2.2999999999999998</v>
      </c>
      <c r="G1938">
        <v>52</v>
      </c>
      <c r="H1938">
        <v>66</v>
      </c>
      <c r="I1938" t="s">
        <v>71</v>
      </c>
      <c r="J1938" t="s">
        <v>225</v>
      </c>
      <c r="K1938">
        <v>75</v>
      </c>
      <c r="L1938" t="s">
        <v>239</v>
      </c>
      <c r="M1938" t="s">
        <v>74</v>
      </c>
      <c r="N1938">
        <v>300</v>
      </c>
      <c r="O1938">
        <v>4458</v>
      </c>
      <c r="P1938">
        <v>16</v>
      </c>
      <c r="Q1938" t="s">
        <v>3990</v>
      </c>
      <c r="R1938" t="s">
        <v>74</v>
      </c>
      <c r="S1938">
        <v>5</v>
      </c>
      <c r="T1938">
        <v>891.6</v>
      </c>
      <c r="X1938" t="s">
        <v>3056</v>
      </c>
    </row>
    <row r="1939" spans="2:24" x14ac:dyDescent="0.25">
      <c r="B1939" t="s">
        <v>3053</v>
      </c>
      <c r="C1939" t="s">
        <v>3054</v>
      </c>
      <c r="D1939" t="s">
        <v>3055</v>
      </c>
      <c r="E1939">
        <v>0</v>
      </c>
      <c r="F1939">
        <v>2.2999999999999998</v>
      </c>
      <c r="G1939">
        <v>52</v>
      </c>
      <c r="H1939">
        <v>66</v>
      </c>
      <c r="I1939" t="s">
        <v>77</v>
      </c>
      <c r="J1939" t="s">
        <v>3057</v>
      </c>
      <c r="K1939" t="s">
        <v>3998</v>
      </c>
      <c r="L1939" t="s">
        <v>73</v>
      </c>
      <c r="M1939" t="s">
        <v>74</v>
      </c>
      <c r="N1939">
        <v>0</v>
      </c>
      <c r="O1939">
        <v>4458</v>
      </c>
      <c r="P1939">
        <v>16</v>
      </c>
      <c r="Q1939" t="s">
        <v>48</v>
      </c>
      <c r="R1939" t="s">
        <v>74</v>
      </c>
      <c r="S1939">
        <v>4</v>
      </c>
      <c r="T1939">
        <v>1114.5</v>
      </c>
      <c r="X1939" t="s">
        <v>3056</v>
      </c>
    </row>
    <row r="1940" spans="2:24" x14ac:dyDescent="0.25">
      <c r="B1940" t="s">
        <v>3058</v>
      </c>
      <c r="C1940" t="s">
        <v>3059</v>
      </c>
      <c r="D1940" t="s">
        <v>3060</v>
      </c>
      <c r="E1940">
        <v>169</v>
      </c>
      <c r="F1940">
        <v>4</v>
      </c>
      <c r="G1940">
        <v>68</v>
      </c>
      <c r="H1940">
        <v>70</v>
      </c>
      <c r="I1940" t="s">
        <v>71</v>
      </c>
      <c r="J1940" t="s">
        <v>201</v>
      </c>
      <c r="K1940">
        <v>150</v>
      </c>
      <c r="L1940" t="s">
        <v>83</v>
      </c>
      <c r="M1940" t="s">
        <v>73</v>
      </c>
      <c r="N1940">
        <v>1600</v>
      </c>
      <c r="O1940">
        <v>8990</v>
      </c>
      <c r="P1940">
        <v>16</v>
      </c>
      <c r="Q1940" t="s">
        <v>3990</v>
      </c>
      <c r="R1940">
        <v>320</v>
      </c>
      <c r="S1940">
        <v>9</v>
      </c>
      <c r="T1940">
        <v>998.888888888888</v>
      </c>
      <c r="X1940" t="s">
        <v>3061</v>
      </c>
    </row>
    <row r="1941" spans="2:24" x14ac:dyDescent="0.25">
      <c r="B1941" t="s">
        <v>3058</v>
      </c>
      <c r="C1941" t="s">
        <v>3059</v>
      </c>
      <c r="D1941" t="s">
        <v>3060</v>
      </c>
      <c r="E1941">
        <v>169</v>
      </c>
      <c r="F1941">
        <v>4</v>
      </c>
      <c r="G1941">
        <v>68</v>
      </c>
      <c r="H1941">
        <v>70</v>
      </c>
      <c r="I1941" t="s">
        <v>71</v>
      </c>
      <c r="J1941" t="s">
        <v>132</v>
      </c>
      <c r="K1941">
        <v>135</v>
      </c>
      <c r="L1941" t="s">
        <v>83</v>
      </c>
      <c r="M1941" t="s">
        <v>73</v>
      </c>
      <c r="N1941">
        <v>1600</v>
      </c>
      <c r="O1941">
        <v>8990</v>
      </c>
      <c r="P1941">
        <v>16</v>
      </c>
      <c r="Q1941" t="s">
        <v>3990</v>
      </c>
      <c r="R1941">
        <v>320</v>
      </c>
      <c r="S1941">
        <v>9</v>
      </c>
      <c r="T1941">
        <v>998.888888888888</v>
      </c>
      <c r="X1941" t="s">
        <v>3061</v>
      </c>
    </row>
    <row r="1942" spans="2:24" x14ac:dyDescent="0.25">
      <c r="B1942" t="s">
        <v>3058</v>
      </c>
      <c r="C1942" t="s">
        <v>3059</v>
      </c>
      <c r="D1942" t="s">
        <v>3060</v>
      </c>
      <c r="E1942">
        <v>169</v>
      </c>
      <c r="F1942">
        <v>4</v>
      </c>
      <c r="G1942">
        <v>68</v>
      </c>
      <c r="H1942">
        <v>70</v>
      </c>
      <c r="I1942" t="s">
        <v>77</v>
      </c>
      <c r="J1942" t="s">
        <v>132</v>
      </c>
      <c r="K1942">
        <v>135</v>
      </c>
      <c r="L1942" t="s">
        <v>83</v>
      </c>
      <c r="M1942" t="s">
        <v>73</v>
      </c>
      <c r="N1942">
        <v>1600</v>
      </c>
      <c r="O1942">
        <v>8990</v>
      </c>
      <c r="P1942">
        <v>16</v>
      </c>
      <c r="Q1942" t="s">
        <v>3990</v>
      </c>
      <c r="R1942" t="s">
        <v>74</v>
      </c>
      <c r="S1942">
        <v>9</v>
      </c>
      <c r="T1942">
        <v>998.888888888888</v>
      </c>
      <c r="X1942" t="s">
        <v>3061</v>
      </c>
    </row>
    <row r="1943" spans="2:24" x14ac:dyDescent="0.25">
      <c r="B1943" t="s">
        <v>3062</v>
      </c>
      <c r="C1943" t="s">
        <v>3063</v>
      </c>
      <c r="D1943" t="s">
        <v>3064</v>
      </c>
      <c r="E1943">
        <v>0</v>
      </c>
      <c r="F1943">
        <v>2</v>
      </c>
      <c r="G1943">
        <v>52</v>
      </c>
      <c r="H1943">
        <v>80</v>
      </c>
      <c r="I1943" t="s">
        <v>71</v>
      </c>
      <c r="J1943" t="s">
        <v>2748</v>
      </c>
      <c r="K1943">
        <v>300</v>
      </c>
      <c r="L1943" t="s">
        <v>624</v>
      </c>
      <c r="M1943" t="s">
        <v>74</v>
      </c>
      <c r="N1943">
        <v>0</v>
      </c>
      <c r="O1943">
        <v>5150</v>
      </c>
      <c r="P1943">
        <v>16</v>
      </c>
      <c r="Q1943" t="s">
        <v>48</v>
      </c>
      <c r="R1943" t="s">
        <v>74</v>
      </c>
      <c r="S1943">
        <v>5</v>
      </c>
      <c r="T1943">
        <v>1030</v>
      </c>
      <c r="X1943" t="s">
        <v>3065</v>
      </c>
    </row>
    <row r="1944" spans="2:24" x14ac:dyDescent="0.25">
      <c r="B1944" t="s">
        <v>3062</v>
      </c>
      <c r="C1944" t="s">
        <v>3063</v>
      </c>
      <c r="D1944" t="s">
        <v>3064</v>
      </c>
      <c r="E1944">
        <v>0</v>
      </c>
      <c r="F1944">
        <v>2</v>
      </c>
      <c r="G1944">
        <v>52</v>
      </c>
      <c r="H1944">
        <v>80</v>
      </c>
      <c r="I1944" t="s">
        <v>71</v>
      </c>
      <c r="J1944" t="s">
        <v>2311</v>
      </c>
      <c r="K1944">
        <v>300</v>
      </c>
      <c r="L1944" t="s">
        <v>624</v>
      </c>
      <c r="M1944" t="s">
        <v>74</v>
      </c>
      <c r="N1944">
        <v>0</v>
      </c>
      <c r="O1944">
        <v>5150</v>
      </c>
      <c r="P1944">
        <v>16</v>
      </c>
      <c r="Q1944" t="s">
        <v>48</v>
      </c>
      <c r="R1944" t="s">
        <v>74</v>
      </c>
      <c r="S1944">
        <v>5</v>
      </c>
      <c r="T1944">
        <v>1030</v>
      </c>
      <c r="X1944" t="s">
        <v>3065</v>
      </c>
    </row>
    <row r="1945" spans="2:24" x14ac:dyDescent="0.25">
      <c r="B1945" t="s">
        <v>3062</v>
      </c>
      <c r="C1945" t="s">
        <v>3063</v>
      </c>
      <c r="D1945" t="s">
        <v>3064</v>
      </c>
      <c r="E1945">
        <v>0</v>
      </c>
      <c r="F1945">
        <v>2</v>
      </c>
      <c r="G1945">
        <v>52</v>
      </c>
      <c r="H1945">
        <v>80</v>
      </c>
      <c r="I1945" t="s">
        <v>77</v>
      </c>
      <c r="J1945" t="s">
        <v>2748</v>
      </c>
      <c r="K1945">
        <v>300</v>
      </c>
      <c r="L1945" t="s">
        <v>627</v>
      </c>
      <c r="M1945" t="s">
        <v>74</v>
      </c>
      <c r="N1945">
        <v>0</v>
      </c>
      <c r="O1945">
        <v>5150</v>
      </c>
      <c r="P1945">
        <v>16</v>
      </c>
      <c r="Q1945" t="s">
        <v>48</v>
      </c>
      <c r="R1945" t="s">
        <v>74</v>
      </c>
      <c r="S1945">
        <v>5</v>
      </c>
      <c r="T1945">
        <v>1030</v>
      </c>
      <c r="X1945" t="s">
        <v>3065</v>
      </c>
    </row>
    <row r="1946" spans="2:24" x14ac:dyDescent="0.25">
      <c r="B1946" t="s">
        <v>3062</v>
      </c>
      <c r="C1946" t="s">
        <v>3063</v>
      </c>
      <c r="D1946" t="s">
        <v>3064</v>
      </c>
      <c r="E1946">
        <v>0</v>
      </c>
      <c r="F1946">
        <v>2</v>
      </c>
      <c r="G1946">
        <v>52</v>
      </c>
      <c r="H1946">
        <v>80</v>
      </c>
      <c r="I1946" t="s">
        <v>77</v>
      </c>
      <c r="J1946" t="s">
        <v>2311</v>
      </c>
      <c r="K1946">
        <v>300</v>
      </c>
      <c r="L1946" t="s">
        <v>627</v>
      </c>
      <c r="M1946" t="s">
        <v>74</v>
      </c>
      <c r="N1946">
        <v>0</v>
      </c>
      <c r="O1946">
        <v>5150</v>
      </c>
      <c r="P1946">
        <v>16</v>
      </c>
      <c r="Q1946" t="s">
        <v>48</v>
      </c>
      <c r="R1946" t="s">
        <v>74</v>
      </c>
      <c r="S1946">
        <v>5</v>
      </c>
      <c r="T1946">
        <v>1030</v>
      </c>
      <c r="X1946" t="s">
        <v>3065</v>
      </c>
    </row>
    <row r="1947" spans="2:24" x14ac:dyDescent="0.25">
      <c r="B1947" t="s">
        <v>3066</v>
      </c>
      <c r="C1947" t="s">
        <v>3067</v>
      </c>
      <c r="D1947" t="s">
        <v>2161</v>
      </c>
      <c r="E1947">
        <v>0</v>
      </c>
      <c r="F1947">
        <v>4</v>
      </c>
      <c r="G1947">
        <v>56</v>
      </c>
      <c r="H1947">
        <v>66</v>
      </c>
      <c r="I1947" t="s">
        <v>71</v>
      </c>
      <c r="J1947" t="s">
        <v>140</v>
      </c>
      <c r="K1947">
        <v>190</v>
      </c>
      <c r="L1947" t="s">
        <v>239</v>
      </c>
      <c r="M1947" t="s">
        <v>74</v>
      </c>
      <c r="N1947">
        <v>1200</v>
      </c>
      <c r="O1947">
        <v>9270</v>
      </c>
      <c r="P1947">
        <v>16</v>
      </c>
      <c r="Q1947" t="s">
        <v>3990</v>
      </c>
      <c r="R1947" t="s">
        <v>74</v>
      </c>
      <c r="S1947">
        <v>10</v>
      </c>
      <c r="T1947">
        <v>927</v>
      </c>
      <c r="X1947" t="s">
        <v>3068</v>
      </c>
    </row>
    <row r="1948" spans="2:24" x14ac:dyDescent="0.25">
      <c r="B1948" t="s">
        <v>3066</v>
      </c>
      <c r="C1948" t="s">
        <v>3067</v>
      </c>
      <c r="D1948" t="s">
        <v>2161</v>
      </c>
      <c r="E1948">
        <v>0</v>
      </c>
      <c r="F1948">
        <v>4</v>
      </c>
      <c r="G1948">
        <v>56</v>
      </c>
      <c r="H1948">
        <v>66</v>
      </c>
      <c r="I1948" t="s">
        <v>77</v>
      </c>
      <c r="J1948" t="s">
        <v>170</v>
      </c>
      <c r="K1948">
        <v>300</v>
      </c>
      <c r="L1948" t="s">
        <v>239</v>
      </c>
      <c r="M1948" t="s">
        <v>74</v>
      </c>
      <c r="N1948">
        <v>1200</v>
      </c>
      <c r="O1948">
        <v>9270</v>
      </c>
      <c r="P1948">
        <v>16</v>
      </c>
      <c r="Q1948" t="s">
        <v>3990</v>
      </c>
      <c r="R1948" t="s">
        <v>74</v>
      </c>
      <c r="S1948">
        <v>10</v>
      </c>
      <c r="T1948">
        <v>927</v>
      </c>
      <c r="X1948" t="s">
        <v>3068</v>
      </c>
    </row>
    <row r="1949" spans="2:24" x14ac:dyDescent="0.25">
      <c r="B1949" t="s">
        <v>3069</v>
      </c>
      <c r="C1949" t="s">
        <v>2664</v>
      </c>
      <c r="D1949" t="s">
        <v>433</v>
      </c>
      <c r="E1949">
        <v>0</v>
      </c>
      <c r="F1949">
        <v>4</v>
      </c>
      <c r="G1949">
        <v>88</v>
      </c>
      <c r="H1949">
        <v>80</v>
      </c>
      <c r="I1949" t="s">
        <v>71</v>
      </c>
      <c r="J1949" t="s">
        <v>2665</v>
      </c>
      <c r="K1949">
        <v>100</v>
      </c>
      <c r="L1949" t="s">
        <v>239</v>
      </c>
      <c r="M1949" t="s">
        <v>74</v>
      </c>
      <c r="N1949">
        <v>1000</v>
      </c>
      <c r="O1949">
        <v>10270</v>
      </c>
      <c r="P1949">
        <v>16</v>
      </c>
      <c r="Q1949" t="s">
        <v>3990</v>
      </c>
      <c r="R1949" t="s">
        <v>74</v>
      </c>
      <c r="S1949">
        <v>11</v>
      </c>
      <c r="T1949">
        <v>933.63636363636294</v>
      </c>
      <c r="X1949" t="s">
        <v>3070</v>
      </c>
    </row>
    <row r="1950" spans="2:24" x14ac:dyDescent="0.25">
      <c r="B1950" t="s">
        <v>3069</v>
      </c>
      <c r="C1950" t="s">
        <v>2664</v>
      </c>
      <c r="D1950" t="s">
        <v>433</v>
      </c>
      <c r="E1950">
        <v>0</v>
      </c>
      <c r="F1950">
        <v>4</v>
      </c>
      <c r="G1950">
        <v>88</v>
      </c>
      <c r="H1950">
        <v>80</v>
      </c>
      <c r="I1950" t="s">
        <v>77</v>
      </c>
      <c r="J1950" t="s">
        <v>2667</v>
      </c>
      <c r="K1950" t="s">
        <v>3997</v>
      </c>
      <c r="L1950" t="s">
        <v>239</v>
      </c>
      <c r="M1950" t="s">
        <v>74</v>
      </c>
      <c r="N1950">
        <v>1000</v>
      </c>
      <c r="O1950">
        <v>10270</v>
      </c>
      <c r="P1950">
        <v>16</v>
      </c>
      <c r="Q1950" t="s">
        <v>3990</v>
      </c>
      <c r="R1950" t="s">
        <v>74</v>
      </c>
      <c r="S1950">
        <v>11</v>
      </c>
      <c r="T1950">
        <v>933.63636363636294</v>
      </c>
      <c r="X1950" t="s">
        <v>3070</v>
      </c>
    </row>
    <row r="1951" spans="2:24" x14ac:dyDescent="0.25">
      <c r="B1951" t="s">
        <v>3071</v>
      </c>
      <c r="C1951" t="s">
        <v>3072</v>
      </c>
      <c r="D1951" t="s">
        <v>985</v>
      </c>
      <c r="E1951">
        <v>0</v>
      </c>
      <c r="F1951">
        <v>4</v>
      </c>
      <c r="G1951">
        <v>74</v>
      </c>
      <c r="H1951">
        <v>66</v>
      </c>
      <c r="I1951" t="s">
        <v>71</v>
      </c>
      <c r="J1951" t="s">
        <v>199</v>
      </c>
      <c r="K1951">
        <v>75</v>
      </c>
      <c r="L1951" t="s">
        <v>73</v>
      </c>
      <c r="M1951" t="s">
        <v>74</v>
      </c>
      <c r="N1951">
        <v>0</v>
      </c>
      <c r="O1951">
        <v>8478</v>
      </c>
      <c r="P1951">
        <v>16</v>
      </c>
      <c r="Q1951" t="s">
        <v>48</v>
      </c>
      <c r="R1951" t="s">
        <v>74</v>
      </c>
      <c r="S1951">
        <v>7</v>
      </c>
      <c r="T1951">
        <v>1211.1428571428501</v>
      </c>
      <c r="X1951" t="s">
        <v>3073</v>
      </c>
    </row>
    <row r="1952" spans="2:24" x14ac:dyDescent="0.25">
      <c r="B1952" t="s">
        <v>3071</v>
      </c>
      <c r="C1952" t="s">
        <v>3072</v>
      </c>
      <c r="D1952" t="s">
        <v>985</v>
      </c>
      <c r="E1952">
        <v>0</v>
      </c>
      <c r="F1952">
        <v>4</v>
      </c>
      <c r="G1952">
        <v>74</v>
      </c>
      <c r="H1952">
        <v>66</v>
      </c>
      <c r="I1952" t="s">
        <v>77</v>
      </c>
      <c r="J1952" t="s">
        <v>929</v>
      </c>
      <c r="K1952">
        <v>300</v>
      </c>
      <c r="L1952" t="s">
        <v>239</v>
      </c>
      <c r="M1952" t="s">
        <v>74</v>
      </c>
      <c r="N1952">
        <v>1200</v>
      </c>
      <c r="O1952">
        <v>8478</v>
      </c>
      <c r="P1952">
        <v>16</v>
      </c>
      <c r="Q1952" t="s">
        <v>3990</v>
      </c>
      <c r="R1952" t="s">
        <v>74</v>
      </c>
      <c r="S1952">
        <v>9</v>
      </c>
      <c r="T1952">
        <v>942</v>
      </c>
      <c r="X1952" t="s">
        <v>3073</v>
      </c>
    </row>
    <row r="1953" spans="2:24" x14ac:dyDescent="0.25">
      <c r="B1953" t="s">
        <v>3074</v>
      </c>
      <c r="C1953" t="s">
        <v>1996</v>
      </c>
      <c r="D1953" t="s">
        <v>844</v>
      </c>
      <c r="E1953">
        <v>170</v>
      </c>
      <c r="F1953">
        <v>3</v>
      </c>
      <c r="G1953">
        <v>72</v>
      </c>
      <c r="H1953">
        <v>70</v>
      </c>
      <c r="I1953" t="s">
        <v>71</v>
      </c>
      <c r="J1953" t="s">
        <v>974</v>
      </c>
      <c r="K1953">
        <v>150</v>
      </c>
      <c r="L1953" t="s">
        <v>73</v>
      </c>
      <c r="M1953" t="s">
        <v>83</v>
      </c>
      <c r="N1953">
        <v>0</v>
      </c>
      <c r="O1953">
        <v>7380</v>
      </c>
      <c r="P1953">
        <v>16</v>
      </c>
      <c r="Q1953" t="s">
        <v>48</v>
      </c>
      <c r="R1953">
        <v>450</v>
      </c>
      <c r="S1953">
        <v>6</v>
      </c>
      <c r="T1953">
        <v>1230</v>
      </c>
      <c r="X1953" t="s">
        <v>3075</v>
      </c>
    </row>
    <row r="1954" spans="2:24" x14ac:dyDescent="0.25">
      <c r="B1954" t="s">
        <v>3074</v>
      </c>
      <c r="C1954" t="s">
        <v>1996</v>
      </c>
      <c r="D1954" t="s">
        <v>844</v>
      </c>
      <c r="E1954">
        <v>170</v>
      </c>
      <c r="F1954">
        <v>3</v>
      </c>
      <c r="G1954">
        <v>72</v>
      </c>
      <c r="H1954">
        <v>70</v>
      </c>
      <c r="I1954" t="s">
        <v>77</v>
      </c>
      <c r="J1954" t="s">
        <v>3076</v>
      </c>
      <c r="K1954">
        <v>300</v>
      </c>
      <c r="L1954" t="s">
        <v>83</v>
      </c>
      <c r="M1954" t="s">
        <v>83</v>
      </c>
      <c r="N1954">
        <v>0</v>
      </c>
      <c r="O1954">
        <v>7380</v>
      </c>
      <c r="P1954">
        <v>16</v>
      </c>
      <c r="Q1954" t="s">
        <v>48</v>
      </c>
      <c r="R1954" t="s">
        <v>74</v>
      </c>
      <c r="S1954">
        <v>6</v>
      </c>
      <c r="T1954">
        <v>1230</v>
      </c>
      <c r="X1954" t="s">
        <v>3075</v>
      </c>
    </row>
    <row r="1955" spans="2:24" x14ac:dyDescent="0.25">
      <c r="B1955" t="s">
        <v>3077</v>
      </c>
      <c r="C1955" t="s">
        <v>3078</v>
      </c>
      <c r="D1955" t="s">
        <v>3079</v>
      </c>
      <c r="E1955">
        <v>171</v>
      </c>
      <c r="F1955">
        <v>5</v>
      </c>
      <c r="G1955">
        <v>65</v>
      </c>
      <c r="H1955">
        <v>66</v>
      </c>
      <c r="I1955" t="s">
        <v>71</v>
      </c>
      <c r="J1955" t="s">
        <v>140</v>
      </c>
      <c r="K1955">
        <v>190</v>
      </c>
      <c r="L1955" t="s">
        <v>83</v>
      </c>
      <c r="M1955" t="s">
        <v>73</v>
      </c>
      <c r="N1955">
        <v>1200</v>
      </c>
      <c r="O1955">
        <v>11440</v>
      </c>
      <c r="P1955">
        <v>16</v>
      </c>
      <c r="Q1955" t="s">
        <v>3990</v>
      </c>
      <c r="R1955">
        <v>320</v>
      </c>
      <c r="S1955">
        <v>12</v>
      </c>
      <c r="T1955">
        <v>953.33333333333303</v>
      </c>
      <c r="X1955" t="s">
        <v>3080</v>
      </c>
    </row>
    <row r="1956" spans="2:24" x14ac:dyDescent="0.25">
      <c r="B1956" t="s">
        <v>3081</v>
      </c>
      <c r="C1956" t="s">
        <v>3082</v>
      </c>
      <c r="D1956" t="s">
        <v>3083</v>
      </c>
      <c r="E1956">
        <v>171</v>
      </c>
      <c r="F1956">
        <v>5</v>
      </c>
      <c r="G1956">
        <v>65</v>
      </c>
      <c r="H1956">
        <v>66</v>
      </c>
      <c r="I1956" t="s">
        <v>71</v>
      </c>
      <c r="J1956" t="s">
        <v>140</v>
      </c>
      <c r="K1956">
        <v>190</v>
      </c>
      <c r="L1956" t="s">
        <v>83</v>
      </c>
      <c r="M1956" t="s">
        <v>73</v>
      </c>
      <c r="N1956">
        <v>1200</v>
      </c>
      <c r="O1956">
        <v>11580</v>
      </c>
      <c r="P1956">
        <v>16</v>
      </c>
      <c r="Q1956" t="s">
        <v>3990</v>
      </c>
      <c r="R1956">
        <v>320</v>
      </c>
      <c r="S1956">
        <v>12</v>
      </c>
      <c r="T1956">
        <v>965</v>
      </c>
      <c r="X1956" t="s">
        <v>3084</v>
      </c>
    </row>
    <row r="1957" spans="2:24" x14ac:dyDescent="0.25">
      <c r="B1957" t="s">
        <v>3081</v>
      </c>
      <c r="C1957" t="s">
        <v>3082</v>
      </c>
      <c r="D1957" t="s">
        <v>3083</v>
      </c>
      <c r="E1957">
        <v>171</v>
      </c>
      <c r="F1957">
        <v>5</v>
      </c>
      <c r="G1957">
        <v>65</v>
      </c>
      <c r="H1957">
        <v>66</v>
      </c>
      <c r="I1957" t="s">
        <v>77</v>
      </c>
      <c r="J1957" t="s">
        <v>144</v>
      </c>
      <c r="K1957">
        <v>150</v>
      </c>
      <c r="L1957" t="s">
        <v>83</v>
      </c>
      <c r="M1957" t="s">
        <v>73</v>
      </c>
      <c r="N1957">
        <v>1200</v>
      </c>
      <c r="O1957">
        <v>11580</v>
      </c>
      <c r="P1957">
        <v>16</v>
      </c>
      <c r="Q1957" t="s">
        <v>3990</v>
      </c>
      <c r="R1957" t="s">
        <v>74</v>
      </c>
      <c r="S1957">
        <v>12</v>
      </c>
      <c r="T1957">
        <v>965</v>
      </c>
      <c r="X1957" t="s">
        <v>3084</v>
      </c>
    </row>
    <row r="1958" spans="2:24" x14ac:dyDescent="0.25">
      <c r="B1958" t="s">
        <v>3077</v>
      </c>
      <c r="C1958" t="s">
        <v>3078</v>
      </c>
      <c r="D1958" t="s">
        <v>3079</v>
      </c>
      <c r="E1958">
        <v>171</v>
      </c>
      <c r="F1958">
        <v>5</v>
      </c>
      <c r="G1958">
        <v>65</v>
      </c>
      <c r="H1958">
        <v>66</v>
      </c>
      <c r="I1958" t="s">
        <v>77</v>
      </c>
      <c r="J1958" t="s">
        <v>144</v>
      </c>
      <c r="K1958">
        <v>150</v>
      </c>
      <c r="L1958" t="s">
        <v>83</v>
      </c>
      <c r="M1958" t="s">
        <v>73</v>
      </c>
      <c r="N1958">
        <v>1200</v>
      </c>
      <c r="O1958">
        <v>11440</v>
      </c>
      <c r="P1958">
        <v>16</v>
      </c>
      <c r="Q1958" t="s">
        <v>3990</v>
      </c>
      <c r="R1958" t="s">
        <v>74</v>
      </c>
      <c r="S1958">
        <v>12</v>
      </c>
      <c r="T1958">
        <v>953.33333333333303</v>
      </c>
      <c r="X1958" t="s">
        <v>3080</v>
      </c>
    </row>
    <row r="1959" spans="2:24" x14ac:dyDescent="0.25">
      <c r="B1959" t="s">
        <v>3085</v>
      </c>
      <c r="C1959" t="s">
        <v>3086</v>
      </c>
      <c r="D1959" t="s">
        <v>3087</v>
      </c>
      <c r="E1959">
        <v>171</v>
      </c>
      <c r="F1959">
        <v>5</v>
      </c>
      <c r="G1959">
        <v>65</v>
      </c>
      <c r="H1959">
        <v>66</v>
      </c>
      <c r="I1959" t="s">
        <v>71</v>
      </c>
      <c r="J1959" t="s">
        <v>140</v>
      </c>
      <c r="K1959">
        <v>190</v>
      </c>
      <c r="L1959" t="s">
        <v>83</v>
      </c>
      <c r="M1959" t="s">
        <v>73</v>
      </c>
      <c r="N1959">
        <v>1200</v>
      </c>
      <c r="O1959">
        <v>11450</v>
      </c>
      <c r="P1959">
        <v>16</v>
      </c>
      <c r="Q1959" t="s">
        <v>3990</v>
      </c>
      <c r="R1959">
        <v>320</v>
      </c>
      <c r="S1959">
        <v>12</v>
      </c>
      <c r="T1959">
        <v>954.16666666666595</v>
      </c>
      <c r="X1959" t="s">
        <v>3088</v>
      </c>
    </row>
    <row r="1960" spans="2:24" x14ac:dyDescent="0.25">
      <c r="B1960" t="s">
        <v>3085</v>
      </c>
      <c r="C1960" t="s">
        <v>3086</v>
      </c>
      <c r="D1960" t="s">
        <v>3089</v>
      </c>
      <c r="E1960">
        <v>171</v>
      </c>
      <c r="F1960">
        <v>5</v>
      </c>
      <c r="G1960">
        <v>65</v>
      </c>
      <c r="H1960">
        <v>66</v>
      </c>
      <c r="I1960" t="s">
        <v>71</v>
      </c>
      <c r="J1960" t="s">
        <v>140</v>
      </c>
      <c r="K1960">
        <v>190</v>
      </c>
      <c r="L1960" t="s">
        <v>83</v>
      </c>
      <c r="M1960" t="s">
        <v>73</v>
      </c>
      <c r="N1960">
        <v>1200</v>
      </c>
      <c r="O1960">
        <v>11450</v>
      </c>
      <c r="P1960">
        <v>16</v>
      </c>
      <c r="Q1960" t="s">
        <v>3990</v>
      </c>
      <c r="R1960">
        <v>320</v>
      </c>
      <c r="S1960">
        <v>12</v>
      </c>
      <c r="T1960">
        <v>954.16666666666595</v>
      </c>
      <c r="X1960" t="s">
        <v>3090</v>
      </c>
    </row>
    <row r="1961" spans="2:24" x14ac:dyDescent="0.25">
      <c r="B1961" t="s">
        <v>3085</v>
      </c>
      <c r="C1961" t="s">
        <v>3086</v>
      </c>
      <c r="D1961" t="s">
        <v>3089</v>
      </c>
      <c r="E1961">
        <v>171</v>
      </c>
      <c r="F1961">
        <v>5</v>
      </c>
      <c r="G1961">
        <v>65</v>
      </c>
      <c r="H1961">
        <v>66</v>
      </c>
      <c r="I1961" t="s">
        <v>77</v>
      </c>
      <c r="J1961" t="s">
        <v>144</v>
      </c>
      <c r="K1961">
        <v>150</v>
      </c>
      <c r="L1961" t="s">
        <v>83</v>
      </c>
      <c r="M1961" t="s">
        <v>73</v>
      </c>
      <c r="N1961">
        <v>1200</v>
      </c>
      <c r="O1961">
        <v>11450</v>
      </c>
      <c r="P1961">
        <v>16</v>
      </c>
      <c r="Q1961" t="s">
        <v>3990</v>
      </c>
      <c r="R1961" t="s">
        <v>74</v>
      </c>
      <c r="S1961">
        <v>12</v>
      </c>
      <c r="T1961">
        <v>954.16666666666595</v>
      </c>
      <c r="X1961" t="s">
        <v>3090</v>
      </c>
    </row>
    <row r="1962" spans="2:24" x14ac:dyDescent="0.25">
      <c r="B1962" t="s">
        <v>3085</v>
      </c>
      <c r="C1962" t="s">
        <v>3086</v>
      </c>
      <c r="D1962" t="s">
        <v>3087</v>
      </c>
      <c r="E1962">
        <v>171</v>
      </c>
      <c r="F1962">
        <v>5</v>
      </c>
      <c r="G1962">
        <v>65</v>
      </c>
      <c r="H1962">
        <v>66</v>
      </c>
      <c r="I1962" t="s">
        <v>77</v>
      </c>
      <c r="J1962" t="s">
        <v>144</v>
      </c>
      <c r="K1962">
        <v>150</v>
      </c>
      <c r="L1962" t="s">
        <v>83</v>
      </c>
      <c r="M1962" t="s">
        <v>73</v>
      </c>
      <c r="N1962">
        <v>1200</v>
      </c>
      <c r="O1962">
        <v>11450</v>
      </c>
      <c r="P1962">
        <v>16</v>
      </c>
      <c r="Q1962" t="s">
        <v>3990</v>
      </c>
      <c r="R1962" t="s">
        <v>74</v>
      </c>
      <c r="S1962">
        <v>12</v>
      </c>
      <c r="T1962">
        <v>954.16666666666595</v>
      </c>
      <c r="X1962" t="s">
        <v>3088</v>
      </c>
    </row>
    <row r="1963" spans="2:24" x14ac:dyDescent="0.25">
      <c r="B1963" t="s">
        <v>3091</v>
      </c>
      <c r="C1963" t="s">
        <v>3086</v>
      </c>
      <c r="D1963" t="s">
        <v>3092</v>
      </c>
      <c r="E1963">
        <v>171</v>
      </c>
      <c r="F1963">
        <v>5</v>
      </c>
      <c r="G1963">
        <v>65</v>
      </c>
      <c r="H1963">
        <v>66</v>
      </c>
      <c r="I1963" t="s">
        <v>71</v>
      </c>
      <c r="J1963" t="s">
        <v>140</v>
      </c>
      <c r="K1963">
        <v>190</v>
      </c>
      <c r="L1963" t="s">
        <v>83</v>
      </c>
      <c r="M1963" t="s">
        <v>73</v>
      </c>
      <c r="N1963">
        <v>1200</v>
      </c>
      <c r="O1963">
        <v>11450</v>
      </c>
      <c r="P1963">
        <v>16</v>
      </c>
      <c r="Q1963" t="s">
        <v>3990</v>
      </c>
      <c r="R1963">
        <v>320</v>
      </c>
      <c r="S1963">
        <v>12</v>
      </c>
      <c r="T1963">
        <v>954.16666666666595</v>
      </c>
      <c r="X1963" t="s">
        <v>3093</v>
      </c>
    </row>
    <row r="1964" spans="2:24" x14ac:dyDescent="0.25">
      <c r="B1964" t="s">
        <v>3091</v>
      </c>
      <c r="C1964" t="s">
        <v>3086</v>
      </c>
      <c r="D1964" t="s">
        <v>3092</v>
      </c>
      <c r="E1964">
        <v>171</v>
      </c>
      <c r="F1964">
        <v>5</v>
      </c>
      <c r="G1964">
        <v>65</v>
      </c>
      <c r="H1964">
        <v>66</v>
      </c>
      <c r="I1964" t="s">
        <v>77</v>
      </c>
      <c r="J1964" t="s">
        <v>144</v>
      </c>
      <c r="K1964">
        <v>150</v>
      </c>
      <c r="L1964" t="s">
        <v>83</v>
      </c>
      <c r="M1964" t="s">
        <v>73</v>
      </c>
      <c r="N1964">
        <v>1200</v>
      </c>
      <c r="O1964">
        <v>11450</v>
      </c>
      <c r="P1964">
        <v>16</v>
      </c>
      <c r="Q1964" t="s">
        <v>3990</v>
      </c>
      <c r="R1964" t="s">
        <v>74</v>
      </c>
      <c r="S1964">
        <v>12</v>
      </c>
      <c r="T1964">
        <v>954.16666666666595</v>
      </c>
      <c r="X1964" t="s">
        <v>3093</v>
      </c>
    </row>
    <row r="1965" spans="2:24" x14ac:dyDescent="0.25">
      <c r="B1965" t="s">
        <v>3094</v>
      </c>
      <c r="C1965" t="s">
        <v>3095</v>
      </c>
      <c r="D1965" t="s">
        <v>3096</v>
      </c>
      <c r="E1965">
        <v>171</v>
      </c>
      <c r="F1965">
        <v>7</v>
      </c>
      <c r="G1965">
        <v>82</v>
      </c>
      <c r="H1965">
        <v>66</v>
      </c>
      <c r="I1965" t="s">
        <v>71</v>
      </c>
      <c r="J1965" t="s">
        <v>811</v>
      </c>
      <c r="K1965">
        <v>83</v>
      </c>
      <c r="L1965" t="s">
        <v>73</v>
      </c>
      <c r="M1965" t="s">
        <v>74</v>
      </c>
      <c r="N1965">
        <v>0</v>
      </c>
      <c r="O1965">
        <v>21252</v>
      </c>
      <c r="P1965">
        <v>24</v>
      </c>
      <c r="Q1965" t="s">
        <v>48</v>
      </c>
      <c r="R1965" t="s">
        <v>74</v>
      </c>
      <c r="S1965">
        <v>18</v>
      </c>
      <c r="T1965">
        <v>1180.6666666666599</v>
      </c>
      <c r="X1965" t="s">
        <v>3097</v>
      </c>
    </row>
    <row r="1966" spans="2:24" x14ac:dyDescent="0.25">
      <c r="B1966" t="s">
        <v>3094</v>
      </c>
      <c r="C1966" t="s">
        <v>3095</v>
      </c>
      <c r="D1966" t="s">
        <v>3096</v>
      </c>
      <c r="E1966">
        <v>171</v>
      </c>
      <c r="F1966">
        <v>7</v>
      </c>
      <c r="G1966">
        <v>82</v>
      </c>
      <c r="H1966">
        <v>66</v>
      </c>
      <c r="I1966" t="s">
        <v>77</v>
      </c>
      <c r="J1966" t="s">
        <v>327</v>
      </c>
      <c r="K1966">
        <v>300</v>
      </c>
      <c r="L1966" t="s">
        <v>73</v>
      </c>
      <c r="M1966" t="s">
        <v>74</v>
      </c>
      <c r="N1966">
        <v>0</v>
      </c>
      <c r="O1966">
        <v>21252</v>
      </c>
      <c r="P1966">
        <v>24</v>
      </c>
      <c r="Q1966" t="s">
        <v>48</v>
      </c>
      <c r="R1966" t="s">
        <v>74</v>
      </c>
      <c r="S1966">
        <v>18</v>
      </c>
      <c r="T1966">
        <v>1180.6666666666599</v>
      </c>
      <c r="X1966" t="s">
        <v>3097</v>
      </c>
    </row>
    <row r="1967" spans="2:24" x14ac:dyDescent="0.25">
      <c r="B1967" t="s">
        <v>3094</v>
      </c>
      <c r="C1967" t="s">
        <v>3095</v>
      </c>
      <c r="D1967" t="s">
        <v>3096</v>
      </c>
      <c r="E1967">
        <v>171</v>
      </c>
      <c r="F1967">
        <v>7</v>
      </c>
      <c r="G1967">
        <v>82</v>
      </c>
      <c r="H1967">
        <v>66</v>
      </c>
      <c r="I1967" t="s">
        <v>77</v>
      </c>
      <c r="J1967" t="s">
        <v>318</v>
      </c>
      <c r="K1967">
        <v>300</v>
      </c>
      <c r="L1967" t="s">
        <v>73</v>
      </c>
      <c r="M1967" t="s">
        <v>74</v>
      </c>
      <c r="N1967">
        <v>0</v>
      </c>
      <c r="O1967">
        <v>21252</v>
      </c>
      <c r="P1967">
        <v>24</v>
      </c>
      <c r="Q1967" t="s">
        <v>48</v>
      </c>
      <c r="R1967" t="s">
        <v>74</v>
      </c>
      <c r="S1967">
        <v>18</v>
      </c>
      <c r="T1967">
        <v>1180.6666666666599</v>
      </c>
      <c r="X1967" t="s">
        <v>3097</v>
      </c>
    </row>
    <row r="1968" spans="2:24" x14ac:dyDescent="0.25">
      <c r="B1968" t="s">
        <v>3098</v>
      </c>
      <c r="C1968" t="s">
        <v>3099</v>
      </c>
      <c r="D1968" t="s">
        <v>3100</v>
      </c>
      <c r="E1968">
        <v>171</v>
      </c>
      <c r="F1968">
        <v>5</v>
      </c>
      <c r="G1968">
        <v>56</v>
      </c>
      <c r="H1968">
        <v>66</v>
      </c>
      <c r="I1968" t="s">
        <v>71</v>
      </c>
      <c r="J1968" t="s">
        <v>140</v>
      </c>
      <c r="K1968">
        <v>190</v>
      </c>
      <c r="L1968" t="s">
        <v>83</v>
      </c>
      <c r="M1968" t="s">
        <v>73</v>
      </c>
      <c r="N1968">
        <v>1200</v>
      </c>
      <c r="O1968">
        <v>11580</v>
      </c>
      <c r="P1968">
        <v>16</v>
      </c>
      <c r="Q1968" t="s">
        <v>3990</v>
      </c>
      <c r="R1968">
        <v>320</v>
      </c>
      <c r="S1968">
        <v>12</v>
      </c>
      <c r="T1968">
        <v>965</v>
      </c>
      <c r="X1968" t="s">
        <v>3101</v>
      </c>
    </row>
    <row r="1969" spans="2:24" x14ac:dyDescent="0.25">
      <c r="B1969" t="s">
        <v>3098</v>
      </c>
      <c r="C1969" t="s">
        <v>3099</v>
      </c>
      <c r="D1969" t="s">
        <v>3100</v>
      </c>
      <c r="E1969">
        <v>171</v>
      </c>
      <c r="F1969">
        <v>5</v>
      </c>
      <c r="G1969">
        <v>56</v>
      </c>
      <c r="H1969">
        <v>66</v>
      </c>
      <c r="I1969" t="s">
        <v>77</v>
      </c>
      <c r="J1969" t="s">
        <v>929</v>
      </c>
      <c r="K1969">
        <v>300</v>
      </c>
      <c r="L1969" t="s">
        <v>83</v>
      </c>
      <c r="M1969" t="s">
        <v>73</v>
      </c>
      <c r="N1969">
        <v>800</v>
      </c>
      <c r="O1969">
        <v>11580</v>
      </c>
      <c r="P1969">
        <v>16</v>
      </c>
      <c r="Q1969" t="s">
        <v>3990</v>
      </c>
      <c r="R1969" t="s">
        <v>74</v>
      </c>
      <c r="S1969">
        <v>12</v>
      </c>
      <c r="T1969">
        <v>965</v>
      </c>
      <c r="X1969" t="s">
        <v>3101</v>
      </c>
    </row>
    <row r="1970" spans="2:24" x14ac:dyDescent="0.25">
      <c r="B1970" t="s">
        <v>3102</v>
      </c>
      <c r="C1970" t="s">
        <v>2968</v>
      </c>
      <c r="D1970" t="s">
        <v>137</v>
      </c>
      <c r="E1970">
        <v>0</v>
      </c>
      <c r="F1970">
        <v>4</v>
      </c>
      <c r="G1970">
        <v>72</v>
      </c>
      <c r="H1970">
        <v>76</v>
      </c>
      <c r="I1970" t="s">
        <v>71</v>
      </c>
      <c r="J1970" t="s">
        <v>140</v>
      </c>
      <c r="K1970">
        <v>190</v>
      </c>
      <c r="L1970" t="s">
        <v>239</v>
      </c>
      <c r="M1970" t="s">
        <v>74</v>
      </c>
      <c r="N1970">
        <v>0</v>
      </c>
      <c r="O1970">
        <v>9150</v>
      </c>
      <c r="P1970">
        <v>16</v>
      </c>
      <c r="Q1970" t="s">
        <v>48</v>
      </c>
      <c r="R1970" t="s">
        <v>74</v>
      </c>
      <c r="S1970">
        <v>8</v>
      </c>
      <c r="T1970">
        <v>1143.75</v>
      </c>
      <c r="X1970" t="s">
        <v>3103</v>
      </c>
    </row>
    <row r="1971" spans="2:24" x14ac:dyDescent="0.25">
      <c r="B1971" t="s">
        <v>3102</v>
      </c>
      <c r="C1971" t="s">
        <v>2968</v>
      </c>
      <c r="D1971" t="s">
        <v>137</v>
      </c>
      <c r="E1971">
        <v>0</v>
      </c>
      <c r="F1971">
        <v>4</v>
      </c>
      <c r="G1971">
        <v>72</v>
      </c>
      <c r="H1971">
        <v>76</v>
      </c>
      <c r="I1971" t="s">
        <v>77</v>
      </c>
      <c r="J1971" t="s">
        <v>144</v>
      </c>
      <c r="K1971">
        <v>150</v>
      </c>
      <c r="L1971" t="s">
        <v>239</v>
      </c>
      <c r="M1971" t="s">
        <v>74</v>
      </c>
      <c r="N1971">
        <v>1000</v>
      </c>
      <c r="O1971">
        <v>9150</v>
      </c>
      <c r="P1971">
        <v>16</v>
      </c>
      <c r="Q1971" t="s">
        <v>3990</v>
      </c>
      <c r="R1971" t="s">
        <v>74</v>
      </c>
      <c r="S1971">
        <v>10</v>
      </c>
      <c r="T1971">
        <v>915</v>
      </c>
      <c r="X1971" t="s">
        <v>3103</v>
      </c>
    </row>
    <row r="1972" spans="2:24" x14ac:dyDescent="0.25">
      <c r="B1972" t="s">
        <v>3104</v>
      </c>
      <c r="C1972" t="s">
        <v>3105</v>
      </c>
      <c r="D1972" t="s">
        <v>2896</v>
      </c>
      <c r="E1972">
        <v>0</v>
      </c>
      <c r="F1972">
        <v>3</v>
      </c>
      <c r="G1972">
        <v>75</v>
      </c>
      <c r="H1972">
        <v>70</v>
      </c>
      <c r="I1972" t="s">
        <v>71</v>
      </c>
      <c r="J1972" t="s">
        <v>1952</v>
      </c>
      <c r="K1972">
        <v>170</v>
      </c>
      <c r="L1972" t="s">
        <v>73</v>
      </c>
      <c r="M1972" t="s">
        <v>74</v>
      </c>
      <c r="N1972">
        <v>0</v>
      </c>
      <c r="O1972">
        <v>7380</v>
      </c>
      <c r="P1972">
        <v>16</v>
      </c>
      <c r="Q1972" t="s">
        <v>48</v>
      </c>
      <c r="R1972" t="s">
        <v>74</v>
      </c>
      <c r="S1972">
        <v>6</v>
      </c>
      <c r="T1972">
        <v>1230</v>
      </c>
      <c r="X1972" t="s">
        <v>3811</v>
      </c>
    </row>
    <row r="1973" spans="2:24" x14ac:dyDescent="0.25">
      <c r="B1973" t="s">
        <v>3104</v>
      </c>
      <c r="C1973" t="s">
        <v>3105</v>
      </c>
      <c r="D1973" t="s">
        <v>2896</v>
      </c>
      <c r="E1973">
        <v>0</v>
      </c>
      <c r="F1973">
        <v>3</v>
      </c>
      <c r="G1973">
        <v>75</v>
      </c>
      <c r="H1973">
        <v>70</v>
      </c>
      <c r="I1973" t="s">
        <v>71</v>
      </c>
      <c r="J1973" t="s">
        <v>2535</v>
      </c>
      <c r="K1973">
        <v>120</v>
      </c>
      <c r="L1973" t="s">
        <v>239</v>
      </c>
      <c r="M1973" t="s">
        <v>74</v>
      </c>
      <c r="N1973">
        <v>1000</v>
      </c>
      <c r="O1973">
        <v>7380</v>
      </c>
      <c r="P1973">
        <v>16</v>
      </c>
      <c r="Q1973" t="s">
        <v>3990</v>
      </c>
      <c r="R1973" t="s">
        <v>74</v>
      </c>
      <c r="S1973">
        <v>8</v>
      </c>
      <c r="T1973">
        <v>922.5</v>
      </c>
      <c r="X1973" t="s">
        <v>3811</v>
      </c>
    </row>
    <row r="1974" spans="2:24" x14ac:dyDescent="0.25">
      <c r="B1974" t="s">
        <v>3104</v>
      </c>
      <c r="C1974" t="s">
        <v>3105</v>
      </c>
      <c r="D1974" t="s">
        <v>2896</v>
      </c>
      <c r="E1974">
        <v>0</v>
      </c>
      <c r="F1974">
        <v>3</v>
      </c>
      <c r="G1974">
        <v>75</v>
      </c>
      <c r="H1974">
        <v>70</v>
      </c>
      <c r="I1974" t="s">
        <v>77</v>
      </c>
      <c r="J1974" t="s">
        <v>1952</v>
      </c>
      <c r="K1974">
        <v>170</v>
      </c>
      <c r="L1974" t="s">
        <v>73</v>
      </c>
      <c r="M1974" t="s">
        <v>74</v>
      </c>
      <c r="N1974">
        <v>0</v>
      </c>
      <c r="O1974">
        <v>7380</v>
      </c>
      <c r="P1974">
        <v>16</v>
      </c>
      <c r="Q1974" t="s">
        <v>48</v>
      </c>
      <c r="R1974" t="s">
        <v>74</v>
      </c>
      <c r="S1974">
        <v>6</v>
      </c>
      <c r="T1974">
        <v>1230</v>
      </c>
      <c r="X1974" t="s">
        <v>3811</v>
      </c>
    </row>
    <row r="1975" spans="2:24" x14ac:dyDescent="0.25">
      <c r="B1975" t="s">
        <v>3108</v>
      </c>
      <c r="C1975" t="s">
        <v>2546</v>
      </c>
      <c r="D1975" t="s">
        <v>3106</v>
      </c>
      <c r="E1975">
        <v>173</v>
      </c>
      <c r="F1975">
        <v>4</v>
      </c>
      <c r="G1975">
        <v>80</v>
      </c>
      <c r="H1975">
        <v>66</v>
      </c>
      <c r="I1975" t="s">
        <v>71</v>
      </c>
      <c r="J1975" t="s">
        <v>140</v>
      </c>
      <c r="K1975">
        <v>190</v>
      </c>
      <c r="L1975" t="s">
        <v>83</v>
      </c>
      <c r="M1975" t="s">
        <v>73</v>
      </c>
      <c r="N1975">
        <v>1200</v>
      </c>
      <c r="O1975">
        <v>9270</v>
      </c>
      <c r="P1975">
        <v>16</v>
      </c>
      <c r="Q1975" t="s">
        <v>3990</v>
      </c>
      <c r="R1975">
        <v>320</v>
      </c>
      <c r="S1975">
        <v>10</v>
      </c>
      <c r="T1975">
        <v>927</v>
      </c>
      <c r="X1975" t="s">
        <v>3107</v>
      </c>
    </row>
    <row r="1976" spans="2:24" x14ac:dyDescent="0.25">
      <c r="B1976" t="s">
        <v>3108</v>
      </c>
      <c r="C1976" t="s">
        <v>2546</v>
      </c>
      <c r="D1976" t="s">
        <v>3106</v>
      </c>
      <c r="E1976">
        <v>173</v>
      </c>
      <c r="F1976">
        <v>4</v>
      </c>
      <c r="G1976">
        <v>80</v>
      </c>
      <c r="H1976">
        <v>66</v>
      </c>
      <c r="I1976" t="s">
        <v>77</v>
      </c>
      <c r="J1976" t="s">
        <v>144</v>
      </c>
      <c r="K1976">
        <v>150</v>
      </c>
      <c r="L1976" t="s">
        <v>83</v>
      </c>
      <c r="M1976" t="s">
        <v>73</v>
      </c>
      <c r="N1976">
        <v>1500</v>
      </c>
      <c r="O1976">
        <v>9270</v>
      </c>
      <c r="P1976">
        <v>16</v>
      </c>
      <c r="Q1976" t="s">
        <v>3990</v>
      </c>
      <c r="R1976" t="s">
        <v>74</v>
      </c>
      <c r="S1976">
        <v>10</v>
      </c>
      <c r="T1976">
        <v>927</v>
      </c>
      <c r="X1976" t="s">
        <v>3107</v>
      </c>
    </row>
    <row r="1977" spans="2:24" x14ac:dyDescent="0.25">
      <c r="B1977" t="s">
        <v>3109</v>
      </c>
      <c r="C1977" t="s">
        <v>3110</v>
      </c>
      <c r="D1977" t="s">
        <v>2335</v>
      </c>
      <c r="E1977">
        <v>175</v>
      </c>
      <c r="F1977">
        <v>5</v>
      </c>
      <c r="G1977">
        <v>110</v>
      </c>
      <c r="H1977">
        <v>76</v>
      </c>
      <c r="I1977" t="s">
        <v>74</v>
      </c>
      <c r="J1977" t="s">
        <v>2292</v>
      </c>
      <c r="K1977">
        <v>100</v>
      </c>
      <c r="L1977" t="s">
        <v>239</v>
      </c>
      <c r="M1977" t="s">
        <v>74</v>
      </c>
      <c r="N1977">
        <v>0</v>
      </c>
      <c r="O1977">
        <v>13330</v>
      </c>
      <c r="P1977">
        <v>16</v>
      </c>
      <c r="Q1977" t="s">
        <v>48</v>
      </c>
      <c r="R1977" t="s">
        <v>74</v>
      </c>
      <c r="S1977">
        <v>11</v>
      </c>
      <c r="T1977">
        <v>1211.8181818181799</v>
      </c>
      <c r="X1977" t="s">
        <v>3812</v>
      </c>
    </row>
    <row r="1978" spans="2:24" x14ac:dyDescent="0.25">
      <c r="B1978" t="s">
        <v>3109</v>
      </c>
      <c r="C1978" t="s">
        <v>3110</v>
      </c>
      <c r="D1978" t="s">
        <v>2335</v>
      </c>
      <c r="E1978">
        <v>175</v>
      </c>
      <c r="F1978">
        <v>5</v>
      </c>
      <c r="G1978">
        <v>110</v>
      </c>
      <c r="H1978">
        <v>76</v>
      </c>
      <c r="I1978" t="s">
        <v>71</v>
      </c>
      <c r="J1978" t="s">
        <v>2296</v>
      </c>
      <c r="K1978">
        <v>80</v>
      </c>
      <c r="L1978" t="s">
        <v>239</v>
      </c>
      <c r="M1978" t="s">
        <v>74</v>
      </c>
      <c r="N1978">
        <v>0</v>
      </c>
      <c r="O1978">
        <v>13330</v>
      </c>
      <c r="P1978">
        <v>16</v>
      </c>
      <c r="Q1978" t="s">
        <v>48</v>
      </c>
      <c r="R1978" t="s">
        <v>74</v>
      </c>
      <c r="S1978">
        <v>11</v>
      </c>
      <c r="T1978">
        <v>1211.8181818181799</v>
      </c>
      <c r="X1978" t="s">
        <v>3812</v>
      </c>
    </row>
    <row r="1979" spans="2:24" x14ac:dyDescent="0.25">
      <c r="B1979" t="s">
        <v>3109</v>
      </c>
      <c r="C1979" t="s">
        <v>3110</v>
      </c>
      <c r="D1979" t="s">
        <v>2335</v>
      </c>
      <c r="E1979">
        <v>175</v>
      </c>
      <c r="F1979">
        <v>5</v>
      </c>
      <c r="G1979">
        <v>110</v>
      </c>
      <c r="H1979">
        <v>76</v>
      </c>
      <c r="I1979" t="s">
        <v>77</v>
      </c>
      <c r="J1979" t="s">
        <v>2292</v>
      </c>
      <c r="K1979">
        <v>100</v>
      </c>
      <c r="L1979" t="s">
        <v>239</v>
      </c>
      <c r="M1979" t="s">
        <v>74</v>
      </c>
      <c r="N1979">
        <v>0</v>
      </c>
      <c r="O1979">
        <v>13330</v>
      </c>
      <c r="P1979">
        <v>16</v>
      </c>
      <c r="Q1979" t="s">
        <v>48</v>
      </c>
      <c r="R1979" t="s">
        <v>74</v>
      </c>
      <c r="S1979">
        <v>11</v>
      </c>
      <c r="T1979">
        <v>1211.8181818181799</v>
      </c>
      <c r="X1979" t="s">
        <v>3812</v>
      </c>
    </row>
    <row r="1980" spans="2:24" x14ac:dyDescent="0.25">
      <c r="B1980" t="s">
        <v>3113</v>
      </c>
      <c r="C1980" t="s">
        <v>3114</v>
      </c>
      <c r="D1980" t="s">
        <v>3111</v>
      </c>
      <c r="E1980">
        <v>176</v>
      </c>
      <c r="F1980">
        <v>4</v>
      </c>
      <c r="G1980">
        <v>70</v>
      </c>
      <c r="H1980">
        <v>70</v>
      </c>
      <c r="I1980" t="s">
        <v>71</v>
      </c>
      <c r="J1980" t="s">
        <v>256</v>
      </c>
      <c r="K1980">
        <v>150</v>
      </c>
      <c r="L1980" t="s">
        <v>83</v>
      </c>
      <c r="M1980" t="s">
        <v>83</v>
      </c>
      <c r="N1980">
        <v>0</v>
      </c>
      <c r="O1980">
        <v>9830</v>
      </c>
      <c r="P1980">
        <v>16</v>
      </c>
      <c r="Q1980" t="s">
        <v>48</v>
      </c>
      <c r="R1980">
        <v>450</v>
      </c>
      <c r="S1980">
        <v>8</v>
      </c>
      <c r="T1980">
        <v>1228.75</v>
      </c>
      <c r="X1980" s="7" t="s">
        <v>3112</v>
      </c>
    </row>
    <row r="1981" spans="2:24" x14ac:dyDescent="0.25">
      <c r="B1981" t="s">
        <v>3113</v>
      </c>
      <c r="C1981" t="s">
        <v>3114</v>
      </c>
      <c r="D1981" t="s">
        <v>3111</v>
      </c>
      <c r="E1981">
        <v>176</v>
      </c>
      <c r="F1981">
        <v>4</v>
      </c>
      <c r="G1981">
        <v>70</v>
      </c>
      <c r="H1981">
        <v>70</v>
      </c>
      <c r="I1981" t="s">
        <v>77</v>
      </c>
      <c r="J1981" t="s">
        <v>256</v>
      </c>
      <c r="K1981">
        <v>150</v>
      </c>
      <c r="L1981" t="s">
        <v>83</v>
      </c>
      <c r="M1981" t="s">
        <v>73</v>
      </c>
      <c r="N1981">
        <v>0</v>
      </c>
      <c r="O1981">
        <v>9830</v>
      </c>
      <c r="P1981">
        <v>16</v>
      </c>
      <c r="Q1981" t="s">
        <v>48</v>
      </c>
      <c r="R1981" t="s">
        <v>74</v>
      </c>
      <c r="S1981">
        <v>8</v>
      </c>
      <c r="T1981">
        <v>1228.75</v>
      </c>
      <c r="X1981" s="7" t="s">
        <v>3112</v>
      </c>
    </row>
    <row r="1982" spans="2:24" x14ac:dyDescent="0.25">
      <c r="B1982" t="s">
        <v>3115</v>
      </c>
      <c r="C1982" t="s">
        <v>3116</v>
      </c>
      <c r="D1982" t="s">
        <v>3117</v>
      </c>
      <c r="E1982">
        <v>177</v>
      </c>
      <c r="F1982">
        <v>4</v>
      </c>
      <c r="G1982">
        <v>80</v>
      </c>
      <c r="H1982">
        <v>60</v>
      </c>
      <c r="I1982" t="s">
        <v>71</v>
      </c>
      <c r="J1982" t="s">
        <v>199</v>
      </c>
      <c r="K1982">
        <v>75</v>
      </c>
      <c r="L1982" t="s">
        <v>73</v>
      </c>
      <c r="M1982" t="s">
        <v>83</v>
      </c>
      <c r="N1982">
        <v>0</v>
      </c>
      <c r="O1982">
        <v>9600</v>
      </c>
      <c r="P1982">
        <v>16</v>
      </c>
      <c r="Q1982" t="s">
        <v>48</v>
      </c>
      <c r="R1982">
        <v>450</v>
      </c>
      <c r="S1982">
        <v>8</v>
      </c>
      <c r="T1982">
        <v>1200</v>
      </c>
      <c r="X1982" t="s">
        <v>3118</v>
      </c>
    </row>
    <row r="1983" spans="2:24" x14ac:dyDescent="0.25">
      <c r="B1983" t="s">
        <v>3115</v>
      </c>
      <c r="C1983" t="s">
        <v>3116</v>
      </c>
      <c r="D1983" t="s">
        <v>3117</v>
      </c>
      <c r="E1983">
        <v>177</v>
      </c>
      <c r="F1983">
        <v>4</v>
      </c>
      <c r="G1983">
        <v>80</v>
      </c>
      <c r="H1983">
        <v>60</v>
      </c>
      <c r="I1983" t="s">
        <v>77</v>
      </c>
      <c r="J1983" t="s">
        <v>929</v>
      </c>
      <c r="K1983">
        <v>300</v>
      </c>
      <c r="L1983" t="s">
        <v>83</v>
      </c>
      <c r="M1983" t="s">
        <v>73</v>
      </c>
      <c r="N1983" t="s">
        <v>74</v>
      </c>
      <c r="O1983">
        <v>9600</v>
      </c>
      <c r="P1983">
        <v>16</v>
      </c>
      <c r="Q1983" t="s">
        <v>3989</v>
      </c>
      <c r="R1983" t="s">
        <v>74</v>
      </c>
      <c r="S1983" t="s">
        <v>74</v>
      </c>
      <c r="T1983" t="s">
        <v>74</v>
      </c>
      <c r="X1983" t="s">
        <v>3118</v>
      </c>
    </row>
    <row r="1984" spans="2:24" x14ac:dyDescent="0.25">
      <c r="B1984" t="s">
        <v>3119</v>
      </c>
      <c r="C1984" t="s">
        <v>3120</v>
      </c>
      <c r="D1984" t="s">
        <v>3121</v>
      </c>
      <c r="E1984">
        <v>177</v>
      </c>
      <c r="F1984">
        <v>3</v>
      </c>
      <c r="G1984">
        <v>70</v>
      </c>
      <c r="H1984">
        <v>70</v>
      </c>
      <c r="I1984" t="s">
        <v>71</v>
      </c>
      <c r="J1984" t="s">
        <v>94</v>
      </c>
      <c r="K1984">
        <v>170</v>
      </c>
      <c r="L1984" t="s">
        <v>83</v>
      </c>
      <c r="M1984" t="s">
        <v>83</v>
      </c>
      <c r="N1984">
        <v>0</v>
      </c>
      <c r="O1984">
        <v>7306</v>
      </c>
      <c r="P1984">
        <v>16</v>
      </c>
      <c r="Q1984" t="s">
        <v>48</v>
      </c>
      <c r="R1984">
        <v>450</v>
      </c>
      <c r="S1984">
        <v>6</v>
      </c>
      <c r="T1984">
        <v>1217.6666666666599</v>
      </c>
      <c r="X1984" t="s">
        <v>3122</v>
      </c>
    </row>
    <row r="1985" spans="2:24" x14ac:dyDescent="0.25">
      <c r="B1985" t="s">
        <v>3119</v>
      </c>
      <c r="C1985" t="s">
        <v>3120</v>
      </c>
      <c r="D1985" t="s">
        <v>3121</v>
      </c>
      <c r="E1985">
        <v>177</v>
      </c>
      <c r="F1985">
        <v>3</v>
      </c>
      <c r="G1985">
        <v>70</v>
      </c>
      <c r="H1985">
        <v>70</v>
      </c>
      <c r="I1985" t="s">
        <v>77</v>
      </c>
      <c r="J1985" t="s">
        <v>94</v>
      </c>
      <c r="K1985">
        <v>170</v>
      </c>
      <c r="L1985" t="s">
        <v>83</v>
      </c>
      <c r="M1985" t="s">
        <v>83</v>
      </c>
      <c r="N1985">
        <v>0</v>
      </c>
      <c r="O1985">
        <v>7306</v>
      </c>
      <c r="P1985">
        <v>16</v>
      </c>
      <c r="Q1985" t="s">
        <v>48</v>
      </c>
      <c r="R1985" t="s">
        <v>74</v>
      </c>
      <c r="S1985">
        <v>6</v>
      </c>
      <c r="T1985">
        <v>1217.6666666666599</v>
      </c>
      <c r="X1985" t="s">
        <v>3122</v>
      </c>
    </row>
    <row r="1986" spans="2:24" x14ac:dyDescent="0.25">
      <c r="B1986" t="s">
        <v>3123</v>
      </c>
      <c r="C1986" t="s">
        <v>3124</v>
      </c>
      <c r="D1986" t="s">
        <v>3125</v>
      </c>
      <c r="E1986">
        <v>179</v>
      </c>
      <c r="F1986">
        <v>3</v>
      </c>
      <c r="G1986">
        <v>72</v>
      </c>
      <c r="H1986">
        <v>70</v>
      </c>
      <c r="I1986" t="s">
        <v>71</v>
      </c>
      <c r="J1986" t="s">
        <v>2594</v>
      </c>
      <c r="K1986">
        <v>150</v>
      </c>
      <c r="L1986" t="s">
        <v>83</v>
      </c>
      <c r="M1986" t="s">
        <v>83</v>
      </c>
      <c r="N1986">
        <v>0</v>
      </c>
      <c r="O1986">
        <v>8010</v>
      </c>
      <c r="P1986">
        <v>16</v>
      </c>
      <c r="Q1986" t="s">
        <v>48</v>
      </c>
      <c r="R1986">
        <v>450</v>
      </c>
      <c r="S1986">
        <v>7</v>
      </c>
      <c r="T1986">
        <v>1144.2857142857099</v>
      </c>
      <c r="X1986" t="s">
        <v>3126</v>
      </c>
    </row>
    <row r="1987" spans="2:24" x14ac:dyDescent="0.25">
      <c r="B1987" t="s">
        <v>3123</v>
      </c>
      <c r="C1987" t="s">
        <v>3124</v>
      </c>
      <c r="D1987" t="s">
        <v>3125</v>
      </c>
      <c r="E1987">
        <v>179</v>
      </c>
      <c r="F1987">
        <v>3</v>
      </c>
      <c r="G1987">
        <v>72</v>
      </c>
      <c r="H1987">
        <v>70</v>
      </c>
      <c r="I1987" t="s">
        <v>71</v>
      </c>
      <c r="J1987" t="s">
        <v>81</v>
      </c>
      <c r="K1987">
        <v>180</v>
      </c>
      <c r="L1987" t="s">
        <v>83</v>
      </c>
      <c r="M1987" t="s">
        <v>83</v>
      </c>
      <c r="N1987">
        <v>0</v>
      </c>
      <c r="O1987">
        <v>8010</v>
      </c>
      <c r="P1987">
        <v>16</v>
      </c>
      <c r="Q1987" t="s">
        <v>48</v>
      </c>
      <c r="R1987">
        <v>450</v>
      </c>
      <c r="S1987">
        <v>7</v>
      </c>
      <c r="T1987">
        <v>1144.2857142857099</v>
      </c>
      <c r="X1987" t="s">
        <v>3126</v>
      </c>
    </row>
    <row r="1988" spans="2:24" x14ac:dyDescent="0.25">
      <c r="B1988" t="s">
        <v>3123</v>
      </c>
      <c r="C1988" t="s">
        <v>3124</v>
      </c>
      <c r="D1988" t="s">
        <v>3125</v>
      </c>
      <c r="E1988">
        <v>179</v>
      </c>
      <c r="F1988">
        <v>3</v>
      </c>
      <c r="G1988">
        <v>72</v>
      </c>
      <c r="H1988">
        <v>70</v>
      </c>
      <c r="I1988" t="s">
        <v>77</v>
      </c>
      <c r="J1988" t="s">
        <v>2594</v>
      </c>
      <c r="K1988">
        <v>150</v>
      </c>
      <c r="L1988" t="s">
        <v>83</v>
      </c>
      <c r="M1988" t="s">
        <v>83</v>
      </c>
      <c r="N1988">
        <v>0</v>
      </c>
      <c r="O1988">
        <v>8010</v>
      </c>
      <c r="P1988">
        <v>16</v>
      </c>
      <c r="Q1988" t="s">
        <v>48</v>
      </c>
      <c r="R1988" t="s">
        <v>74</v>
      </c>
      <c r="S1988">
        <v>7</v>
      </c>
      <c r="T1988">
        <v>1144.2857142857099</v>
      </c>
      <c r="X1988" t="s">
        <v>3126</v>
      </c>
    </row>
    <row r="1989" spans="2:24" x14ac:dyDescent="0.25">
      <c r="B1989" t="s">
        <v>3123</v>
      </c>
      <c r="C1989" t="s">
        <v>3124</v>
      </c>
      <c r="D1989" t="s">
        <v>3125</v>
      </c>
      <c r="E1989">
        <v>179</v>
      </c>
      <c r="F1989">
        <v>3</v>
      </c>
      <c r="G1989">
        <v>72</v>
      </c>
      <c r="H1989">
        <v>70</v>
      </c>
      <c r="I1989" t="s">
        <v>77</v>
      </c>
      <c r="J1989" t="s">
        <v>81</v>
      </c>
      <c r="K1989">
        <v>180</v>
      </c>
      <c r="L1989" t="s">
        <v>83</v>
      </c>
      <c r="M1989" t="s">
        <v>83</v>
      </c>
      <c r="N1989">
        <v>0</v>
      </c>
      <c r="O1989">
        <v>8010</v>
      </c>
      <c r="P1989">
        <v>16</v>
      </c>
      <c r="Q1989" t="s">
        <v>48</v>
      </c>
      <c r="R1989" t="s">
        <v>74</v>
      </c>
      <c r="S1989">
        <v>7</v>
      </c>
      <c r="T1989">
        <v>1144.2857142857099</v>
      </c>
      <c r="X1989" t="s">
        <v>3126</v>
      </c>
    </row>
    <row r="1990" spans="2:24" x14ac:dyDescent="0.25">
      <c r="B1990" t="s">
        <v>3127</v>
      </c>
      <c r="C1990" t="s">
        <v>3128</v>
      </c>
      <c r="D1990" t="s">
        <v>779</v>
      </c>
      <c r="E1990">
        <v>0</v>
      </c>
      <c r="F1990">
        <v>4</v>
      </c>
      <c r="G1990">
        <v>74</v>
      </c>
      <c r="H1990">
        <v>65.5</v>
      </c>
      <c r="I1990" t="s">
        <v>71</v>
      </c>
      <c r="J1990" t="s">
        <v>225</v>
      </c>
      <c r="K1990">
        <v>75</v>
      </c>
      <c r="L1990" t="s">
        <v>271</v>
      </c>
      <c r="M1990" t="s">
        <v>74</v>
      </c>
      <c r="N1990">
        <v>0</v>
      </c>
      <c r="O1990">
        <v>11558</v>
      </c>
      <c r="P1990">
        <v>16</v>
      </c>
      <c r="Q1990" t="s">
        <v>48</v>
      </c>
      <c r="R1990" t="s">
        <v>74</v>
      </c>
      <c r="S1990">
        <v>10</v>
      </c>
      <c r="T1990">
        <v>1155.8</v>
      </c>
      <c r="X1990" t="s">
        <v>3129</v>
      </c>
    </row>
    <row r="1991" spans="2:24" x14ac:dyDescent="0.25">
      <c r="B1991" t="s">
        <v>3127</v>
      </c>
      <c r="C1991" t="s">
        <v>3128</v>
      </c>
      <c r="D1991" t="s">
        <v>779</v>
      </c>
      <c r="E1991">
        <v>0</v>
      </c>
      <c r="F1991">
        <v>4</v>
      </c>
      <c r="G1991">
        <v>74</v>
      </c>
      <c r="H1991">
        <v>65.5</v>
      </c>
      <c r="I1991" t="s">
        <v>77</v>
      </c>
      <c r="J1991" t="s">
        <v>201</v>
      </c>
      <c r="K1991">
        <v>150</v>
      </c>
      <c r="L1991" t="s">
        <v>239</v>
      </c>
      <c r="M1991" t="s">
        <v>74</v>
      </c>
      <c r="N1991">
        <v>0</v>
      </c>
      <c r="O1991">
        <v>11558</v>
      </c>
      <c r="P1991">
        <v>16</v>
      </c>
      <c r="Q1991" t="s">
        <v>48</v>
      </c>
      <c r="R1991" t="s">
        <v>74</v>
      </c>
      <c r="S1991">
        <v>10</v>
      </c>
      <c r="T1991">
        <v>1155.8</v>
      </c>
      <c r="X1991" t="s">
        <v>3129</v>
      </c>
    </row>
    <row r="1992" spans="2:24" x14ac:dyDescent="0.25">
      <c r="B1992" t="s">
        <v>3130</v>
      </c>
      <c r="C1992" t="s">
        <v>3131</v>
      </c>
      <c r="D1992" t="s">
        <v>3132</v>
      </c>
      <c r="E1992">
        <v>180</v>
      </c>
      <c r="F1992">
        <v>4</v>
      </c>
      <c r="G1992">
        <v>62</v>
      </c>
      <c r="H1992">
        <v>68</v>
      </c>
      <c r="I1992" t="s">
        <v>71</v>
      </c>
      <c r="J1992" t="s">
        <v>158</v>
      </c>
      <c r="K1992">
        <v>135</v>
      </c>
      <c r="L1992" t="s">
        <v>73</v>
      </c>
      <c r="M1992" t="s">
        <v>83</v>
      </c>
      <c r="N1992">
        <v>0</v>
      </c>
      <c r="O1992">
        <v>8790</v>
      </c>
      <c r="P1992">
        <v>16</v>
      </c>
      <c r="Q1992" t="s">
        <v>48</v>
      </c>
      <c r="R1992">
        <v>450</v>
      </c>
      <c r="S1992">
        <v>8</v>
      </c>
      <c r="T1992">
        <v>1098.75</v>
      </c>
      <c r="X1992" t="s">
        <v>3133</v>
      </c>
    </row>
    <row r="1993" spans="2:24" x14ac:dyDescent="0.25">
      <c r="B1993" t="s">
        <v>3130</v>
      </c>
      <c r="C1993" t="s">
        <v>3131</v>
      </c>
      <c r="D1993" t="s">
        <v>3132</v>
      </c>
      <c r="E1993">
        <v>180</v>
      </c>
      <c r="F1993">
        <v>4</v>
      </c>
      <c r="G1993">
        <v>62</v>
      </c>
      <c r="H1993">
        <v>68</v>
      </c>
      <c r="I1993" t="s">
        <v>71</v>
      </c>
      <c r="J1993" t="s">
        <v>94</v>
      </c>
      <c r="K1993">
        <v>170</v>
      </c>
      <c r="L1993" t="s">
        <v>83</v>
      </c>
      <c r="M1993" t="s">
        <v>83</v>
      </c>
      <c r="N1993">
        <v>0</v>
      </c>
      <c r="O1993">
        <v>8790</v>
      </c>
      <c r="P1993">
        <v>16</v>
      </c>
      <c r="Q1993" t="s">
        <v>48</v>
      </c>
      <c r="R1993">
        <v>450</v>
      </c>
      <c r="S1993">
        <v>8</v>
      </c>
      <c r="T1993">
        <v>1098.75</v>
      </c>
      <c r="X1993" t="s">
        <v>3133</v>
      </c>
    </row>
    <row r="1994" spans="2:24" x14ac:dyDescent="0.25">
      <c r="B1994" t="s">
        <v>3130</v>
      </c>
      <c r="C1994" t="s">
        <v>3131</v>
      </c>
      <c r="D1994" t="s">
        <v>3132</v>
      </c>
      <c r="E1994">
        <v>180</v>
      </c>
      <c r="F1994">
        <v>4</v>
      </c>
      <c r="G1994">
        <v>62</v>
      </c>
      <c r="H1994">
        <v>68</v>
      </c>
      <c r="I1994" t="s">
        <v>77</v>
      </c>
      <c r="J1994" t="s">
        <v>144</v>
      </c>
      <c r="K1994">
        <v>150</v>
      </c>
      <c r="L1994" t="s">
        <v>83</v>
      </c>
      <c r="M1994" t="s">
        <v>73</v>
      </c>
      <c r="N1994">
        <v>1200</v>
      </c>
      <c r="O1994">
        <v>8790</v>
      </c>
      <c r="P1994">
        <v>16</v>
      </c>
      <c r="Q1994" t="s">
        <v>3990</v>
      </c>
      <c r="R1994" t="s">
        <v>74</v>
      </c>
      <c r="S1994">
        <v>9</v>
      </c>
      <c r="T1994">
        <v>976.66666666666595</v>
      </c>
      <c r="X1994" t="s">
        <v>3133</v>
      </c>
    </row>
    <row r="1995" spans="2:24" x14ac:dyDescent="0.25">
      <c r="B1995" t="s">
        <v>3134</v>
      </c>
      <c r="C1995" t="s">
        <v>1996</v>
      </c>
      <c r="D1995" t="s">
        <v>3135</v>
      </c>
      <c r="E1995">
        <v>181</v>
      </c>
      <c r="F1995">
        <v>3</v>
      </c>
      <c r="G1995">
        <v>72</v>
      </c>
      <c r="H1995">
        <v>70</v>
      </c>
      <c r="I1995" t="s">
        <v>71</v>
      </c>
      <c r="J1995" t="s">
        <v>974</v>
      </c>
      <c r="K1995">
        <v>150</v>
      </c>
      <c r="L1995" t="s">
        <v>624</v>
      </c>
      <c r="M1995" t="s">
        <v>74</v>
      </c>
      <c r="N1995">
        <v>0</v>
      </c>
      <c r="O1995">
        <v>7380</v>
      </c>
      <c r="P1995">
        <v>16</v>
      </c>
      <c r="Q1995" t="s">
        <v>48</v>
      </c>
      <c r="R1995" t="s">
        <v>74</v>
      </c>
      <c r="S1995">
        <v>6</v>
      </c>
      <c r="T1995">
        <v>1230</v>
      </c>
      <c r="X1995" t="s">
        <v>3136</v>
      </c>
    </row>
    <row r="1996" spans="2:24" x14ac:dyDescent="0.25">
      <c r="B1996" t="s">
        <v>3134</v>
      </c>
      <c r="C1996" t="s">
        <v>1996</v>
      </c>
      <c r="D1996" t="s">
        <v>3135</v>
      </c>
      <c r="E1996">
        <v>181</v>
      </c>
      <c r="F1996">
        <v>3</v>
      </c>
      <c r="G1996">
        <v>72</v>
      </c>
      <c r="H1996">
        <v>70</v>
      </c>
      <c r="I1996" t="s">
        <v>77</v>
      </c>
      <c r="J1996" t="s">
        <v>195</v>
      </c>
      <c r="K1996">
        <v>300</v>
      </c>
      <c r="L1996" t="s">
        <v>627</v>
      </c>
      <c r="M1996" t="s">
        <v>74</v>
      </c>
      <c r="N1996">
        <v>0</v>
      </c>
      <c r="O1996">
        <v>7380</v>
      </c>
      <c r="P1996">
        <v>16</v>
      </c>
      <c r="Q1996" t="s">
        <v>48</v>
      </c>
      <c r="R1996" t="s">
        <v>74</v>
      </c>
      <c r="S1996">
        <v>6</v>
      </c>
      <c r="T1996">
        <v>1230</v>
      </c>
      <c r="X1996" t="s">
        <v>3136</v>
      </c>
    </row>
    <row r="1997" spans="2:24" x14ac:dyDescent="0.25">
      <c r="B1997" t="s">
        <v>3134</v>
      </c>
      <c r="C1997" t="s">
        <v>1996</v>
      </c>
      <c r="D1997" t="s">
        <v>3135</v>
      </c>
      <c r="E1997">
        <v>181</v>
      </c>
      <c r="F1997">
        <v>3</v>
      </c>
      <c r="G1997">
        <v>72</v>
      </c>
      <c r="H1997">
        <v>70</v>
      </c>
      <c r="I1997" t="s">
        <v>77</v>
      </c>
      <c r="J1997" t="s">
        <v>825</v>
      </c>
      <c r="K1997">
        <v>150</v>
      </c>
      <c r="L1997" t="s">
        <v>239</v>
      </c>
      <c r="M1997" t="s">
        <v>74</v>
      </c>
      <c r="N1997">
        <v>0</v>
      </c>
      <c r="O1997">
        <v>7380</v>
      </c>
      <c r="P1997">
        <v>16</v>
      </c>
      <c r="Q1997" t="s">
        <v>48</v>
      </c>
      <c r="R1997" t="s">
        <v>74</v>
      </c>
      <c r="S1997">
        <v>6</v>
      </c>
      <c r="T1997">
        <v>1230</v>
      </c>
      <c r="X1997" t="s">
        <v>3136</v>
      </c>
    </row>
    <row r="1998" spans="2:24" x14ac:dyDescent="0.25">
      <c r="B1998" t="s">
        <v>3137</v>
      </c>
      <c r="C1998" t="s">
        <v>3138</v>
      </c>
      <c r="D1998" t="s">
        <v>299</v>
      </c>
      <c r="E1998">
        <v>0</v>
      </c>
      <c r="F1998">
        <v>2</v>
      </c>
      <c r="G1998">
        <v>50</v>
      </c>
      <c r="H1998">
        <v>70</v>
      </c>
      <c r="I1998" t="s">
        <v>71</v>
      </c>
      <c r="J1998" t="s">
        <v>3139</v>
      </c>
      <c r="K1998">
        <v>300</v>
      </c>
      <c r="L1998" t="s">
        <v>73</v>
      </c>
      <c r="M1998" t="s">
        <v>74</v>
      </c>
      <c r="N1998">
        <v>0</v>
      </c>
      <c r="O1998">
        <v>3950</v>
      </c>
      <c r="P1998">
        <v>16</v>
      </c>
      <c r="Q1998" t="s">
        <v>48</v>
      </c>
      <c r="R1998" t="s">
        <v>74</v>
      </c>
      <c r="S1998">
        <v>4</v>
      </c>
      <c r="T1998">
        <v>987.5</v>
      </c>
      <c r="X1998" t="s">
        <v>3140</v>
      </c>
    </row>
    <row r="1999" spans="2:24" x14ac:dyDescent="0.25">
      <c r="B1999" t="s">
        <v>3137</v>
      </c>
      <c r="C1999" t="s">
        <v>3138</v>
      </c>
      <c r="D1999" t="s">
        <v>299</v>
      </c>
      <c r="E1999">
        <v>0</v>
      </c>
      <c r="F1999">
        <v>2</v>
      </c>
      <c r="G1999">
        <v>50</v>
      </c>
      <c r="H1999">
        <v>70</v>
      </c>
      <c r="I1999" t="s">
        <v>71</v>
      </c>
      <c r="J1999" t="s">
        <v>1045</v>
      </c>
      <c r="K1999">
        <v>300</v>
      </c>
      <c r="L1999" t="s">
        <v>73</v>
      </c>
      <c r="M1999" t="s">
        <v>74</v>
      </c>
      <c r="N1999">
        <v>0</v>
      </c>
      <c r="O1999">
        <v>3950</v>
      </c>
      <c r="P1999">
        <v>16</v>
      </c>
      <c r="Q1999" t="s">
        <v>48</v>
      </c>
      <c r="R1999" t="s">
        <v>74</v>
      </c>
      <c r="S1999">
        <v>4</v>
      </c>
      <c r="T1999">
        <v>987.5</v>
      </c>
      <c r="X1999" t="s">
        <v>3140</v>
      </c>
    </row>
    <row r="2000" spans="2:24" x14ac:dyDescent="0.25">
      <c r="B2000" t="s">
        <v>3137</v>
      </c>
      <c r="C2000" t="s">
        <v>3138</v>
      </c>
      <c r="D2000" t="s">
        <v>299</v>
      </c>
      <c r="E2000">
        <v>0</v>
      </c>
      <c r="F2000">
        <v>2</v>
      </c>
      <c r="G2000">
        <v>50</v>
      </c>
      <c r="H2000">
        <v>70</v>
      </c>
      <c r="I2000" t="s">
        <v>77</v>
      </c>
      <c r="J2000" t="s">
        <v>1045</v>
      </c>
      <c r="K2000">
        <v>300</v>
      </c>
      <c r="L2000" t="s">
        <v>73</v>
      </c>
      <c r="M2000" t="s">
        <v>74</v>
      </c>
      <c r="N2000">
        <v>0</v>
      </c>
      <c r="O2000">
        <v>3950</v>
      </c>
      <c r="P2000">
        <v>16</v>
      </c>
      <c r="Q2000" t="s">
        <v>48</v>
      </c>
      <c r="R2000" t="s">
        <v>74</v>
      </c>
      <c r="S2000">
        <v>4</v>
      </c>
      <c r="T2000">
        <v>987.5</v>
      </c>
      <c r="X2000" t="s">
        <v>3140</v>
      </c>
    </row>
    <row r="2001" spans="2:24" x14ac:dyDescent="0.25">
      <c r="B2001" t="s">
        <v>3141</v>
      </c>
      <c r="C2001" t="s">
        <v>3142</v>
      </c>
      <c r="D2001" t="s">
        <v>508</v>
      </c>
      <c r="E2001">
        <v>0</v>
      </c>
      <c r="F2001">
        <v>2</v>
      </c>
      <c r="G2001">
        <v>50</v>
      </c>
      <c r="H2001">
        <v>70</v>
      </c>
      <c r="I2001" t="s">
        <v>71</v>
      </c>
      <c r="J2001" t="s">
        <v>1045</v>
      </c>
      <c r="K2001">
        <v>300</v>
      </c>
      <c r="L2001" t="s">
        <v>73</v>
      </c>
      <c r="M2001" t="s">
        <v>74</v>
      </c>
      <c r="N2001">
        <v>0</v>
      </c>
      <c r="O2001">
        <v>3950</v>
      </c>
      <c r="P2001">
        <v>16</v>
      </c>
      <c r="Q2001" t="s">
        <v>48</v>
      </c>
      <c r="R2001" t="s">
        <v>74</v>
      </c>
      <c r="S2001">
        <v>4</v>
      </c>
      <c r="T2001">
        <v>987.5</v>
      </c>
      <c r="X2001" t="s">
        <v>3813</v>
      </c>
    </row>
    <row r="2002" spans="2:24" x14ac:dyDescent="0.25">
      <c r="B2002" t="s">
        <v>3141</v>
      </c>
      <c r="C2002" t="s">
        <v>3142</v>
      </c>
      <c r="D2002" t="s">
        <v>508</v>
      </c>
      <c r="E2002">
        <v>0</v>
      </c>
      <c r="F2002">
        <v>2</v>
      </c>
      <c r="G2002">
        <v>50</v>
      </c>
      <c r="H2002">
        <v>70</v>
      </c>
      <c r="I2002" t="s">
        <v>71</v>
      </c>
      <c r="J2002" t="s">
        <v>338</v>
      </c>
      <c r="K2002">
        <v>300</v>
      </c>
      <c r="L2002" t="s">
        <v>73</v>
      </c>
      <c r="M2002" t="s">
        <v>74</v>
      </c>
      <c r="N2002">
        <v>0</v>
      </c>
      <c r="O2002">
        <v>3950</v>
      </c>
      <c r="P2002">
        <v>16</v>
      </c>
      <c r="Q2002" t="s">
        <v>48</v>
      </c>
      <c r="R2002" t="s">
        <v>74</v>
      </c>
      <c r="S2002">
        <v>4</v>
      </c>
      <c r="T2002">
        <v>987.5</v>
      </c>
      <c r="X2002" t="s">
        <v>3813</v>
      </c>
    </row>
    <row r="2003" spans="2:24" x14ac:dyDescent="0.25">
      <c r="B2003" t="s">
        <v>3141</v>
      </c>
      <c r="C2003" t="s">
        <v>3142</v>
      </c>
      <c r="D2003" t="s">
        <v>508</v>
      </c>
      <c r="E2003">
        <v>0</v>
      </c>
      <c r="F2003">
        <v>2</v>
      </c>
      <c r="G2003">
        <v>50</v>
      </c>
      <c r="H2003">
        <v>70</v>
      </c>
      <c r="I2003" t="s">
        <v>77</v>
      </c>
      <c r="J2003" t="s">
        <v>1045</v>
      </c>
      <c r="K2003">
        <v>300</v>
      </c>
      <c r="L2003" t="s">
        <v>73</v>
      </c>
      <c r="M2003" t="s">
        <v>74</v>
      </c>
      <c r="N2003">
        <v>0</v>
      </c>
      <c r="O2003">
        <v>3950</v>
      </c>
      <c r="P2003">
        <v>16</v>
      </c>
      <c r="Q2003" t="s">
        <v>48</v>
      </c>
      <c r="R2003" t="s">
        <v>74</v>
      </c>
      <c r="S2003">
        <v>4</v>
      </c>
      <c r="T2003">
        <v>987.5</v>
      </c>
      <c r="X2003" t="s">
        <v>3813</v>
      </c>
    </row>
    <row r="2004" spans="2:24" x14ac:dyDescent="0.25">
      <c r="B2004" t="s">
        <v>3146</v>
      </c>
      <c r="C2004" t="s">
        <v>3147</v>
      </c>
      <c r="D2004" t="s">
        <v>508</v>
      </c>
      <c r="E2004">
        <v>0</v>
      </c>
      <c r="F2004">
        <v>5</v>
      </c>
      <c r="G2004">
        <v>110</v>
      </c>
      <c r="H2004">
        <v>80</v>
      </c>
      <c r="I2004" t="s">
        <v>71</v>
      </c>
      <c r="J2004" t="s">
        <v>3143</v>
      </c>
      <c r="K2004" t="s">
        <v>3996</v>
      </c>
      <c r="L2004" t="s">
        <v>239</v>
      </c>
      <c r="M2004" t="s">
        <v>74</v>
      </c>
      <c r="N2004">
        <v>2000</v>
      </c>
      <c r="O2004">
        <v>12830</v>
      </c>
      <c r="P2004">
        <v>16</v>
      </c>
      <c r="Q2004" t="s">
        <v>3990</v>
      </c>
      <c r="R2004" t="s">
        <v>74</v>
      </c>
      <c r="S2004">
        <v>13</v>
      </c>
      <c r="T2004">
        <v>986.923076923076</v>
      </c>
      <c r="X2004" t="s">
        <v>3145</v>
      </c>
    </row>
    <row r="2005" spans="2:24" x14ac:dyDescent="0.25">
      <c r="B2005" t="s">
        <v>3146</v>
      </c>
      <c r="C2005" t="s">
        <v>3147</v>
      </c>
      <c r="D2005" t="s">
        <v>508</v>
      </c>
      <c r="E2005">
        <v>0</v>
      </c>
      <c r="F2005">
        <v>5</v>
      </c>
      <c r="G2005">
        <v>110</v>
      </c>
      <c r="H2005">
        <v>80</v>
      </c>
      <c r="I2005" t="s">
        <v>71</v>
      </c>
      <c r="J2005" t="s">
        <v>2667</v>
      </c>
      <c r="K2005" t="s">
        <v>3997</v>
      </c>
      <c r="L2005" t="s">
        <v>239</v>
      </c>
      <c r="M2005" t="s">
        <v>74</v>
      </c>
      <c r="N2005">
        <v>1000</v>
      </c>
      <c r="O2005">
        <v>12830</v>
      </c>
      <c r="P2005">
        <v>16</v>
      </c>
      <c r="Q2005" t="s">
        <v>3990</v>
      </c>
      <c r="R2005" t="s">
        <v>74</v>
      </c>
      <c r="S2005">
        <v>13</v>
      </c>
      <c r="T2005">
        <v>986.923076923076</v>
      </c>
      <c r="X2005" t="s">
        <v>3145</v>
      </c>
    </row>
    <row r="2006" spans="2:24" x14ac:dyDescent="0.25">
      <c r="B2006" t="s">
        <v>3146</v>
      </c>
      <c r="C2006" t="s">
        <v>3147</v>
      </c>
      <c r="D2006" t="s">
        <v>508</v>
      </c>
      <c r="E2006">
        <v>0</v>
      </c>
      <c r="F2006">
        <v>5</v>
      </c>
      <c r="G2006">
        <v>110</v>
      </c>
      <c r="H2006">
        <v>80</v>
      </c>
      <c r="I2006" t="s">
        <v>77</v>
      </c>
      <c r="J2006" t="s">
        <v>2667</v>
      </c>
      <c r="K2006" t="s">
        <v>3997</v>
      </c>
      <c r="L2006" t="s">
        <v>239</v>
      </c>
      <c r="M2006" t="s">
        <v>74</v>
      </c>
      <c r="N2006">
        <v>1000</v>
      </c>
      <c r="O2006">
        <v>12830</v>
      </c>
      <c r="P2006">
        <v>16</v>
      </c>
      <c r="Q2006" t="s">
        <v>3990</v>
      </c>
      <c r="R2006" t="s">
        <v>74</v>
      </c>
      <c r="S2006">
        <v>13</v>
      </c>
      <c r="T2006">
        <v>986.923076923076</v>
      </c>
      <c r="X2006" t="s">
        <v>3145</v>
      </c>
    </row>
    <row r="2007" spans="2:24" x14ac:dyDescent="0.25">
      <c r="B2007" t="s">
        <v>3148</v>
      </c>
      <c r="C2007" t="s">
        <v>3149</v>
      </c>
      <c r="D2007" t="s">
        <v>433</v>
      </c>
      <c r="E2007">
        <v>0</v>
      </c>
      <c r="F2007">
        <v>5</v>
      </c>
      <c r="G2007">
        <v>90</v>
      </c>
      <c r="H2007">
        <v>80</v>
      </c>
      <c r="I2007" t="s">
        <v>71</v>
      </c>
      <c r="J2007" t="s">
        <v>2667</v>
      </c>
      <c r="K2007" t="s">
        <v>3997</v>
      </c>
      <c r="L2007" t="s">
        <v>239</v>
      </c>
      <c r="M2007" t="s">
        <v>74</v>
      </c>
      <c r="N2007">
        <v>1000</v>
      </c>
      <c r="O2007">
        <v>12830</v>
      </c>
      <c r="P2007">
        <v>16</v>
      </c>
      <c r="Q2007" t="s">
        <v>3990</v>
      </c>
      <c r="R2007" t="s">
        <v>74</v>
      </c>
      <c r="S2007">
        <v>13</v>
      </c>
      <c r="T2007">
        <v>986.923076923076</v>
      </c>
      <c r="X2007" t="s">
        <v>3150</v>
      </c>
    </row>
    <row r="2008" spans="2:24" x14ac:dyDescent="0.25">
      <c r="B2008" t="s">
        <v>3148</v>
      </c>
      <c r="C2008" t="s">
        <v>3149</v>
      </c>
      <c r="D2008" t="s">
        <v>433</v>
      </c>
      <c r="E2008">
        <v>0</v>
      </c>
      <c r="F2008">
        <v>5</v>
      </c>
      <c r="G2008">
        <v>90</v>
      </c>
      <c r="H2008">
        <v>80</v>
      </c>
      <c r="I2008" t="s">
        <v>71</v>
      </c>
      <c r="J2008" t="s">
        <v>3143</v>
      </c>
      <c r="K2008" t="s">
        <v>3996</v>
      </c>
      <c r="L2008" t="s">
        <v>239</v>
      </c>
      <c r="M2008" t="s">
        <v>74</v>
      </c>
      <c r="N2008">
        <v>2000</v>
      </c>
      <c r="O2008">
        <v>12830</v>
      </c>
      <c r="P2008">
        <v>16</v>
      </c>
      <c r="Q2008" t="s">
        <v>3990</v>
      </c>
      <c r="R2008" t="s">
        <v>74</v>
      </c>
      <c r="S2008">
        <v>13</v>
      </c>
      <c r="T2008">
        <v>986.923076923076</v>
      </c>
      <c r="X2008" t="s">
        <v>3150</v>
      </c>
    </row>
    <row r="2009" spans="2:24" x14ac:dyDescent="0.25">
      <c r="B2009" t="s">
        <v>3148</v>
      </c>
      <c r="C2009" t="s">
        <v>3149</v>
      </c>
      <c r="D2009" t="s">
        <v>433</v>
      </c>
      <c r="E2009">
        <v>0</v>
      </c>
      <c r="F2009">
        <v>5</v>
      </c>
      <c r="G2009">
        <v>90</v>
      </c>
      <c r="H2009">
        <v>80</v>
      </c>
      <c r="I2009" t="s">
        <v>77</v>
      </c>
      <c r="J2009" t="s">
        <v>2667</v>
      </c>
      <c r="K2009" t="s">
        <v>3997</v>
      </c>
      <c r="L2009" t="s">
        <v>239</v>
      </c>
      <c r="M2009" t="s">
        <v>74</v>
      </c>
      <c r="N2009">
        <v>1000</v>
      </c>
      <c r="O2009">
        <v>12830</v>
      </c>
      <c r="P2009">
        <v>16</v>
      </c>
      <c r="Q2009" t="s">
        <v>3990</v>
      </c>
      <c r="R2009" t="s">
        <v>74</v>
      </c>
      <c r="S2009">
        <v>13</v>
      </c>
      <c r="T2009">
        <v>986.923076923076</v>
      </c>
      <c r="X2009" t="s">
        <v>3150</v>
      </c>
    </row>
    <row r="2010" spans="2:24" x14ac:dyDescent="0.25">
      <c r="B2010" t="s">
        <v>3151</v>
      </c>
      <c r="C2010" t="s">
        <v>3152</v>
      </c>
      <c r="D2010" t="s">
        <v>3153</v>
      </c>
      <c r="E2010">
        <v>184</v>
      </c>
      <c r="F2010">
        <v>2</v>
      </c>
      <c r="G2010">
        <v>60</v>
      </c>
      <c r="H2010">
        <v>70</v>
      </c>
      <c r="I2010" t="s">
        <v>71</v>
      </c>
      <c r="J2010" t="s">
        <v>1045</v>
      </c>
      <c r="K2010">
        <v>300</v>
      </c>
      <c r="L2010" t="s">
        <v>83</v>
      </c>
      <c r="M2010" t="s">
        <v>83</v>
      </c>
      <c r="N2010">
        <v>0</v>
      </c>
      <c r="O2010">
        <v>4930</v>
      </c>
      <c r="P2010">
        <v>16</v>
      </c>
      <c r="Q2010" t="s">
        <v>48</v>
      </c>
      <c r="R2010">
        <v>450</v>
      </c>
      <c r="S2010">
        <v>4</v>
      </c>
      <c r="T2010">
        <v>1232.5</v>
      </c>
      <c r="X2010" t="s">
        <v>3154</v>
      </c>
    </row>
    <row r="2011" spans="2:24" x14ac:dyDescent="0.25">
      <c r="B2011" t="s">
        <v>3151</v>
      </c>
      <c r="C2011" t="s">
        <v>3152</v>
      </c>
      <c r="D2011" t="s">
        <v>3153</v>
      </c>
      <c r="E2011">
        <v>184</v>
      </c>
      <c r="F2011">
        <v>2</v>
      </c>
      <c r="G2011">
        <v>60</v>
      </c>
      <c r="H2011">
        <v>70</v>
      </c>
      <c r="I2011" t="s">
        <v>77</v>
      </c>
      <c r="J2011" t="s">
        <v>201</v>
      </c>
      <c r="K2011">
        <v>150</v>
      </c>
      <c r="L2011" t="s">
        <v>83</v>
      </c>
      <c r="M2011" t="s">
        <v>83</v>
      </c>
      <c r="N2011">
        <v>0</v>
      </c>
      <c r="O2011">
        <v>4930</v>
      </c>
      <c r="P2011">
        <v>16</v>
      </c>
      <c r="Q2011" t="s">
        <v>48</v>
      </c>
      <c r="R2011" t="s">
        <v>74</v>
      </c>
      <c r="S2011">
        <v>4</v>
      </c>
      <c r="T2011">
        <v>1232.5</v>
      </c>
      <c r="X2011" t="s">
        <v>3154</v>
      </c>
    </row>
    <row r="2012" spans="2:24" x14ac:dyDescent="0.25">
      <c r="B2012" t="s">
        <v>3155</v>
      </c>
      <c r="C2012" t="s">
        <v>3156</v>
      </c>
      <c r="D2012" t="s">
        <v>3157</v>
      </c>
      <c r="E2012">
        <v>0</v>
      </c>
      <c r="F2012">
        <v>2</v>
      </c>
      <c r="G2012">
        <v>40</v>
      </c>
      <c r="H2012">
        <v>73</v>
      </c>
      <c r="I2012" t="s">
        <v>71</v>
      </c>
      <c r="J2012" t="s">
        <v>929</v>
      </c>
      <c r="K2012">
        <v>300</v>
      </c>
      <c r="L2012" t="s">
        <v>73</v>
      </c>
      <c r="M2012" t="s">
        <v>74</v>
      </c>
      <c r="N2012">
        <v>0</v>
      </c>
      <c r="O2012">
        <v>3680</v>
      </c>
      <c r="P2012">
        <v>16</v>
      </c>
      <c r="Q2012" t="s">
        <v>48</v>
      </c>
      <c r="R2012" t="s">
        <v>74</v>
      </c>
      <c r="S2012">
        <v>3</v>
      </c>
      <c r="T2012">
        <v>1226.6666666666599</v>
      </c>
      <c r="X2012" t="s">
        <v>3158</v>
      </c>
    </row>
    <row r="2013" spans="2:24" x14ac:dyDescent="0.25">
      <c r="B2013" t="s">
        <v>3155</v>
      </c>
      <c r="C2013" t="s">
        <v>3156</v>
      </c>
      <c r="D2013" t="s">
        <v>3157</v>
      </c>
      <c r="E2013">
        <v>0</v>
      </c>
      <c r="F2013">
        <v>2</v>
      </c>
      <c r="G2013">
        <v>40</v>
      </c>
      <c r="H2013">
        <v>73</v>
      </c>
      <c r="I2013" t="s">
        <v>77</v>
      </c>
      <c r="J2013" t="s">
        <v>929</v>
      </c>
      <c r="K2013">
        <v>300</v>
      </c>
      <c r="L2013" t="s">
        <v>73</v>
      </c>
      <c r="M2013" t="s">
        <v>74</v>
      </c>
      <c r="N2013">
        <v>0</v>
      </c>
      <c r="O2013">
        <v>3680</v>
      </c>
      <c r="P2013">
        <v>16</v>
      </c>
      <c r="Q2013" t="s">
        <v>48</v>
      </c>
      <c r="R2013" t="s">
        <v>74</v>
      </c>
      <c r="S2013">
        <v>3</v>
      </c>
      <c r="T2013">
        <v>1226.6666666666599</v>
      </c>
      <c r="X2013" t="s">
        <v>3158</v>
      </c>
    </row>
    <row r="2014" spans="2:24" x14ac:dyDescent="0.25">
      <c r="B2014" t="s">
        <v>3159</v>
      </c>
      <c r="C2014" t="s">
        <v>3152</v>
      </c>
      <c r="D2014" t="s">
        <v>3160</v>
      </c>
      <c r="E2014">
        <v>184</v>
      </c>
      <c r="F2014">
        <v>2</v>
      </c>
      <c r="G2014">
        <v>60</v>
      </c>
      <c r="H2014">
        <v>70</v>
      </c>
      <c r="I2014" t="s">
        <v>71</v>
      </c>
      <c r="J2014" t="s">
        <v>1045</v>
      </c>
      <c r="K2014">
        <v>300</v>
      </c>
      <c r="L2014" t="s">
        <v>83</v>
      </c>
      <c r="M2014" t="s">
        <v>83</v>
      </c>
      <c r="N2014">
        <v>0</v>
      </c>
      <c r="O2014">
        <v>4930</v>
      </c>
      <c r="P2014">
        <v>16</v>
      </c>
      <c r="Q2014" t="s">
        <v>48</v>
      </c>
      <c r="R2014">
        <v>450</v>
      </c>
      <c r="S2014">
        <v>4</v>
      </c>
      <c r="T2014">
        <v>1232.5</v>
      </c>
      <c r="X2014" t="s">
        <v>3161</v>
      </c>
    </row>
    <row r="2015" spans="2:24" x14ac:dyDescent="0.25">
      <c r="B2015" t="s">
        <v>3159</v>
      </c>
      <c r="C2015" t="s">
        <v>3152</v>
      </c>
      <c r="D2015" t="s">
        <v>3160</v>
      </c>
      <c r="E2015">
        <v>184</v>
      </c>
      <c r="F2015">
        <v>2</v>
      </c>
      <c r="G2015">
        <v>60</v>
      </c>
      <c r="H2015">
        <v>70</v>
      </c>
      <c r="I2015" t="s">
        <v>77</v>
      </c>
      <c r="J2015" t="s">
        <v>201</v>
      </c>
      <c r="K2015">
        <v>150</v>
      </c>
      <c r="L2015" t="s">
        <v>83</v>
      </c>
      <c r="M2015" t="s">
        <v>83</v>
      </c>
      <c r="N2015">
        <v>0</v>
      </c>
      <c r="O2015">
        <v>4930</v>
      </c>
      <c r="P2015">
        <v>16</v>
      </c>
      <c r="Q2015" t="s">
        <v>48</v>
      </c>
      <c r="R2015" t="s">
        <v>74</v>
      </c>
      <c r="S2015">
        <v>4</v>
      </c>
      <c r="T2015">
        <v>1232.5</v>
      </c>
      <c r="X2015" t="s">
        <v>3161</v>
      </c>
    </row>
    <row r="2016" spans="2:24" x14ac:dyDescent="0.25">
      <c r="B2016" t="s">
        <v>3162</v>
      </c>
      <c r="C2016" t="s">
        <v>3163</v>
      </c>
      <c r="D2016" t="s">
        <v>3164</v>
      </c>
      <c r="E2016">
        <v>185</v>
      </c>
      <c r="F2016">
        <v>10</v>
      </c>
      <c r="G2016">
        <v>85</v>
      </c>
      <c r="H2016">
        <v>66</v>
      </c>
      <c r="I2016" t="s">
        <v>71</v>
      </c>
      <c r="J2016" t="s">
        <v>316</v>
      </c>
      <c r="K2016">
        <v>75</v>
      </c>
      <c r="L2016" t="s">
        <v>73</v>
      </c>
      <c r="M2016" t="s">
        <v>83</v>
      </c>
      <c r="N2016">
        <v>0</v>
      </c>
      <c r="O2016">
        <v>21180</v>
      </c>
      <c r="P2016">
        <v>24</v>
      </c>
      <c r="Q2016" t="s">
        <v>48</v>
      </c>
      <c r="R2016">
        <v>450</v>
      </c>
      <c r="S2016">
        <v>17</v>
      </c>
      <c r="T2016">
        <v>1245.88235294117</v>
      </c>
      <c r="X2016" t="s">
        <v>3165</v>
      </c>
    </row>
    <row r="2017" spans="2:24" x14ac:dyDescent="0.25">
      <c r="B2017" t="s">
        <v>3162</v>
      </c>
      <c r="C2017" t="s">
        <v>3163</v>
      </c>
      <c r="D2017" t="s">
        <v>3164</v>
      </c>
      <c r="E2017">
        <v>185</v>
      </c>
      <c r="F2017">
        <v>10</v>
      </c>
      <c r="G2017">
        <v>85</v>
      </c>
      <c r="H2017">
        <v>66</v>
      </c>
      <c r="I2017" t="s">
        <v>77</v>
      </c>
      <c r="J2017" t="s">
        <v>327</v>
      </c>
      <c r="K2017">
        <v>300</v>
      </c>
      <c r="L2017" t="s">
        <v>83</v>
      </c>
      <c r="M2017" t="s">
        <v>83</v>
      </c>
      <c r="N2017">
        <v>0</v>
      </c>
      <c r="O2017">
        <v>21180</v>
      </c>
      <c r="P2017">
        <v>24</v>
      </c>
      <c r="Q2017" t="s">
        <v>48</v>
      </c>
      <c r="R2017" t="s">
        <v>74</v>
      </c>
      <c r="S2017">
        <v>17</v>
      </c>
      <c r="T2017">
        <v>1245.88235294117</v>
      </c>
      <c r="X2017" t="s">
        <v>3165</v>
      </c>
    </row>
    <row r="2018" spans="2:24" x14ac:dyDescent="0.25">
      <c r="B2018" t="s">
        <v>3162</v>
      </c>
      <c r="C2018" t="s">
        <v>3163</v>
      </c>
      <c r="D2018" t="s">
        <v>3164</v>
      </c>
      <c r="E2018">
        <v>185</v>
      </c>
      <c r="F2018">
        <v>10</v>
      </c>
      <c r="G2018">
        <v>85</v>
      </c>
      <c r="H2018">
        <v>66</v>
      </c>
      <c r="I2018" t="s">
        <v>77</v>
      </c>
      <c r="J2018" t="s">
        <v>338</v>
      </c>
      <c r="K2018">
        <v>300</v>
      </c>
      <c r="L2018" t="s">
        <v>83</v>
      </c>
      <c r="M2018" t="s">
        <v>83</v>
      </c>
      <c r="N2018">
        <v>0</v>
      </c>
      <c r="O2018">
        <v>21180</v>
      </c>
      <c r="P2018">
        <v>24</v>
      </c>
      <c r="Q2018" t="s">
        <v>48</v>
      </c>
      <c r="R2018" t="s">
        <v>74</v>
      </c>
      <c r="S2018">
        <v>17</v>
      </c>
      <c r="T2018">
        <v>1245.88235294117</v>
      </c>
      <c r="X2018" t="s">
        <v>3165</v>
      </c>
    </row>
    <row r="2019" spans="2:24" x14ac:dyDescent="0.25">
      <c r="B2019" t="s">
        <v>3166</v>
      </c>
      <c r="C2019" t="s">
        <v>274</v>
      </c>
      <c r="D2019" t="s">
        <v>237</v>
      </c>
      <c r="E2019">
        <v>0</v>
      </c>
      <c r="F2019">
        <v>4</v>
      </c>
      <c r="G2019">
        <v>72</v>
      </c>
      <c r="H2019">
        <v>66</v>
      </c>
      <c r="I2019" t="s">
        <v>71</v>
      </c>
      <c r="J2019" t="s">
        <v>238</v>
      </c>
      <c r="K2019">
        <v>150</v>
      </c>
      <c r="L2019" t="s">
        <v>239</v>
      </c>
      <c r="M2019" t="s">
        <v>74</v>
      </c>
      <c r="N2019">
        <v>500</v>
      </c>
      <c r="O2019">
        <v>9270</v>
      </c>
      <c r="P2019">
        <v>16</v>
      </c>
      <c r="Q2019" t="s">
        <v>3990</v>
      </c>
      <c r="R2019" t="s">
        <v>74</v>
      </c>
      <c r="S2019">
        <v>10</v>
      </c>
      <c r="T2019">
        <v>927</v>
      </c>
      <c r="X2019" t="s">
        <v>3167</v>
      </c>
    </row>
    <row r="2020" spans="2:24" x14ac:dyDescent="0.25">
      <c r="B2020" t="s">
        <v>3166</v>
      </c>
      <c r="C2020" t="s">
        <v>274</v>
      </c>
      <c r="D2020" t="s">
        <v>237</v>
      </c>
      <c r="E2020">
        <v>0</v>
      </c>
      <c r="F2020">
        <v>4</v>
      </c>
      <c r="G2020">
        <v>72</v>
      </c>
      <c r="H2020">
        <v>66</v>
      </c>
      <c r="I2020" t="s">
        <v>77</v>
      </c>
      <c r="J2020" t="s">
        <v>238</v>
      </c>
      <c r="K2020">
        <v>150</v>
      </c>
      <c r="L2020" t="s">
        <v>239</v>
      </c>
      <c r="M2020" t="s">
        <v>74</v>
      </c>
      <c r="N2020">
        <v>500</v>
      </c>
      <c r="O2020">
        <v>9270</v>
      </c>
      <c r="P2020">
        <v>16</v>
      </c>
      <c r="Q2020" t="s">
        <v>3990</v>
      </c>
      <c r="R2020" t="s">
        <v>74</v>
      </c>
      <c r="S2020">
        <v>10</v>
      </c>
      <c r="T2020">
        <v>927</v>
      </c>
      <c r="X2020" t="s">
        <v>3167</v>
      </c>
    </row>
    <row r="2021" spans="2:24" x14ac:dyDescent="0.25">
      <c r="B2021" t="s">
        <v>3168</v>
      </c>
      <c r="C2021" t="s">
        <v>3169</v>
      </c>
      <c r="D2021" t="s">
        <v>3170</v>
      </c>
      <c r="E2021">
        <v>186</v>
      </c>
      <c r="F2021">
        <v>1</v>
      </c>
      <c r="G2021">
        <v>15</v>
      </c>
      <c r="H2021">
        <v>64</v>
      </c>
      <c r="I2021" t="s">
        <v>71</v>
      </c>
      <c r="J2021" t="s">
        <v>3171</v>
      </c>
      <c r="K2021">
        <v>2700</v>
      </c>
      <c r="L2021" t="s">
        <v>83</v>
      </c>
      <c r="M2021" t="s">
        <v>83</v>
      </c>
      <c r="N2021">
        <v>0</v>
      </c>
      <c r="O2021">
        <v>954</v>
      </c>
      <c r="P2021">
        <v>16</v>
      </c>
      <c r="Q2021" t="s">
        <v>48</v>
      </c>
      <c r="R2021">
        <v>450</v>
      </c>
      <c r="S2021">
        <v>1</v>
      </c>
      <c r="T2021">
        <v>954</v>
      </c>
      <c r="X2021" t="s">
        <v>3173</v>
      </c>
    </row>
    <row r="2022" spans="2:24" x14ac:dyDescent="0.25">
      <c r="B2022" t="s">
        <v>3168</v>
      </c>
      <c r="C2022" t="s">
        <v>3169</v>
      </c>
      <c r="D2022" t="s">
        <v>3170</v>
      </c>
      <c r="E2022">
        <v>186</v>
      </c>
      <c r="F2022">
        <v>1</v>
      </c>
      <c r="G2022">
        <v>15</v>
      </c>
      <c r="H2022">
        <v>64</v>
      </c>
      <c r="I2022" t="s">
        <v>77</v>
      </c>
      <c r="J2022" t="s">
        <v>3171</v>
      </c>
      <c r="K2022">
        <v>2700</v>
      </c>
      <c r="L2022" t="s">
        <v>83</v>
      </c>
      <c r="M2022" t="s">
        <v>83</v>
      </c>
      <c r="N2022">
        <v>0</v>
      </c>
      <c r="O2022">
        <v>954</v>
      </c>
      <c r="P2022">
        <v>16</v>
      </c>
      <c r="Q2022" t="s">
        <v>48</v>
      </c>
      <c r="R2022" t="s">
        <v>74</v>
      </c>
      <c r="S2022">
        <v>1</v>
      </c>
      <c r="T2022">
        <v>954</v>
      </c>
      <c r="X2022" t="s">
        <v>3173</v>
      </c>
    </row>
    <row r="2023" spans="2:24" x14ac:dyDescent="0.25">
      <c r="B2023" t="s">
        <v>3174</v>
      </c>
      <c r="C2023" t="s">
        <v>3175</v>
      </c>
      <c r="D2023" t="s">
        <v>3176</v>
      </c>
      <c r="E2023">
        <v>186</v>
      </c>
      <c r="F2023">
        <v>3</v>
      </c>
      <c r="G2023">
        <v>68</v>
      </c>
      <c r="H2023">
        <v>70</v>
      </c>
      <c r="I2023" t="s">
        <v>71</v>
      </c>
      <c r="J2023" t="s">
        <v>94</v>
      </c>
      <c r="K2023">
        <v>170</v>
      </c>
      <c r="L2023" t="s">
        <v>83</v>
      </c>
      <c r="M2023" t="s">
        <v>83</v>
      </c>
      <c r="N2023">
        <v>0</v>
      </c>
      <c r="O2023">
        <v>7306</v>
      </c>
      <c r="P2023">
        <v>16</v>
      </c>
      <c r="Q2023" t="s">
        <v>48</v>
      </c>
      <c r="R2023">
        <v>450</v>
      </c>
      <c r="S2023">
        <v>6</v>
      </c>
      <c r="T2023">
        <v>1217.6666666666599</v>
      </c>
      <c r="X2023" t="s">
        <v>3177</v>
      </c>
    </row>
    <row r="2024" spans="2:24" x14ac:dyDescent="0.25">
      <c r="B2024" t="s">
        <v>3174</v>
      </c>
      <c r="C2024" t="s">
        <v>3175</v>
      </c>
      <c r="D2024" t="s">
        <v>3176</v>
      </c>
      <c r="E2024">
        <v>186</v>
      </c>
      <c r="F2024">
        <v>3</v>
      </c>
      <c r="G2024">
        <v>68</v>
      </c>
      <c r="H2024">
        <v>70</v>
      </c>
      <c r="I2024" t="s">
        <v>77</v>
      </c>
      <c r="J2024" t="s">
        <v>94</v>
      </c>
      <c r="K2024">
        <v>170</v>
      </c>
      <c r="L2024" t="s">
        <v>83</v>
      </c>
      <c r="M2024" t="s">
        <v>83</v>
      </c>
      <c r="N2024">
        <v>0</v>
      </c>
      <c r="O2024">
        <v>7306</v>
      </c>
      <c r="P2024">
        <v>16</v>
      </c>
      <c r="Q2024" t="s">
        <v>48</v>
      </c>
      <c r="R2024" t="s">
        <v>74</v>
      </c>
      <c r="S2024">
        <v>6</v>
      </c>
      <c r="T2024">
        <v>1217.6666666666599</v>
      </c>
      <c r="X2024" t="s">
        <v>3177</v>
      </c>
    </row>
    <row r="2025" spans="2:24" x14ac:dyDescent="0.25">
      <c r="B2025" t="s">
        <v>3178</v>
      </c>
      <c r="C2025" t="s">
        <v>3179</v>
      </c>
      <c r="D2025" t="s">
        <v>3180</v>
      </c>
      <c r="E2025">
        <v>187</v>
      </c>
      <c r="F2025">
        <v>3</v>
      </c>
      <c r="G2025">
        <v>54</v>
      </c>
      <c r="H2025">
        <v>66</v>
      </c>
      <c r="I2025" t="s">
        <v>71</v>
      </c>
      <c r="J2025" t="s">
        <v>238</v>
      </c>
      <c r="K2025">
        <v>150</v>
      </c>
      <c r="L2025" t="s">
        <v>73</v>
      </c>
      <c r="M2025" t="s">
        <v>83</v>
      </c>
      <c r="N2025">
        <v>0</v>
      </c>
      <c r="O2025">
        <v>10560</v>
      </c>
      <c r="P2025">
        <v>16</v>
      </c>
      <c r="Q2025" t="s">
        <v>48</v>
      </c>
      <c r="R2025">
        <v>450</v>
      </c>
      <c r="S2025">
        <v>9</v>
      </c>
      <c r="T2025">
        <v>1173.3333333333301</v>
      </c>
      <c r="X2025" t="s">
        <v>3181</v>
      </c>
    </row>
    <row r="2026" spans="2:24" x14ac:dyDescent="0.25">
      <c r="B2026" t="s">
        <v>3178</v>
      </c>
      <c r="C2026" t="s">
        <v>3179</v>
      </c>
      <c r="D2026" t="s">
        <v>3180</v>
      </c>
      <c r="E2026">
        <v>187</v>
      </c>
      <c r="F2026">
        <v>3</v>
      </c>
      <c r="G2026">
        <v>54</v>
      </c>
      <c r="H2026">
        <v>66</v>
      </c>
      <c r="I2026" t="s">
        <v>77</v>
      </c>
      <c r="J2026" t="s">
        <v>144</v>
      </c>
      <c r="K2026">
        <v>150</v>
      </c>
      <c r="L2026" t="s">
        <v>83</v>
      </c>
      <c r="M2026" t="s">
        <v>73</v>
      </c>
      <c r="N2026" t="s">
        <v>74</v>
      </c>
      <c r="O2026">
        <v>10560</v>
      </c>
      <c r="P2026">
        <v>16</v>
      </c>
      <c r="Q2026" t="s">
        <v>3989</v>
      </c>
      <c r="R2026" t="s">
        <v>74</v>
      </c>
      <c r="S2026" t="s">
        <v>74</v>
      </c>
      <c r="T2026" t="s">
        <v>74</v>
      </c>
      <c r="X2026" t="s">
        <v>3181</v>
      </c>
    </row>
    <row r="2027" spans="2:24" x14ac:dyDescent="0.25">
      <c r="B2027" t="s">
        <v>3182</v>
      </c>
      <c r="C2027" t="s">
        <v>3183</v>
      </c>
      <c r="D2027" t="s">
        <v>275</v>
      </c>
      <c r="E2027">
        <v>0</v>
      </c>
      <c r="F2027">
        <v>5</v>
      </c>
      <c r="G2027">
        <v>78</v>
      </c>
      <c r="H2027">
        <v>65.5</v>
      </c>
      <c r="I2027" t="s">
        <v>71</v>
      </c>
      <c r="J2027" t="s">
        <v>509</v>
      </c>
      <c r="K2027">
        <v>75</v>
      </c>
      <c r="L2027" t="s">
        <v>73</v>
      </c>
      <c r="M2027" t="s">
        <v>74</v>
      </c>
      <c r="N2027">
        <v>0</v>
      </c>
      <c r="O2027">
        <v>13836</v>
      </c>
      <c r="P2027">
        <v>16</v>
      </c>
      <c r="Q2027" t="s">
        <v>48</v>
      </c>
      <c r="R2027" t="s">
        <v>74</v>
      </c>
      <c r="S2027">
        <v>12</v>
      </c>
      <c r="T2027">
        <v>1153</v>
      </c>
      <c r="X2027" t="s">
        <v>3184</v>
      </c>
    </row>
    <row r="2028" spans="2:24" x14ac:dyDescent="0.25">
      <c r="B2028" t="s">
        <v>3182</v>
      </c>
      <c r="C2028" t="s">
        <v>3183</v>
      </c>
      <c r="D2028" t="s">
        <v>275</v>
      </c>
      <c r="E2028">
        <v>0</v>
      </c>
      <c r="F2028">
        <v>5</v>
      </c>
      <c r="G2028">
        <v>78</v>
      </c>
      <c r="H2028">
        <v>65.5</v>
      </c>
      <c r="I2028" t="s">
        <v>77</v>
      </c>
      <c r="J2028" t="s">
        <v>201</v>
      </c>
      <c r="K2028">
        <v>150</v>
      </c>
      <c r="L2028" t="s">
        <v>239</v>
      </c>
      <c r="M2028" t="s">
        <v>74</v>
      </c>
      <c r="N2028">
        <v>1600</v>
      </c>
      <c r="O2028">
        <v>13836</v>
      </c>
      <c r="P2028">
        <v>16</v>
      </c>
      <c r="Q2028" t="s">
        <v>3990</v>
      </c>
      <c r="R2028" t="s">
        <v>74</v>
      </c>
      <c r="S2028">
        <v>14</v>
      </c>
      <c r="T2028">
        <v>988.28571428571399</v>
      </c>
      <c r="X2028" t="s">
        <v>3184</v>
      </c>
    </row>
    <row r="2029" spans="2:24" x14ac:dyDescent="0.25">
      <c r="B2029" t="s">
        <v>3185</v>
      </c>
      <c r="C2029" t="s">
        <v>3059</v>
      </c>
      <c r="D2029" t="s">
        <v>3186</v>
      </c>
      <c r="E2029">
        <v>187</v>
      </c>
      <c r="F2029">
        <v>4</v>
      </c>
      <c r="G2029">
        <v>68</v>
      </c>
      <c r="H2029">
        <v>70</v>
      </c>
      <c r="I2029" t="s">
        <v>71</v>
      </c>
      <c r="J2029" t="s">
        <v>186</v>
      </c>
      <c r="K2029">
        <v>75</v>
      </c>
      <c r="L2029" t="s">
        <v>73</v>
      </c>
      <c r="M2029" t="s">
        <v>83</v>
      </c>
      <c r="N2029">
        <v>0</v>
      </c>
      <c r="O2029">
        <v>8990</v>
      </c>
      <c r="P2029">
        <v>16</v>
      </c>
      <c r="Q2029" t="s">
        <v>48</v>
      </c>
      <c r="R2029">
        <v>450</v>
      </c>
      <c r="S2029">
        <v>8</v>
      </c>
      <c r="T2029">
        <v>1123.75</v>
      </c>
      <c r="X2029" t="s">
        <v>3187</v>
      </c>
    </row>
    <row r="2030" spans="2:24" x14ac:dyDescent="0.25">
      <c r="B2030" t="s">
        <v>3185</v>
      </c>
      <c r="C2030" t="s">
        <v>3059</v>
      </c>
      <c r="D2030" t="s">
        <v>3186</v>
      </c>
      <c r="E2030">
        <v>187</v>
      </c>
      <c r="F2030">
        <v>4</v>
      </c>
      <c r="G2030">
        <v>68</v>
      </c>
      <c r="H2030">
        <v>70</v>
      </c>
      <c r="I2030" t="s">
        <v>77</v>
      </c>
      <c r="J2030" t="s">
        <v>144</v>
      </c>
      <c r="K2030">
        <v>150</v>
      </c>
      <c r="L2030" t="s">
        <v>239</v>
      </c>
      <c r="M2030" t="s">
        <v>73</v>
      </c>
      <c r="N2030">
        <v>0</v>
      </c>
      <c r="O2030">
        <v>8990</v>
      </c>
      <c r="P2030">
        <v>16</v>
      </c>
      <c r="Q2030" t="s">
        <v>48</v>
      </c>
      <c r="R2030" t="s">
        <v>74</v>
      </c>
      <c r="S2030">
        <v>8</v>
      </c>
      <c r="T2030">
        <v>1123.75</v>
      </c>
      <c r="X2030" t="s">
        <v>3187</v>
      </c>
    </row>
    <row r="2031" spans="2:24" x14ac:dyDescent="0.25">
      <c r="B2031" t="s">
        <v>3188</v>
      </c>
      <c r="C2031" t="s">
        <v>3189</v>
      </c>
      <c r="D2031" t="s">
        <v>3190</v>
      </c>
      <c r="E2031">
        <v>188</v>
      </c>
      <c r="F2031">
        <v>7</v>
      </c>
      <c r="G2031">
        <v>80</v>
      </c>
      <c r="H2031">
        <v>67.819999999999993</v>
      </c>
      <c r="I2031" t="s">
        <v>71</v>
      </c>
      <c r="J2031" t="s">
        <v>316</v>
      </c>
      <c r="K2031">
        <v>75</v>
      </c>
      <c r="L2031" t="s">
        <v>73</v>
      </c>
      <c r="M2031" t="s">
        <v>83</v>
      </c>
      <c r="N2031">
        <v>0</v>
      </c>
      <c r="O2031">
        <v>20000</v>
      </c>
      <c r="P2031">
        <v>24</v>
      </c>
      <c r="Q2031" t="s">
        <v>48</v>
      </c>
      <c r="R2031">
        <v>450</v>
      </c>
      <c r="S2031">
        <v>16</v>
      </c>
      <c r="T2031">
        <v>1250</v>
      </c>
      <c r="X2031" t="s">
        <v>3191</v>
      </c>
    </row>
    <row r="2032" spans="2:24" x14ac:dyDescent="0.25">
      <c r="B2032" t="s">
        <v>3188</v>
      </c>
      <c r="C2032" t="s">
        <v>3189</v>
      </c>
      <c r="D2032" t="s">
        <v>3190</v>
      </c>
      <c r="E2032">
        <v>188</v>
      </c>
      <c r="F2032">
        <v>7</v>
      </c>
      <c r="G2032">
        <v>80</v>
      </c>
      <c r="H2032">
        <v>67.819999999999993</v>
      </c>
      <c r="I2032" t="s">
        <v>77</v>
      </c>
      <c r="J2032" t="s">
        <v>338</v>
      </c>
      <c r="K2032">
        <v>300</v>
      </c>
      <c r="L2032" t="s">
        <v>83</v>
      </c>
      <c r="M2032" t="s">
        <v>83</v>
      </c>
      <c r="N2032">
        <v>0</v>
      </c>
      <c r="O2032">
        <v>20000</v>
      </c>
      <c r="P2032">
        <v>24</v>
      </c>
      <c r="Q2032" t="s">
        <v>48</v>
      </c>
      <c r="R2032" t="s">
        <v>74</v>
      </c>
      <c r="S2032">
        <v>16</v>
      </c>
      <c r="T2032">
        <v>1250</v>
      </c>
      <c r="X2032" t="s">
        <v>3191</v>
      </c>
    </row>
    <row r="2033" spans="2:24" x14ac:dyDescent="0.25">
      <c r="B2033" t="s">
        <v>3188</v>
      </c>
      <c r="C2033" t="s">
        <v>3189</v>
      </c>
      <c r="D2033" t="s">
        <v>3190</v>
      </c>
      <c r="E2033">
        <v>188</v>
      </c>
      <c r="F2033">
        <v>7</v>
      </c>
      <c r="G2033">
        <v>80</v>
      </c>
      <c r="H2033">
        <v>67.819999999999993</v>
      </c>
      <c r="I2033" t="s">
        <v>77</v>
      </c>
      <c r="J2033" t="s">
        <v>327</v>
      </c>
      <c r="K2033">
        <v>300</v>
      </c>
      <c r="L2033" t="s">
        <v>83</v>
      </c>
      <c r="M2033" t="s">
        <v>83</v>
      </c>
      <c r="N2033">
        <v>0</v>
      </c>
      <c r="O2033">
        <v>20000</v>
      </c>
      <c r="P2033">
        <v>24</v>
      </c>
      <c r="Q2033" t="s">
        <v>48</v>
      </c>
      <c r="R2033" t="s">
        <v>74</v>
      </c>
      <c r="S2033">
        <v>16</v>
      </c>
      <c r="T2033">
        <v>1250</v>
      </c>
      <c r="X2033" t="s">
        <v>3191</v>
      </c>
    </row>
    <row r="2034" spans="2:24" x14ac:dyDescent="0.25">
      <c r="B2034" t="s">
        <v>3192</v>
      </c>
      <c r="C2034" t="s">
        <v>1563</v>
      </c>
      <c r="D2034" t="s">
        <v>3193</v>
      </c>
      <c r="E2034">
        <v>188</v>
      </c>
      <c r="F2034">
        <v>2</v>
      </c>
      <c r="G2034">
        <v>48</v>
      </c>
      <c r="H2034">
        <v>70</v>
      </c>
      <c r="I2034" t="s">
        <v>71</v>
      </c>
      <c r="J2034" t="s">
        <v>322</v>
      </c>
      <c r="K2034">
        <v>300</v>
      </c>
      <c r="L2034" t="s">
        <v>83</v>
      </c>
      <c r="M2034" t="s">
        <v>83</v>
      </c>
      <c r="N2034">
        <v>0</v>
      </c>
      <c r="O2034">
        <v>3530</v>
      </c>
      <c r="P2034">
        <v>16</v>
      </c>
      <c r="Q2034" t="s">
        <v>48</v>
      </c>
      <c r="R2034">
        <v>450</v>
      </c>
      <c r="S2034">
        <v>3</v>
      </c>
      <c r="T2034">
        <v>1176.6666666666599</v>
      </c>
      <c r="X2034" t="s">
        <v>3194</v>
      </c>
    </row>
    <row r="2035" spans="2:24" x14ac:dyDescent="0.25">
      <c r="B2035" t="s">
        <v>3192</v>
      </c>
      <c r="C2035" t="s">
        <v>1563</v>
      </c>
      <c r="D2035" t="s">
        <v>3193</v>
      </c>
      <c r="E2035">
        <v>188</v>
      </c>
      <c r="F2035">
        <v>2</v>
      </c>
      <c r="G2035">
        <v>48</v>
      </c>
      <c r="H2035">
        <v>70</v>
      </c>
      <c r="I2035" t="s">
        <v>77</v>
      </c>
      <c r="J2035" t="s">
        <v>322</v>
      </c>
      <c r="K2035">
        <v>300</v>
      </c>
      <c r="L2035" t="s">
        <v>83</v>
      </c>
      <c r="M2035" t="s">
        <v>83</v>
      </c>
      <c r="N2035">
        <v>0</v>
      </c>
      <c r="O2035">
        <v>3530</v>
      </c>
      <c r="P2035">
        <v>16</v>
      </c>
      <c r="Q2035" t="s">
        <v>48</v>
      </c>
      <c r="R2035" t="s">
        <v>74</v>
      </c>
      <c r="S2035">
        <v>3</v>
      </c>
      <c r="T2035">
        <v>1176.6666666666599</v>
      </c>
      <c r="X2035" t="s">
        <v>3194</v>
      </c>
    </row>
    <row r="2036" spans="2:24" x14ac:dyDescent="0.25">
      <c r="B2036" t="s">
        <v>3195</v>
      </c>
      <c r="C2036" t="s">
        <v>3059</v>
      </c>
      <c r="D2036" t="s">
        <v>2903</v>
      </c>
      <c r="E2036">
        <v>0</v>
      </c>
      <c r="F2036">
        <v>4</v>
      </c>
      <c r="G2036">
        <v>68</v>
      </c>
      <c r="H2036">
        <v>70</v>
      </c>
      <c r="I2036" t="s">
        <v>71</v>
      </c>
      <c r="J2036" t="s">
        <v>140</v>
      </c>
      <c r="K2036">
        <v>190</v>
      </c>
      <c r="L2036" t="s">
        <v>239</v>
      </c>
      <c r="M2036" t="s">
        <v>74</v>
      </c>
      <c r="N2036">
        <v>1200</v>
      </c>
      <c r="O2036">
        <v>8990</v>
      </c>
      <c r="P2036">
        <v>16</v>
      </c>
      <c r="Q2036" t="s">
        <v>3990</v>
      </c>
      <c r="R2036" t="s">
        <v>74</v>
      </c>
      <c r="S2036">
        <v>9</v>
      </c>
      <c r="T2036">
        <v>998.888888888888</v>
      </c>
      <c r="X2036" t="s">
        <v>3196</v>
      </c>
    </row>
    <row r="2037" spans="2:24" x14ac:dyDescent="0.25">
      <c r="B2037" t="s">
        <v>3195</v>
      </c>
      <c r="C2037" t="s">
        <v>3059</v>
      </c>
      <c r="D2037" t="s">
        <v>2903</v>
      </c>
      <c r="E2037">
        <v>0</v>
      </c>
      <c r="F2037">
        <v>4</v>
      </c>
      <c r="G2037">
        <v>68</v>
      </c>
      <c r="H2037">
        <v>70</v>
      </c>
      <c r="I2037" t="s">
        <v>77</v>
      </c>
      <c r="J2037" t="s">
        <v>140</v>
      </c>
      <c r="K2037">
        <v>190</v>
      </c>
      <c r="L2037" t="s">
        <v>239</v>
      </c>
      <c r="M2037" t="s">
        <v>74</v>
      </c>
      <c r="N2037">
        <v>1200</v>
      </c>
      <c r="O2037">
        <v>8990</v>
      </c>
      <c r="P2037">
        <v>16</v>
      </c>
      <c r="Q2037" t="s">
        <v>3990</v>
      </c>
      <c r="R2037" t="s">
        <v>74</v>
      </c>
      <c r="S2037">
        <v>9</v>
      </c>
      <c r="T2037">
        <v>998.888888888888</v>
      </c>
      <c r="X2037" t="s">
        <v>3196</v>
      </c>
    </row>
    <row r="2038" spans="2:24" x14ac:dyDescent="0.25">
      <c r="B2038" t="s">
        <v>3197</v>
      </c>
      <c r="C2038" t="s">
        <v>3198</v>
      </c>
      <c r="D2038" t="s">
        <v>3199</v>
      </c>
      <c r="E2038">
        <v>190</v>
      </c>
      <c r="F2038">
        <v>5</v>
      </c>
      <c r="G2038">
        <v>75</v>
      </c>
      <c r="H2038">
        <v>66</v>
      </c>
      <c r="I2038" t="s">
        <v>71</v>
      </c>
      <c r="J2038" t="s">
        <v>140</v>
      </c>
      <c r="K2038">
        <v>190</v>
      </c>
      <c r="L2038" t="s">
        <v>83</v>
      </c>
      <c r="M2038" t="s">
        <v>73</v>
      </c>
      <c r="N2038">
        <v>1200</v>
      </c>
      <c r="O2038">
        <v>11580</v>
      </c>
      <c r="P2038">
        <v>16</v>
      </c>
      <c r="Q2038" t="s">
        <v>3990</v>
      </c>
      <c r="R2038">
        <v>320</v>
      </c>
      <c r="S2038">
        <v>12</v>
      </c>
      <c r="T2038">
        <v>965</v>
      </c>
      <c r="X2038" t="s">
        <v>3200</v>
      </c>
    </row>
    <row r="2039" spans="2:24" x14ac:dyDescent="0.25">
      <c r="B2039" t="s">
        <v>3197</v>
      </c>
      <c r="C2039" t="s">
        <v>3198</v>
      </c>
      <c r="D2039" t="s">
        <v>3199</v>
      </c>
      <c r="E2039">
        <v>190</v>
      </c>
      <c r="F2039">
        <v>5</v>
      </c>
      <c r="G2039">
        <v>75</v>
      </c>
      <c r="H2039">
        <v>66</v>
      </c>
      <c r="I2039" t="s">
        <v>77</v>
      </c>
      <c r="J2039" t="s">
        <v>144</v>
      </c>
      <c r="K2039">
        <v>150</v>
      </c>
      <c r="L2039" t="s">
        <v>83</v>
      </c>
      <c r="M2039" t="s">
        <v>73</v>
      </c>
      <c r="N2039">
        <v>1850</v>
      </c>
      <c r="O2039">
        <v>11580</v>
      </c>
      <c r="P2039">
        <v>16</v>
      </c>
      <c r="Q2039" t="s">
        <v>3990</v>
      </c>
      <c r="R2039" t="s">
        <v>74</v>
      </c>
      <c r="S2039">
        <v>12</v>
      </c>
      <c r="T2039">
        <v>965</v>
      </c>
      <c r="X2039" t="s">
        <v>3200</v>
      </c>
    </row>
    <row r="2040" spans="2:24" x14ac:dyDescent="0.25">
      <c r="B2040" t="s">
        <v>3201</v>
      </c>
      <c r="C2040" t="s">
        <v>3202</v>
      </c>
      <c r="D2040" t="s">
        <v>3203</v>
      </c>
      <c r="E2040">
        <v>192</v>
      </c>
      <c r="F2040">
        <v>5</v>
      </c>
      <c r="G2040">
        <v>84</v>
      </c>
      <c r="H2040">
        <v>66</v>
      </c>
      <c r="I2040" t="s">
        <v>71</v>
      </c>
      <c r="J2040" t="s">
        <v>132</v>
      </c>
      <c r="K2040">
        <v>135</v>
      </c>
      <c r="L2040" t="s">
        <v>83</v>
      </c>
      <c r="M2040" t="s">
        <v>73</v>
      </c>
      <c r="N2040">
        <v>1200</v>
      </c>
      <c r="O2040">
        <v>12570</v>
      </c>
      <c r="P2040">
        <v>16</v>
      </c>
      <c r="Q2040" t="s">
        <v>3990</v>
      </c>
      <c r="R2040">
        <v>320</v>
      </c>
      <c r="S2040">
        <v>13</v>
      </c>
      <c r="T2040">
        <v>966.923076923076</v>
      </c>
      <c r="X2040" t="s">
        <v>3204</v>
      </c>
    </row>
    <row r="2041" spans="2:24" x14ac:dyDescent="0.25">
      <c r="B2041" t="s">
        <v>3201</v>
      </c>
      <c r="C2041" t="s">
        <v>3202</v>
      </c>
      <c r="D2041" t="s">
        <v>3203</v>
      </c>
      <c r="E2041">
        <v>192</v>
      </c>
      <c r="F2041">
        <v>5</v>
      </c>
      <c r="G2041">
        <v>84</v>
      </c>
      <c r="H2041">
        <v>66</v>
      </c>
      <c r="I2041" t="s">
        <v>77</v>
      </c>
      <c r="J2041" t="s">
        <v>132</v>
      </c>
      <c r="K2041">
        <v>135</v>
      </c>
      <c r="L2041" t="s">
        <v>83</v>
      </c>
      <c r="M2041" t="s">
        <v>73</v>
      </c>
      <c r="N2041">
        <v>1200</v>
      </c>
      <c r="O2041">
        <v>12570</v>
      </c>
      <c r="P2041">
        <v>16</v>
      </c>
      <c r="Q2041" t="s">
        <v>3990</v>
      </c>
      <c r="R2041" t="s">
        <v>74</v>
      </c>
      <c r="S2041">
        <v>13</v>
      </c>
      <c r="T2041">
        <v>966.923076923076</v>
      </c>
      <c r="X2041" t="s">
        <v>3204</v>
      </c>
    </row>
    <row r="2042" spans="2:24" x14ac:dyDescent="0.25">
      <c r="B2042" t="s">
        <v>3205</v>
      </c>
      <c r="C2042" t="s">
        <v>228</v>
      </c>
      <c r="D2042" t="s">
        <v>2331</v>
      </c>
      <c r="E2042">
        <v>192</v>
      </c>
      <c r="F2042">
        <v>5</v>
      </c>
      <c r="G2042">
        <v>80</v>
      </c>
      <c r="H2042">
        <v>66</v>
      </c>
      <c r="I2042" t="s">
        <v>71</v>
      </c>
      <c r="J2042" t="s">
        <v>199</v>
      </c>
      <c r="K2042">
        <v>75</v>
      </c>
      <c r="L2042" t="s">
        <v>73</v>
      </c>
      <c r="M2042" t="s">
        <v>74</v>
      </c>
      <c r="N2042">
        <v>0</v>
      </c>
      <c r="O2042">
        <v>12570</v>
      </c>
      <c r="P2042">
        <v>16</v>
      </c>
      <c r="Q2042" t="s">
        <v>48</v>
      </c>
      <c r="R2042" t="s">
        <v>74</v>
      </c>
      <c r="S2042">
        <v>11</v>
      </c>
      <c r="T2042">
        <v>1142.72727272727</v>
      </c>
      <c r="X2042" t="s">
        <v>3206</v>
      </c>
    </row>
    <row r="2043" spans="2:24" x14ac:dyDescent="0.25">
      <c r="B2043" t="s">
        <v>3205</v>
      </c>
      <c r="C2043" t="s">
        <v>228</v>
      </c>
      <c r="D2043" t="s">
        <v>2331</v>
      </c>
      <c r="E2043">
        <v>192</v>
      </c>
      <c r="F2043">
        <v>5</v>
      </c>
      <c r="G2043">
        <v>80</v>
      </c>
      <c r="H2043">
        <v>66</v>
      </c>
      <c r="I2043" t="s">
        <v>77</v>
      </c>
      <c r="J2043" t="s">
        <v>144</v>
      </c>
      <c r="K2043">
        <v>150</v>
      </c>
      <c r="L2043" t="s">
        <v>239</v>
      </c>
      <c r="M2043" t="s">
        <v>74</v>
      </c>
      <c r="N2043">
        <v>1500</v>
      </c>
      <c r="O2043">
        <v>12570</v>
      </c>
      <c r="P2043">
        <v>16</v>
      </c>
      <c r="Q2043" t="s">
        <v>3990</v>
      </c>
      <c r="R2043" t="s">
        <v>74</v>
      </c>
      <c r="S2043">
        <v>13</v>
      </c>
      <c r="T2043">
        <v>966.923076923076</v>
      </c>
      <c r="X2043" t="s">
        <v>3206</v>
      </c>
    </row>
    <row r="2044" spans="2:24" x14ac:dyDescent="0.25">
      <c r="B2044" t="s">
        <v>3207</v>
      </c>
      <c r="C2044" t="s">
        <v>1815</v>
      </c>
      <c r="D2044" t="s">
        <v>1591</v>
      </c>
      <c r="E2044">
        <v>0</v>
      </c>
      <c r="F2044">
        <v>5</v>
      </c>
      <c r="G2044">
        <v>92</v>
      </c>
      <c r="H2044">
        <v>65.5</v>
      </c>
      <c r="I2044" t="s">
        <v>71</v>
      </c>
      <c r="J2044" t="s">
        <v>509</v>
      </c>
      <c r="K2044">
        <v>75</v>
      </c>
      <c r="L2044" t="s">
        <v>73</v>
      </c>
      <c r="M2044" t="s">
        <v>74</v>
      </c>
      <c r="N2044">
        <v>250</v>
      </c>
      <c r="O2044">
        <v>13836</v>
      </c>
      <c r="P2044">
        <v>16</v>
      </c>
      <c r="Q2044" t="s">
        <v>3990</v>
      </c>
      <c r="R2044" t="s">
        <v>74</v>
      </c>
      <c r="S2044">
        <v>14</v>
      </c>
      <c r="T2044">
        <v>988.28571428571399</v>
      </c>
      <c r="X2044" t="s">
        <v>3208</v>
      </c>
    </row>
    <row r="2045" spans="2:24" x14ac:dyDescent="0.25">
      <c r="B2045" t="s">
        <v>3207</v>
      </c>
      <c r="C2045" t="s">
        <v>1815</v>
      </c>
      <c r="D2045" t="s">
        <v>1591</v>
      </c>
      <c r="E2045">
        <v>0</v>
      </c>
      <c r="F2045">
        <v>5</v>
      </c>
      <c r="G2045">
        <v>92</v>
      </c>
      <c r="H2045">
        <v>65.5</v>
      </c>
      <c r="I2045" t="s">
        <v>77</v>
      </c>
      <c r="J2045" t="s">
        <v>144</v>
      </c>
      <c r="K2045">
        <v>150</v>
      </c>
      <c r="L2045" t="s">
        <v>73</v>
      </c>
      <c r="M2045" t="s">
        <v>74</v>
      </c>
      <c r="N2045">
        <v>1500</v>
      </c>
      <c r="O2045">
        <v>13836</v>
      </c>
      <c r="P2045">
        <v>16</v>
      </c>
      <c r="Q2045" t="s">
        <v>3990</v>
      </c>
      <c r="R2045" t="s">
        <v>74</v>
      </c>
      <c r="S2045">
        <v>14</v>
      </c>
      <c r="T2045">
        <v>988.28571428571399</v>
      </c>
      <c r="X2045" t="s">
        <v>3208</v>
      </c>
    </row>
    <row r="2046" spans="2:24" x14ac:dyDescent="0.25">
      <c r="B2046" t="s">
        <v>3209</v>
      </c>
      <c r="C2046" t="s">
        <v>1815</v>
      </c>
      <c r="D2046" t="s">
        <v>1591</v>
      </c>
      <c r="E2046">
        <v>192</v>
      </c>
      <c r="F2046">
        <v>5</v>
      </c>
      <c r="G2046">
        <v>92</v>
      </c>
      <c r="H2046">
        <v>65.5</v>
      </c>
      <c r="I2046" t="s">
        <v>71</v>
      </c>
      <c r="J2046" t="s">
        <v>509</v>
      </c>
      <c r="K2046">
        <v>75</v>
      </c>
      <c r="L2046" t="s">
        <v>73</v>
      </c>
      <c r="M2046" t="s">
        <v>74</v>
      </c>
      <c r="N2046">
        <v>350</v>
      </c>
      <c r="O2046">
        <v>13836</v>
      </c>
      <c r="P2046">
        <v>16</v>
      </c>
      <c r="Q2046" t="s">
        <v>3990</v>
      </c>
      <c r="R2046" t="s">
        <v>74</v>
      </c>
      <c r="S2046">
        <v>14</v>
      </c>
      <c r="T2046">
        <v>988.28571428571399</v>
      </c>
      <c r="X2046" t="s">
        <v>3210</v>
      </c>
    </row>
    <row r="2047" spans="2:24" x14ac:dyDescent="0.25">
      <c r="B2047" t="s">
        <v>3209</v>
      </c>
      <c r="C2047" t="s">
        <v>1815</v>
      </c>
      <c r="D2047" t="s">
        <v>1591</v>
      </c>
      <c r="E2047">
        <v>192</v>
      </c>
      <c r="F2047">
        <v>5</v>
      </c>
      <c r="G2047">
        <v>92</v>
      </c>
      <c r="H2047">
        <v>65.5</v>
      </c>
      <c r="I2047" t="s">
        <v>77</v>
      </c>
      <c r="J2047" t="s">
        <v>144</v>
      </c>
      <c r="K2047">
        <v>150</v>
      </c>
      <c r="L2047" t="s">
        <v>239</v>
      </c>
      <c r="M2047" t="s">
        <v>74</v>
      </c>
      <c r="N2047">
        <v>1500</v>
      </c>
      <c r="O2047">
        <v>13836</v>
      </c>
      <c r="P2047">
        <v>16</v>
      </c>
      <c r="Q2047" t="s">
        <v>3990</v>
      </c>
      <c r="R2047" t="s">
        <v>74</v>
      </c>
      <c r="S2047">
        <v>14</v>
      </c>
      <c r="T2047">
        <v>988.28571428571399</v>
      </c>
      <c r="X2047" t="s">
        <v>3210</v>
      </c>
    </row>
    <row r="2048" spans="2:24" x14ac:dyDescent="0.25">
      <c r="B2048" t="s">
        <v>3211</v>
      </c>
      <c r="C2048" t="s">
        <v>3212</v>
      </c>
      <c r="D2048" t="s">
        <v>3213</v>
      </c>
      <c r="E2048">
        <v>192</v>
      </c>
      <c r="F2048">
        <v>3</v>
      </c>
      <c r="G2048">
        <v>72</v>
      </c>
      <c r="H2048">
        <v>64.5</v>
      </c>
      <c r="I2048" t="s">
        <v>71</v>
      </c>
      <c r="J2048" t="s">
        <v>913</v>
      </c>
      <c r="K2048">
        <v>30</v>
      </c>
      <c r="L2048" t="s">
        <v>239</v>
      </c>
      <c r="M2048" t="s">
        <v>74</v>
      </c>
      <c r="N2048">
        <v>0</v>
      </c>
      <c r="O2048">
        <v>6792</v>
      </c>
      <c r="P2048">
        <v>16</v>
      </c>
      <c r="Q2048" t="s">
        <v>48</v>
      </c>
      <c r="R2048" t="s">
        <v>74</v>
      </c>
      <c r="S2048">
        <v>6</v>
      </c>
      <c r="T2048">
        <v>1132</v>
      </c>
      <c r="X2048" t="s">
        <v>3814</v>
      </c>
    </row>
    <row r="2049" spans="2:24" x14ac:dyDescent="0.25">
      <c r="B2049" t="s">
        <v>3211</v>
      </c>
      <c r="C2049" t="s">
        <v>3212</v>
      </c>
      <c r="D2049" t="s">
        <v>3213</v>
      </c>
      <c r="E2049">
        <v>192</v>
      </c>
      <c r="F2049">
        <v>3</v>
      </c>
      <c r="G2049">
        <v>72</v>
      </c>
      <c r="H2049">
        <v>64.5</v>
      </c>
      <c r="I2049" t="s">
        <v>77</v>
      </c>
      <c r="J2049" t="s">
        <v>1657</v>
      </c>
      <c r="K2049">
        <v>150</v>
      </c>
      <c r="L2049" t="s">
        <v>239</v>
      </c>
      <c r="M2049" t="s">
        <v>74</v>
      </c>
      <c r="N2049">
        <v>0</v>
      </c>
      <c r="O2049">
        <v>6792</v>
      </c>
      <c r="P2049">
        <v>16</v>
      </c>
      <c r="Q2049" t="s">
        <v>48</v>
      </c>
      <c r="R2049" t="s">
        <v>74</v>
      </c>
      <c r="S2049">
        <v>6</v>
      </c>
      <c r="T2049">
        <v>1132</v>
      </c>
      <c r="X2049" t="s">
        <v>3814</v>
      </c>
    </row>
    <row r="2050" spans="2:24" x14ac:dyDescent="0.25">
      <c r="B2050" t="s">
        <v>3730</v>
      </c>
      <c r="C2050" t="s">
        <v>3741</v>
      </c>
      <c r="D2050" t="s">
        <v>3214</v>
      </c>
      <c r="E2050">
        <v>193</v>
      </c>
      <c r="F2050">
        <v>3</v>
      </c>
      <c r="G2050">
        <v>74</v>
      </c>
      <c r="H2050">
        <v>64.5</v>
      </c>
      <c r="I2050" t="s">
        <v>71</v>
      </c>
      <c r="J2050" t="s">
        <v>913</v>
      </c>
      <c r="K2050">
        <v>30</v>
      </c>
      <c r="L2050" t="s">
        <v>624</v>
      </c>
      <c r="M2050" t="s">
        <v>74</v>
      </c>
      <c r="N2050">
        <v>0</v>
      </c>
      <c r="O2050">
        <v>6792</v>
      </c>
      <c r="P2050">
        <v>16</v>
      </c>
      <c r="Q2050" t="s">
        <v>48</v>
      </c>
      <c r="R2050" t="s">
        <v>74</v>
      </c>
      <c r="S2050">
        <v>6</v>
      </c>
      <c r="T2050">
        <v>1132</v>
      </c>
      <c r="X2050" t="s">
        <v>3815</v>
      </c>
    </row>
    <row r="2051" spans="2:24" x14ac:dyDescent="0.25">
      <c r="B2051" t="s">
        <v>3730</v>
      </c>
      <c r="C2051" t="s">
        <v>3741</v>
      </c>
      <c r="D2051" t="s">
        <v>3214</v>
      </c>
      <c r="E2051">
        <v>193</v>
      </c>
      <c r="F2051">
        <v>3</v>
      </c>
      <c r="G2051">
        <v>74</v>
      </c>
      <c r="H2051">
        <v>64.5</v>
      </c>
      <c r="I2051" t="s">
        <v>77</v>
      </c>
      <c r="J2051" t="s">
        <v>144</v>
      </c>
      <c r="K2051">
        <v>150</v>
      </c>
      <c r="L2051" t="s">
        <v>627</v>
      </c>
      <c r="M2051" t="s">
        <v>74</v>
      </c>
      <c r="N2051">
        <v>0</v>
      </c>
      <c r="O2051">
        <v>6792</v>
      </c>
      <c r="P2051">
        <v>16</v>
      </c>
      <c r="Q2051" t="s">
        <v>48</v>
      </c>
      <c r="R2051" t="s">
        <v>74</v>
      </c>
      <c r="S2051">
        <v>6</v>
      </c>
      <c r="T2051">
        <v>1132</v>
      </c>
      <c r="X2051" t="s">
        <v>3815</v>
      </c>
    </row>
    <row r="2052" spans="2:24" x14ac:dyDescent="0.25">
      <c r="B2052" t="s">
        <v>3216</v>
      </c>
      <c r="C2052" t="s">
        <v>3217</v>
      </c>
      <c r="D2052" t="s">
        <v>2076</v>
      </c>
      <c r="E2052">
        <v>0</v>
      </c>
      <c r="F2052">
        <v>1</v>
      </c>
      <c r="G2052">
        <v>60</v>
      </c>
      <c r="H2052">
        <v>70</v>
      </c>
      <c r="I2052" t="s">
        <v>71</v>
      </c>
      <c r="J2052" t="s">
        <v>451</v>
      </c>
      <c r="K2052">
        <v>300</v>
      </c>
      <c r="L2052" t="s">
        <v>239</v>
      </c>
      <c r="M2052" t="s">
        <v>74</v>
      </c>
      <c r="N2052">
        <v>300</v>
      </c>
      <c r="O2052">
        <v>2480</v>
      </c>
      <c r="P2052">
        <v>16</v>
      </c>
      <c r="Q2052" t="s">
        <v>3990</v>
      </c>
      <c r="R2052" t="s">
        <v>74</v>
      </c>
      <c r="S2052">
        <v>3</v>
      </c>
      <c r="T2052">
        <v>826.66666666666595</v>
      </c>
      <c r="X2052" t="s">
        <v>3215</v>
      </c>
    </row>
    <row r="2053" spans="2:24" x14ac:dyDescent="0.25">
      <c r="B2053" t="s">
        <v>3216</v>
      </c>
      <c r="C2053" t="s">
        <v>3217</v>
      </c>
      <c r="D2053" t="s">
        <v>2076</v>
      </c>
      <c r="E2053">
        <v>0</v>
      </c>
      <c r="F2053">
        <v>1</v>
      </c>
      <c r="G2053">
        <v>60</v>
      </c>
      <c r="H2053">
        <v>70</v>
      </c>
      <c r="I2053" t="s">
        <v>71</v>
      </c>
      <c r="J2053" t="s">
        <v>238</v>
      </c>
      <c r="K2053">
        <v>150</v>
      </c>
      <c r="L2053" t="s">
        <v>239</v>
      </c>
      <c r="M2053" t="s">
        <v>74</v>
      </c>
      <c r="N2053">
        <v>500</v>
      </c>
      <c r="O2053">
        <v>2480</v>
      </c>
      <c r="P2053">
        <v>16</v>
      </c>
      <c r="Q2053" t="s">
        <v>3990</v>
      </c>
      <c r="R2053" t="s">
        <v>74</v>
      </c>
      <c r="S2053">
        <v>3</v>
      </c>
      <c r="T2053">
        <v>826.66666666666595</v>
      </c>
      <c r="X2053" t="s">
        <v>3215</v>
      </c>
    </row>
    <row r="2054" spans="2:24" x14ac:dyDescent="0.25">
      <c r="B2054" t="s">
        <v>3216</v>
      </c>
      <c r="C2054" t="s">
        <v>3217</v>
      </c>
      <c r="D2054" t="s">
        <v>2076</v>
      </c>
      <c r="E2054">
        <v>0</v>
      </c>
      <c r="F2054">
        <v>1</v>
      </c>
      <c r="G2054">
        <v>60</v>
      </c>
      <c r="H2054">
        <v>70</v>
      </c>
      <c r="I2054" t="s">
        <v>77</v>
      </c>
      <c r="J2054" t="s">
        <v>238</v>
      </c>
      <c r="K2054">
        <v>150</v>
      </c>
      <c r="L2054" t="s">
        <v>73</v>
      </c>
      <c r="M2054" t="s">
        <v>74</v>
      </c>
      <c r="N2054">
        <v>500</v>
      </c>
      <c r="O2054">
        <v>2480</v>
      </c>
      <c r="P2054">
        <v>16</v>
      </c>
      <c r="Q2054" t="s">
        <v>3990</v>
      </c>
      <c r="R2054" t="s">
        <v>74</v>
      </c>
      <c r="S2054">
        <v>3</v>
      </c>
      <c r="T2054">
        <v>826.66666666666595</v>
      </c>
      <c r="X2054" t="s">
        <v>3215</v>
      </c>
    </row>
    <row r="2055" spans="2:24" x14ac:dyDescent="0.25">
      <c r="B2055" t="s">
        <v>3216</v>
      </c>
      <c r="C2055" t="s">
        <v>3217</v>
      </c>
      <c r="D2055" t="s">
        <v>2076</v>
      </c>
      <c r="E2055">
        <v>0</v>
      </c>
      <c r="F2055">
        <v>1</v>
      </c>
      <c r="G2055">
        <v>60</v>
      </c>
      <c r="H2055">
        <v>70</v>
      </c>
      <c r="I2055" t="s">
        <v>77</v>
      </c>
      <c r="J2055" t="s">
        <v>451</v>
      </c>
      <c r="K2055">
        <v>300</v>
      </c>
      <c r="L2055" t="s">
        <v>73</v>
      </c>
      <c r="M2055" t="s">
        <v>74</v>
      </c>
      <c r="N2055">
        <v>300</v>
      </c>
      <c r="O2055">
        <v>2480</v>
      </c>
      <c r="P2055">
        <v>16</v>
      </c>
      <c r="Q2055" t="s">
        <v>3990</v>
      </c>
      <c r="R2055" t="s">
        <v>74</v>
      </c>
      <c r="S2055">
        <v>3</v>
      </c>
      <c r="T2055">
        <v>826.66666666666595</v>
      </c>
      <c r="X2055" t="s">
        <v>3215</v>
      </c>
    </row>
    <row r="2056" spans="2:24" x14ac:dyDescent="0.25">
      <c r="B2056" t="s">
        <v>3218</v>
      </c>
      <c r="C2056" t="s">
        <v>2351</v>
      </c>
      <c r="D2056" t="s">
        <v>237</v>
      </c>
      <c r="E2056">
        <v>0</v>
      </c>
      <c r="F2056">
        <v>5</v>
      </c>
      <c r="G2056">
        <v>80</v>
      </c>
      <c r="H2056">
        <v>66</v>
      </c>
      <c r="I2056" t="s">
        <v>71</v>
      </c>
      <c r="J2056" t="s">
        <v>1679</v>
      </c>
      <c r="K2056">
        <v>135</v>
      </c>
      <c r="L2056" t="s">
        <v>239</v>
      </c>
      <c r="M2056" t="s">
        <v>74</v>
      </c>
      <c r="N2056">
        <v>1200</v>
      </c>
      <c r="O2056">
        <v>11580</v>
      </c>
      <c r="P2056">
        <v>16</v>
      </c>
      <c r="Q2056" t="s">
        <v>3990</v>
      </c>
      <c r="R2056" t="s">
        <v>74</v>
      </c>
      <c r="S2056">
        <v>12</v>
      </c>
      <c r="T2056">
        <v>965</v>
      </c>
      <c r="X2056" t="s">
        <v>3219</v>
      </c>
    </row>
    <row r="2057" spans="2:24" x14ac:dyDescent="0.25">
      <c r="B2057" t="s">
        <v>3218</v>
      </c>
      <c r="C2057" t="s">
        <v>2351</v>
      </c>
      <c r="D2057" t="s">
        <v>237</v>
      </c>
      <c r="E2057">
        <v>0</v>
      </c>
      <c r="F2057">
        <v>5</v>
      </c>
      <c r="G2057">
        <v>80</v>
      </c>
      <c r="H2057">
        <v>66</v>
      </c>
      <c r="I2057" t="s">
        <v>77</v>
      </c>
      <c r="J2057" t="s">
        <v>144</v>
      </c>
      <c r="K2057">
        <v>150</v>
      </c>
      <c r="L2057" t="s">
        <v>239</v>
      </c>
      <c r="M2057" t="s">
        <v>74</v>
      </c>
      <c r="N2057">
        <v>1500</v>
      </c>
      <c r="O2057">
        <v>11580</v>
      </c>
      <c r="P2057">
        <v>16</v>
      </c>
      <c r="Q2057" t="s">
        <v>3990</v>
      </c>
      <c r="R2057" t="s">
        <v>74</v>
      </c>
      <c r="S2057">
        <v>12</v>
      </c>
      <c r="T2057">
        <v>965</v>
      </c>
      <c r="X2057" t="s">
        <v>3219</v>
      </c>
    </row>
    <row r="2058" spans="2:24" x14ac:dyDescent="0.25">
      <c r="B2058" t="s">
        <v>3220</v>
      </c>
      <c r="C2058" t="s">
        <v>3221</v>
      </c>
      <c r="D2058" t="s">
        <v>2161</v>
      </c>
      <c r="E2058">
        <v>0</v>
      </c>
      <c r="F2058">
        <v>4</v>
      </c>
      <c r="G2058">
        <v>50</v>
      </c>
      <c r="H2058">
        <v>70</v>
      </c>
      <c r="I2058" t="s">
        <v>71</v>
      </c>
      <c r="J2058" t="s">
        <v>140</v>
      </c>
      <c r="K2058">
        <v>190</v>
      </c>
      <c r="L2058" t="s">
        <v>73</v>
      </c>
      <c r="M2058" t="s">
        <v>74</v>
      </c>
      <c r="N2058">
        <v>1200</v>
      </c>
      <c r="O2058">
        <v>7870</v>
      </c>
      <c r="P2058">
        <v>16</v>
      </c>
      <c r="Q2058" t="s">
        <v>3990</v>
      </c>
      <c r="R2058" t="s">
        <v>74</v>
      </c>
      <c r="S2058">
        <v>8</v>
      </c>
      <c r="T2058">
        <v>983.75</v>
      </c>
      <c r="X2058" t="s">
        <v>3222</v>
      </c>
    </row>
    <row r="2059" spans="2:24" x14ac:dyDescent="0.25">
      <c r="B2059" t="s">
        <v>3220</v>
      </c>
      <c r="C2059" t="s">
        <v>3221</v>
      </c>
      <c r="D2059" t="s">
        <v>2161</v>
      </c>
      <c r="E2059">
        <v>0</v>
      </c>
      <c r="F2059">
        <v>4</v>
      </c>
      <c r="G2059">
        <v>50</v>
      </c>
      <c r="H2059">
        <v>70</v>
      </c>
      <c r="I2059" t="s">
        <v>71</v>
      </c>
      <c r="J2059" t="s">
        <v>144</v>
      </c>
      <c r="K2059">
        <v>150</v>
      </c>
      <c r="L2059" t="s">
        <v>73</v>
      </c>
      <c r="M2059" t="s">
        <v>74</v>
      </c>
      <c r="N2059">
        <v>500</v>
      </c>
      <c r="O2059">
        <v>7870</v>
      </c>
      <c r="P2059">
        <v>16</v>
      </c>
      <c r="Q2059" t="s">
        <v>3990</v>
      </c>
      <c r="R2059" t="s">
        <v>74</v>
      </c>
      <c r="S2059">
        <v>8</v>
      </c>
      <c r="T2059">
        <v>983.75</v>
      </c>
      <c r="X2059" t="s">
        <v>3222</v>
      </c>
    </row>
    <row r="2060" spans="2:24" x14ac:dyDescent="0.25">
      <c r="B2060" t="s">
        <v>3220</v>
      </c>
      <c r="C2060" t="s">
        <v>3221</v>
      </c>
      <c r="D2060" t="s">
        <v>2161</v>
      </c>
      <c r="E2060">
        <v>0</v>
      </c>
      <c r="F2060">
        <v>4</v>
      </c>
      <c r="G2060">
        <v>50</v>
      </c>
      <c r="H2060">
        <v>70</v>
      </c>
      <c r="I2060" t="s">
        <v>77</v>
      </c>
      <c r="J2060" t="s">
        <v>1045</v>
      </c>
      <c r="K2060">
        <v>300</v>
      </c>
      <c r="L2060" t="s">
        <v>73</v>
      </c>
      <c r="M2060" t="s">
        <v>74</v>
      </c>
      <c r="N2060">
        <v>0</v>
      </c>
      <c r="O2060">
        <v>7870</v>
      </c>
      <c r="P2060">
        <v>16</v>
      </c>
      <c r="Q2060" t="s">
        <v>48</v>
      </c>
      <c r="R2060" t="s">
        <v>74</v>
      </c>
      <c r="S2060">
        <v>7</v>
      </c>
      <c r="T2060">
        <v>1124.2857142857099</v>
      </c>
      <c r="X2060" t="s">
        <v>3222</v>
      </c>
    </row>
    <row r="2061" spans="2:24" x14ac:dyDescent="0.25">
      <c r="B2061" t="s">
        <v>3223</v>
      </c>
      <c r="C2061" t="s">
        <v>3224</v>
      </c>
      <c r="D2061" t="s">
        <v>2161</v>
      </c>
      <c r="E2061">
        <v>0</v>
      </c>
      <c r="F2061">
        <v>4</v>
      </c>
      <c r="G2061">
        <v>50</v>
      </c>
      <c r="H2061">
        <v>70</v>
      </c>
      <c r="I2061" t="s">
        <v>71</v>
      </c>
      <c r="J2061" t="s">
        <v>144</v>
      </c>
      <c r="K2061">
        <v>150</v>
      </c>
      <c r="L2061" t="s">
        <v>73</v>
      </c>
      <c r="M2061" t="s">
        <v>74</v>
      </c>
      <c r="N2061">
        <v>500</v>
      </c>
      <c r="O2061">
        <v>7774</v>
      </c>
      <c r="P2061">
        <v>16</v>
      </c>
      <c r="Q2061" t="s">
        <v>3990</v>
      </c>
      <c r="R2061" t="s">
        <v>74</v>
      </c>
      <c r="S2061">
        <v>8</v>
      </c>
      <c r="T2061">
        <v>971.75</v>
      </c>
      <c r="X2061" t="s">
        <v>3816</v>
      </c>
    </row>
    <row r="2062" spans="2:24" x14ac:dyDescent="0.25">
      <c r="B2062" t="s">
        <v>3223</v>
      </c>
      <c r="C2062" t="s">
        <v>3224</v>
      </c>
      <c r="D2062" t="s">
        <v>2161</v>
      </c>
      <c r="E2062">
        <v>0</v>
      </c>
      <c r="F2062">
        <v>4</v>
      </c>
      <c r="G2062">
        <v>50</v>
      </c>
      <c r="H2062">
        <v>70</v>
      </c>
      <c r="I2062" t="s">
        <v>71</v>
      </c>
      <c r="J2062" t="s">
        <v>140</v>
      </c>
      <c r="K2062">
        <v>190</v>
      </c>
      <c r="L2062" t="s">
        <v>73</v>
      </c>
      <c r="M2062" t="s">
        <v>74</v>
      </c>
      <c r="N2062">
        <v>1200</v>
      </c>
      <c r="O2062">
        <v>7774</v>
      </c>
      <c r="P2062">
        <v>16</v>
      </c>
      <c r="Q2062" t="s">
        <v>3990</v>
      </c>
      <c r="R2062" t="s">
        <v>74</v>
      </c>
      <c r="S2062">
        <v>8</v>
      </c>
      <c r="T2062">
        <v>971.75</v>
      </c>
      <c r="X2062" t="s">
        <v>3816</v>
      </c>
    </row>
    <row r="2063" spans="2:24" x14ac:dyDescent="0.25">
      <c r="B2063" t="s">
        <v>3223</v>
      </c>
      <c r="C2063" t="s">
        <v>3224</v>
      </c>
      <c r="D2063" t="s">
        <v>2161</v>
      </c>
      <c r="E2063">
        <v>0</v>
      </c>
      <c r="F2063">
        <v>4</v>
      </c>
      <c r="G2063">
        <v>50</v>
      </c>
      <c r="H2063">
        <v>70</v>
      </c>
      <c r="I2063" t="s">
        <v>77</v>
      </c>
      <c r="J2063" t="s">
        <v>1045</v>
      </c>
      <c r="K2063">
        <v>300</v>
      </c>
      <c r="L2063" t="s">
        <v>73</v>
      </c>
      <c r="M2063" t="s">
        <v>74</v>
      </c>
      <c r="N2063">
        <v>0</v>
      </c>
      <c r="O2063">
        <v>7774</v>
      </c>
      <c r="P2063">
        <v>16</v>
      </c>
      <c r="Q2063" t="s">
        <v>48</v>
      </c>
      <c r="R2063" t="s">
        <v>74</v>
      </c>
      <c r="S2063">
        <v>7</v>
      </c>
      <c r="T2063">
        <v>1110.57142857142</v>
      </c>
      <c r="X2063" t="s">
        <v>3816</v>
      </c>
    </row>
    <row r="2064" spans="2:24" x14ac:dyDescent="0.25">
      <c r="B2064" t="s">
        <v>3731</v>
      </c>
      <c r="C2064" t="s">
        <v>3742</v>
      </c>
      <c r="D2064" t="s">
        <v>2957</v>
      </c>
      <c r="E2064">
        <v>0</v>
      </c>
      <c r="F2064">
        <v>4</v>
      </c>
      <c r="G2064">
        <v>73</v>
      </c>
      <c r="H2064">
        <v>70</v>
      </c>
      <c r="I2064" t="s">
        <v>71</v>
      </c>
      <c r="J2064" t="s">
        <v>2535</v>
      </c>
      <c r="K2064">
        <v>120</v>
      </c>
      <c r="L2064" t="s">
        <v>239</v>
      </c>
      <c r="M2064" t="s">
        <v>74</v>
      </c>
      <c r="N2064">
        <v>1000</v>
      </c>
      <c r="O2064">
        <v>7870</v>
      </c>
      <c r="P2064">
        <v>16</v>
      </c>
      <c r="Q2064" t="s">
        <v>3990</v>
      </c>
      <c r="R2064" t="s">
        <v>74</v>
      </c>
      <c r="S2064">
        <v>8</v>
      </c>
      <c r="T2064">
        <v>983.75</v>
      </c>
      <c r="X2064" t="s">
        <v>3817</v>
      </c>
    </row>
    <row r="2065" spans="2:24" x14ac:dyDescent="0.25">
      <c r="B2065" t="s">
        <v>3731</v>
      </c>
      <c r="C2065" t="s">
        <v>3742</v>
      </c>
      <c r="D2065" t="s">
        <v>2957</v>
      </c>
      <c r="E2065">
        <v>0</v>
      </c>
      <c r="F2065">
        <v>4</v>
      </c>
      <c r="G2065">
        <v>73</v>
      </c>
      <c r="H2065">
        <v>70</v>
      </c>
      <c r="I2065" t="s">
        <v>71</v>
      </c>
      <c r="J2065" t="s">
        <v>1952</v>
      </c>
      <c r="K2065">
        <v>170</v>
      </c>
      <c r="L2065" t="s">
        <v>73</v>
      </c>
      <c r="M2065" t="s">
        <v>74</v>
      </c>
      <c r="N2065">
        <v>0</v>
      </c>
      <c r="O2065">
        <v>7870</v>
      </c>
      <c r="P2065">
        <v>16</v>
      </c>
      <c r="Q2065" t="s">
        <v>48</v>
      </c>
      <c r="R2065" t="s">
        <v>74</v>
      </c>
      <c r="S2065">
        <v>7</v>
      </c>
      <c r="T2065">
        <v>1124.2857142857099</v>
      </c>
      <c r="X2065" t="s">
        <v>3817</v>
      </c>
    </row>
    <row r="2066" spans="2:24" x14ac:dyDescent="0.25">
      <c r="B2066" t="s">
        <v>3731</v>
      </c>
      <c r="C2066" t="s">
        <v>3742</v>
      </c>
      <c r="D2066" t="s">
        <v>2957</v>
      </c>
      <c r="E2066">
        <v>0</v>
      </c>
      <c r="F2066">
        <v>4</v>
      </c>
      <c r="G2066">
        <v>73</v>
      </c>
      <c r="H2066">
        <v>70</v>
      </c>
      <c r="I2066" t="s">
        <v>77</v>
      </c>
      <c r="J2066" t="s">
        <v>1952</v>
      </c>
      <c r="K2066">
        <v>170</v>
      </c>
      <c r="L2066" t="s">
        <v>73</v>
      </c>
      <c r="M2066" t="s">
        <v>74</v>
      </c>
      <c r="N2066">
        <v>0</v>
      </c>
      <c r="O2066">
        <v>7870</v>
      </c>
      <c r="P2066">
        <v>16</v>
      </c>
      <c r="Q2066" t="s">
        <v>48</v>
      </c>
      <c r="R2066" t="s">
        <v>74</v>
      </c>
      <c r="S2066">
        <v>7</v>
      </c>
      <c r="T2066">
        <v>1124.2857142857099</v>
      </c>
      <c r="X2066" t="s">
        <v>3817</v>
      </c>
    </row>
    <row r="2067" spans="2:24" x14ac:dyDescent="0.25">
      <c r="B2067" t="s">
        <v>3226</v>
      </c>
      <c r="C2067" t="s">
        <v>3227</v>
      </c>
      <c r="D2067" t="s">
        <v>2397</v>
      </c>
      <c r="E2067">
        <v>0</v>
      </c>
      <c r="F2067">
        <v>2</v>
      </c>
      <c r="G2067">
        <v>52</v>
      </c>
      <c r="H2067">
        <v>80</v>
      </c>
      <c r="I2067" t="s">
        <v>71</v>
      </c>
      <c r="J2067" t="s">
        <v>2311</v>
      </c>
      <c r="K2067">
        <v>300</v>
      </c>
      <c r="L2067" t="s">
        <v>73</v>
      </c>
      <c r="M2067" t="s">
        <v>74</v>
      </c>
      <c r="N2067">
        <v>0</v>
      </c>
      <c r="O2067">
        <v>5150</v>
      </c>
      <c r="P2067">
        <v>16</v>
      </c>
      <c r="Q2067" t="s">
        <v>48</v>
      </c>
      <c r="R2067" t="s">
        <v>74</v>
      </c>
      <c r="S2067">
        <v>5</v>
      </c>
      <c r="T2067">
        <v>1030</v>
      </c>
      <c r="X2067" t="s">
        <v>3225</v>
      </c>
    </row>
    <row r="2068" spans="2:24" x14ac:dyDescent="0.25">
      <c r="B2068" t="s">
        <v>3226</v>
      </c>
      <c r="C2068" t="s">
        <v>3227</v>
      </c>
      <c r="D2068" t="s">
        <v>2397</v>
      </c>
      <c r="E2068">
        <v>0</v>
      </c>
      <c r="F2068">
        <v>2</v>
      </c>
      <c r="G2068">
        <v>52</v>
      </c>
      <c r="H2068">
        <v>80</v>
      </c>
      <c r="I2068" t="s">
        <v>71</v>
      </c>
      <c r="J2068" t="s">
        <v>322</v>
      </c>
      <c r="K2068">
        <v>300</v>
      </c>
      <c r="L2068" t="s">
        <v>73</v>
      </c>
      <c r="M2068" t="s">
        <v>74</v>
      </c>
      <c r="N2068">
        <v>0</v>
      </c>
      <c r="O2068">
        <v>5150</v>
      </c>
      <c r="P2068">
        <v>16</v>
      </c>
      <c r="Q2068" t="s">
        <v>48</v>
      </c>
      <c r="R2068" t="s">
        <v>74</v>
      </c>
      <c r="S2068">
        <v>5</v>
      </c>
      <c r="T2068">
        <v>1030</v>
      </c>
      <c r="X2068" t="s">
        <v>3225</v>
      </c>
    </row>
    <row r="2069" spans="2:24" x14ac:dyDescent="0.25">
      <c r="B2069" t="s">
        <v>3226</v>
      </c>
      <c r="C2069" t="s">
        <v>3227</v>
      </c>
      <c r="D2069" t="s">
        <v>2397</v>
      </c>
      <c r="E2069">
        <v>0</v>
      </c>
      <c r="F2069">
        <v>2</v>
      </c>
      <c r="G2069">
        <v>52</v>
      </c>
      <c r="H2069">
        <v>80</v>
      </c>
      <c r="I2069" t="s">
        <v>71</v>
      </c>
      <c r="J2069" t="s">
        <v>2748</v>
      </c>
      <c r="K2069">
        <v>300</v>
      </c>
      <c r="L2069" t="s">
        <v>73</v>
      </c>
      <c r="M2069" t="s">
        <v>74</v>
      </c>
      <c r="N2069">
        <v>0</v>
      </c>
      <c r="O2069">
        <v>5150</v>
      </c>
      <c r="P2069">
        <v>16</v>
      </c>
      <c r="Q2069" t="s">
        <v>48</v>
      </c>
      <c r="R2069" t="s">
        <v>74</v>
      </c>
      <c r="S2069">
        <v>5</v>
      </c>
      <c r="T2069">
        <v>1030</v>
      </c>
      <c r="X2069" t="s">
        <v>3225</v>
      </c>
    </row>
    <row r="2070" spans="2:24" x14ac:dyDescent="0.25">
      <c r="B2070" t="s">
        <v>3226</v>
      </c>
      <c r="C2070" t="s">
        <v>3227</v>
      </c>
      <c r="D2070" t="s">
        <v>2397</v>
      </c>
      <c r="E2070">
        <v>0</v>
      </c>
      <c r="F2070">
        <v>2</v>
      </c>
      <c r="G2070">
        <v>52</v>
      </c>
      <c r="H2070">
        <v>80</v>
      </c>
      <c r="I2070" t="s">
        <v>77</v>
      </c>
      <c r="J2070" t="s">
        <v>2311</v>
      </c>
      <c r="K2070">
        <v>300</v>
      </c>
      <c r="L2070" t="s">
        <v>73</v>
      </c>
      <c r="M2070" t="s">
        <v>74</v>
      </c>
      <c r="N2070">
        <v>0</v>
      </c>
      <c r="O2070">
        <v>5150</v>
      </c>
      <c r="P2070">
        <v>16</v>
      </c>
      <c r="Q2070" t="s">
        <v>48</v>
      </c>
      <c r="R2070" t="s">
        <v>74</v>
      </c>
      <c r="S2070">
        <v>5</v>
      </c>
      <c r="T2070">
        <v>1030</v>
      </c>
      <c r="X2070" t="s">
        <v>3225</v>
      </c>
    </row>
    <row r="2071" spans="2:24" x14ac:dyDescent="0.25">
      <c r="B2071" t="s">
        <v>3226</v>
      </c>
      <c r="C2071" t="s">
        <v>3227</v>
      </c>
      <c r="D2071" t="s">
        <v>2397</v>
      </c>
      <c r="E2071">
        <v>0</v>
      </c>
      <c r="F2071">
        <v>2</v>
      </c>
      <c r="G2071">
        <v>52</v>
      </c>
      <c r="H2071">
        <v>80</v>
      </c>
      <c r="I2071" t="s">
        <v>77</v>
      </c>
      <c r="J2071" t="s">
        <v>2748</v>
      </c>
      <c r="K2071">
        <v>300</v>
      </c>
      <c r="L2071" t="s">
        <v>73</v>
      </c>
      <c r="M2071" t="s">
        <v>74</v>
      </c>
      <c r="N2071">
        <v>0</v>
      </c>
      <c r="O2071">
        <v>5150</v>
      </c>
      <c r="P2071">
        <v>16</v>
      </c>
      <c r="Q2071" t="s">
        <v>48</v>
      </c>
      <c r="R2071" t="s">
        <v>74</v>
      </c>
      <c r="S2071">
        <v>5</v>
      </c>
      <c r="T2071">
        <v>1030</v>
      </c>
      <c r="X2071" t="s">
        <v>3225</v>
      </c>
    </row>
    <row r="2072" spans="2:24" x14ac:dyDescent="0.25">
      <c r="B2072" t="s">
        <v>3226</v>
      </c>
      <c r="C2072" t="s">
        <v>3227</v>
      </c>
      <c r="D2072" t="s">
        <v>2397</v>
      </c>
      <c r="E2072">
        <v>0</v>
      </c>
      <c r="F2072">
        <v>2</v>
      </c>
      <c r="G2072">
        <v>52</v>
      </c>
      <c r="H2072">
        <v>80</v>
      </c>
      <c r="I2072" t="s">
        <v>77</v>
      </c>
      <c r="J2072" t="s">
        <v>322</v>
      </c>
      <c r="K2072">
        <v>300</v>
      </c>
      <c r="L2072" t="s">
        <v>73</v>
      </c>
      <c r="M2072" t="s">
        <v>74</v>
      </c>
      <c r="N2072">
        <v>0</v>
      </c>
      <c r="O2072">
        <v>5150</v>
      </c>
      <c r="P2072">
        <v>16</v>
      </c>
      <c r="Q2072" t="s">
        <v>48</v>
      </c>
      <c r="R2072" t="s">
        <v>74</v>
      </c>
      <c r="S2072">
        <v>5</v>
      </c>
      <c r="T2072">
        <v>1030</v>
      </c>
      <c r="X2072" t="s">
        <v>3225</v>
      </c>
    </row>
    <row r="2073" spans="2:24" x14ac:dyDescent="0.25">
      <c r="B2073" t="s">
        <v>3228</v>
      </c>
      <c r="C2073" t="s">
        <v>3229</v>
      </c>
      <c r="D2073" t="s">
        <v>237</v>
      </c>
      <c r="E2073">
        <v>0</v>
      </c>
      <c r="F2073">
        <v>4</v>
      </c>
      <c r="G2073">
        <v>58</v>
      </c>
      <c r="H2073">
        <v>65</v>
      </c>
      <c r="I2073" t="s">
        <v>71</v>
      </c>
      <c r="J2073" t="s">
        <v>158</v>
      </c>
      <c r="K2073">
        <v>135</v>
      </c>
      <c r="L2073" t="s">
        <v>239</v>
      </c>
      <c r="M2073" t="s">
        <v>74</v>
      </c>
      <c r="N2073">
        <v>900</v>
      </c>
      <c r="O2073">
        <v>7830</v>
      </c>
      <c r="P2073">
        <v>16</v>
      </c>
      <c r="Q2073" t="s">
        <v>3990</v>
      </c>
      <c r="R2073" t="s">
        <v>74</v>
      </c>
      <c r="S2073">
        <v>8</v>
      </c>
      <c r="T2073">
        <v>978.75</v>
      </c>
      <c r="X2073" t="s">
        <v>3818</v>
      </c>
    </row>
    <row r="2074" spans="2:24" x14ac:dyDescent="0.25">
      <c r="B2074" t="s">
        <v>3228</v>
      </c>
      <c r="C2074" t="s">
        <v>3229</v>
      </c>
      <c r="D2074" t="s">
        <v>237</v>
      </c>
      <c r="E2074">
        <v>0</v>
      </c>
      <c r="F2074">
        <v>4</v>
      </c>
      <c r="G2074">
        <v>58</v>
      </c>
      <c r="H2074">
        <v>65</v>
      </c>
      <c r="I2074" t="s">
        <v>77</v>
      </c>
      <c r="J2074" t="s">
        <v>158</v>
      </c>
      <c r="K2074">
        <v>135</v>
      </c>
      <c r="L2074" t="s">
        <v>239</v>
      </c>
      <c r="M2074" t="s">
        <v>74</v>
      </c>
      <c r="N2074">
        <v>900</v>
      </c>
      <c r="O2074">
        <v>7830</v>
      </c>
      <c r="P2074">
        <v>16</v>
      </c>
      <c r="Q2074" t="s">
        <v>3990</v>
      </c>
      <c r="R2074" t="s">
        <v>74</v>
      </c>
      <c r="S2074">
        <v>8</v>
      </c>
      <c r="T2074">
        <v>978.75</v>
      </c>
      <c r="X2074" t="s">
        <v>3818</v>
      </c>
    </row>
    <row r="2075" spans="2:24" x14ac:dyDescent="0.25">
      <c r="B2075" t="s">
        <v>3231</v>
      </c>
      <c r="C2075" t="s">
        <v>3232</v>
      </c>
      <c r="D2075" t="s">
        <v>3096</v>
      </c>
      <c r="E2075">
        <v>197</v>
      </c>
      <c r="F2075">
        <v>7</v>
      </c>
      <c r="G2075">
        <v>64</v>
      </c>
      <c r="H2075">
        <v>66</v>
      </c>
      <c r="I2075" t="s">
        <v>71</v>
      </c>
      <c r="J2075" t="s">
        <v>509</v>
      </c>
      <c r="K2075">
        <v>75</v>
      </c>
      <c r="L2075" t="s">
        <v>73</v>
      </c>
      <c r="M2075" t="s">
        <v>74</v>
      </c>
      <c r="N2075">
        <v>0</v>
      </c>
      <c r="O2075">
        <v>21180</v>
      </c>
      <c r="P2075">
        <v>24</v>
      </c>
      <c r="Q2075" t="s">
        <v>48</v>
      </c>
      <c r="R2075" t="s">
        <v>74</v>
      </c>
      <c r="S2075">
        <v>17</v>
      </c>
      <c r="T2075">
        <v>1245.88235294117</v>
      </c>
      <c r="X2075" t="s">
        <v>3230</v>
      </c>
    </row>
    <row r="2076" spans="2:24" x14ac:dyDescent="0.25">
      <c r="B2076" t="s">
        <v>3231</v>
      </c>
      <c r="C2076" t="s">
        <v>3232</v>
      </c>
      <c r="D2076" t="s">
        <v>3096</v>
      </c>
      <c r="E2076">
        <v>197</v>
      </c>
      <c r="F2076">
        <v>7</v>
      </c>
      <c r="G2076">
        <v>64</v>
      </c>
      <c r="H2076">
        <v>66</v>
      </c>
      <c r="I2076" t="s">
        <v>77</v>
      </c>
      <c r="J2076" t="s">
        <v>366</v>
      </c>
      <c r="K2076">
        <v>300</v>
      </c>
      <c r="L2076" t="s">
        <v>73</v>
      </c>
      <c r="M2076" t="s">
        <v>74</v>
      </c>
      <c r="N2076">
        <v>0</v>
      </c>
      <c r="O2076">
        <v>21180</v>
      </c>
      <c r="P2076">
        <v>24</v>
      </c>
      <c r="Q2076" t="s">
        <v>48</v>
      </c>
      <c r="R2076" t="s">
        <v>74</v>
      </c>
      <c r="S2076">
        <v>17</v>
      </c>
      <c r="T2076">
        <v>1245.88235294117</v>
      </c>
      <c r="X2076" t="s">
        <v>3230</v>
      </c>
    </row>
    <row r="2077" spans="2:24" x14ac:dyDescent="0.25">
      <c r="B2077" t="s">
        <v>3233</v>
      </c>
      <c r="C2077" t="s">
        <v>3234</v>
      </c>
      <c r="D2077" t="s">
        <v>298</v>
      </c>
      <c r="E2077">
        <v>0</v>
      </c>
      <c r="F2077">
        <v>4</v>
      </c>
      <c r="G2077">
        <v>48</v>
      </c>
      <c r="H2077">
        <v>70</v>
      </c>
      <c r="I2077" t="s">
        <v>71</v>
      </c>
      <c r="J2077" t="s">
        <v>238</v>
      </c>
      <c r="K2077">
        <v>150</v>
      </c>
      <c r="L2077" t="s">
        <v>73</v>
      </c>
      <c r="M2077" t="s">
        <v>74</v>
      </c>
      <c r="N2077">
        <v>0</v>
      </c>
      <c r="O2077">
        <v>7030</v>
      </c>
      <c r="P2077">
        <v>16</v>
      </c>
      <c r="Q2077" t="s">
        <v>48</v>
      </c>
      <c r="R2077" t="s">
        <v>74</v>
      </c>
      <c r="S2077">
        <v>6</v>
      </c>
      <c r="T2077">
        <v>1171.6666666666599</v>
      </c>
      <c r="X2077" t="s">
        <v>3235</v>
      </c>
    </row>
    <row r="2078" spans="2:24" x14ac:dyDescent="0.25">
      <c r="B2078" t="s">
        <v>3233</v>
      </c>
      <c r="C2078" t="s">
        <v>3234</v>
      </c>
      <c r="D2078" t="s">
        <v>298</v>
      </c>
      <c r="E2078">
        <v>0</v>
      </c>
      <c r="F2078">
        <v>4</v>
      </c>
      <c r="G2078">
        <v>48</v>
      </c>
      <c r="H2078">
        <v>70</v>
      </c>
      <c r="I2078" t="s">
        <v>77</v>
      </c>
      <c r="J2078" t="s">
        <v>451</v>
      </c>
      <c r="K2078">
        <v>300</v>
      </c>
      <c r="L2078" t="s">
        <v>73</v>
      </c>
      <c r="M2078" t="s">
        <v>74</v>
      </c>
      <c r="N2078">
        <v>0</v>
      </c>
      <c r="O2078">
        <v>7030</v>
      </c>
      <c r="P2078">
        <v>16</v>
      </c>
      <c r="Q2078" t="s">
        <v>48</v>
      </c>
      <c r="R2078" t="s">
        <v>74</v>
      </c>
      <c r="S2078">
        <v>6</v>
      </c>
      <c r="T2078">
        <v>1171.6666666666599</v>
      </c>
      <c r="X2078" t="s">
        <v>3235</v>
      </c>
    </row>
    <row r="2079" spans="2:24" x14ac:dyDescent="0.25">
      <c r="B2079" t="s">
        <v>3236</v>
      </c>
      <c r="C2079" t="s">
        <v>274</v>
      </c>
      <c r="D2079" t="s">
        <v>3237</v>
      </c>
      <c r="E2079">
        <v>198</v>
      </c>
      <c r="F2079">
        <v>4</v>
      </c>
      <c r="G2079">
        <v>72</v>
      </c>
      <c r="H2079">
        <v>66</v>
      </c>
      <c r="I2079" t="s">
        <v>71</v>
      </c>
      <c r="J2079" t="s">
        <v>144</v>
      </c>
      <c r="K2079">
        <v>150</v>
      </c>
      <c r="L2079" t="s">
        <v>73</v>
      </c>
      <c r="M2079" t="s">
        <v>74</v>
      </c>
      <c r="N2079">
        <v>1200</v>
      </c>
      <c r="O2079">
        <v>9270</v>
      </c>
      <c r="P2079">
        <v>16</v>
      </c>
      <c r="Q2079" t="s">
        <v>3990</v>
      </c>
      <c r="R2079" t="s">
        <v>74</v>
      </c>
      <c r="S2079">
        <v>10</v>
      </c>
      <c r="T2079">
        <v>927</v>
      </c>
      <c r="X2079" t="s">
        <v>3238</v>
      </c>
    </row>
    <row r="2080" spans="2:24" x14ac:dyDescent="0.25">
      <c r="B2080" t="s">
        <v>3236</v>
      </c>
      <c r="C2080" t="s">
        <v>274</v>
      </c>
      <c r="D2080" t="s">
        <v>3237</v>
      </c>
      <c r="E2080">
        <v>198</v>
      </c>
      <c r="F2080">
        <v>4</v>
      </c>
      <c r="G2080">
        <v>72</v>
      </c>
      <c r="H2080">
        <v>66</v>
      </c>
      <c r="I2080" t="s">
        <v>71</v>
      </c>
      <c r="J2080" t="s">
        <v>140</v>
      </c>
      <c r="K2080">
        <v>190</v>
      </c>
      <c r="L2080" t="s">
        <v>73</v>
      </c>
      <c r="M2080" t="s">
        <v>74</v>
      </c>
      <c r="N2080">
        <v>1200</v>
      </c>
      <c r="O2080">
        <v>9270</v>
      </c>
      <c r="P2080">
        <v>16</v>
      </c>
      <c r="Q2080" t="s">
        <v>3990</v>
      </c>
      <c r="R2080" t="s">
        <v>74</v>
      </c>
      <c r="S2080">
        <v>10</v>
      </c>
      <c r="T2080">
        <v>927</v>
      </c>
      <c r="X2080" t="s">
        <v>3238</v>
      </c>
    </row>
    <row r="2081" spans="2:24" x14ac:dyDescent="0.25">
      <c r="B2081" t="s">
        <v>3236</v>
      </c>
      <c r="C2081" t="s">
        <v>274</v>
      </c>
      <c r="D2081" t="s">
        <v>3237</v>
      </c>
      <c r="E2081">
        <v>198</v>
      </c>
      <c r="F2081">
        <v>4</v>
      </c>
      <c r="G2081">
        <v>72</v>
      </c>
      <c r="H2081">
        <v>66</v>
      </c>
      <c r="I2081" t="s">
        <v>77</v>
      </c>
      <c r="J2081" t="s">
        <v>144</v>
      </c>
      <c r="K2081">
        <v>150</v>
      </c>
      <c r="L2081" t="s">
        <v>73</v>
      </c>
      <c r="M2081" t="s">
        <v>74</v>
      </c>
      <c r="N2081">
        <v>1200</v>
      </c>
      <c r="O2081">
        <v>9270</v>
      </c>
      <c r="P2081">
        <v>16</v>
      </c>
      <c r="Q2081" t="s">
        <v>3990</v>
      </c>
      <c r="R2081" t="s">
        <v>74</v>
      </c>
      <c r="S2081">
        <v>10</v>
      </c>
      <c r="T2081">
        <v>927</v>
      </c>
      <c r="X2081" t="s">
        <v>3238</v>
      </c>
    </row>
    <row r="2082" spans="2:24" x14ac:dyDescent="0.25">
      <c r="B2082" t="s">
        <v>3239</v>
      </c>
      <c r="C2082" t="s">
        <v>817</v>
      </c>
      <c r="D2082" t="s">
        <v>3240</v>
      </c>
      <c r="E2082">
        <v>0</v>
      </c>
      <c r="F2082">
        <v>8</v>
      </c>
      <c r="G2082">
        <v>88</v>
      </c>
      <c r="H2082">
        <v>66.7</v>
      </c>
      <c r="I2082" t="s">
        <v>71</v>
      </c>
      <c r="J2082" t="s">
        <v>895</v>
      </c>
      <c r="K2082">
        <v>75</v>
      </c>
      <c r="L2082" t="s">
        <v>73</v>
      </c>
      <c r="M2082" t="s">
        <v>74</v>
      </c>
      <c r="N2082">
        <v>0</v>
      </c>
      <c r="O2082">
        <v>17920</v>
      </c>
      <c r="P2082">
        <v>16</v>
      </c>
      <c r="Q2082" t="s">
        <v>48</v>
      </c>
      <c r="R2082" t="s">
        <v>74</v>
      </c>
      <c r="S2082">
        <v>15</v>
      </c>
      <c r="T2082">
        <v>1194.6666666666599</v>
      </c>
      <c r="X2082" t="s">
        <v>3241</v>
      </c>
    </row>
    <row r="2083" spans="2:24" x14ac:dyDescent="0.25">
      <c r="B2083" t="s">
        <v>3239</v>
      </c>
      <c r="C2083" t="s">
        <v>817</v>
      </c>
      <c r="D2083" t="s">
        <v>3240</v>
      </c>
      <c r="E2083">
        <v>0</v>
      </c>
      <c r="F2083">
        <v>8</v>
      </c>
      <c r="G2083">
        <v>88</v>
      </c>
      <c r="H2083">
        <v>66.7</v>
      </c>
      <c r="I2083" t="s">
        <v>71</v>
      </c>
      <c r="J2083" t="s">
        <v>509</v>
      </c>
      <c r="K2083">
        <v>75</v>
      </c>
      <c r="L2083" t="s">
        <v>73</v>
      </c>
      <c r="M2083" t="s">
        <v>74</v>
      </c>
      <c r="N2083">
        <v>0</v>
      </c>
      <c r="O2083">
        <v>17920</v>
      </c>
      <c r="P2083">
        <v>16</v>
      </c>
      <c r="Q2083" t="s">
        <v>48</v>
      </c>
      <c r="R2083" t="s">
        <v>74</v>
      </c>
      <c r="S2083">
        <v>15</v>
      </c>
      <c r="T2083">
        <v>1194.6666666666599</v>
      </c>
      <c r="X2083" t="s">
        <v>3241</v>
      </c>
    </row>
    <row r="2084" spans="2:24" x14ac:dyDescent="0.25">
      <c r="B2084" t="s">
        <v>3239</v>
      </c>
      <c r="C2084" t="s">
        <v>817</v>
      </c>
      <c r="D2084" t="s">
        <v>3240</v>
      </c>
      <c r="E2084">
        <v>0</v>
      </c>
      <c r="F2084">
        <v>8</v>
      </c>
      <c r="G2084">
        <v>88</v>
      </c>
      <c r="H2084">
        <v>66.7</v>
      </c>
      <c r="I2084" t="s">
        <v>77</v>
      </c>
      <c r="J2084" t="s">
        <v>338</v>
      </c>
      <c r="K2084">
        <v>300</v>
      </c>
      <c r="L2084" t="s">
        <v>73</v>
      </c>
      <c r="M2084" t="s">
        <v>74</v>
      </c>
      <c r="N2084">
        <v>0</v>
      </c>
      <c r="O2084">
        <v>17920</v>
      </c>
      <c r="P2084">
        <v>16</v>
      </c>
      <c r="Q2084" t="s">
        <v>48</v>
      </c>
      <c r="R2084" t="s">
        <v>74</v>
      </c>
      <c r="S2084">
        <v>15</v>
      </c>
      <c r="T2084">
        <v>1194.6666666666599</v>
      </c>
      <c r="X2084" t="s">
        <v>3241</v>
      </c>
    </row>
    <row r="2085" spans="2:24" x14ac:dyDescent="0.25">
      <c r="B2085" t="s">
        <v>3239</v>
      </c>
      <c r="C2085" t="s">
        <v>817</v>
      </c>
      <c r="D2085" t="s">
        <v>3240</v>
      </c>
      <c r="E2085">
        <v>0</v>
      </c>
      <c r="F2085">
        <v>8</v>
      </c>
      <c r="G2085">
        <v>88</v>
      </c>
      <c r="H2085">
        <v>66.7</v>
      </c>
      <c r="I2085" t="s">
        <v>77</v>
      </c>
      <c r="J2085" t="s">
        <v>887</v>
      </c>
      <c r="K2085">
        <v>300</v>
      </c>
      <c r="L2085" t="s">
        <v>73</v>
      </c>
      <c r="M2085" t="s">
        <v>74</v>
      </c>
      <c r="N2085">
        <v>0</v>
      </c>
      <c r="O2085">
        <v>17920</v>
      </c>
      <c r="P2085">
        <v>16</v>
      </c>
      <c r="Q2085" t="s">
        <v>48</v>
      </c>
      <c r="R2085" t="s">
        <v>74</v>
      </c>
      <c r="S2085">
        <v>15</v>
      </c>
      <c r="T2085">
        <v>1194.6666666666599</v>
      </c>
      <c r="X2085" t="s">
        <v>3241</v>
      </c>
    </row>
    <row r="2086" spans="2:24" x14ac:dyDescent="0.25">
      <c r="B2086" t="s">
        <v>3242</v>
      </c>
      <c r="C2086" t="s">
        <v>3243</v>
      </c>
      <c r="D2086" t="s">
        <v>976</v>
      </c>
      <c r="E2086">
        <v>0</v>
      </c>
      <c r="F2086">
        <v>8</v>
      </c>
      <c r="G2086">
        <v>88</v>
      </c>
      <c r="H2086">
        <v>66.7</v>
      </c>
      <c r="I2086" t="s">
        <v>71</v>
      </c>
      <c r="J2086" t="s">
        <v>509</v>
      </c>
      <c r="K2086">
        <v>75</v>
      </c>
      <c r="L2086" t="s">
        <v>73</v>
      </c>
      <c r="M2086" t="s">
        <v>74</v>
      </c>
      <c r="N2086">
        <v>0</v>
      </c>
      <c r="O2086">
        <v>17920</v>
      </c>
      <c r="P2086">
        <v>16</v>
      </c>
      <c r="Q2086" t="s">
        <v>48</v>
      </c>
      <c r="R2086" t="s">
        <v>74</v>
      </c>
      <c r="S2086">
        <v>15</v>
      </c>
      <c r="T2086">
        <v>1194.6666666666599</v>
      </c>
      <c r="X2086" t="s">
        <v>3819</v>
      </c>
    </row>
    <row r="2087" spans="2:24" x14ac:dyDescent="0.25">
      <c r="B2087" t="s">
        <v>3242</v>
      </c>
      <c r="C2087" t="s">
        <v>3243</v>
      </c>
      <c r="D2087" t="s">
        <v>976</v>
      </c>
      <c r="E2087">
        <v>0</v>
      </c>
      <c r="F2087">
        <v>8</v>
      </c>
      <c r="G2087">
        <v>88</v>
      </c>
      <c r="H2087">
        <v>66.7</v>
      </c>
      <c r="I2087" t="s">
        <v>71</v>
      </c>
      <c r="J2087" t="s">
        <v>895</v>
      </c>
      <c r="K2087">
        <v>75</v>
      </c>
      <c r="L2087" t="s">
        <v>73</v>
      </c>
      <c r="M2087" t="s">
        <v>74</v>
      </c>
      <c r="N2087">
        <v>0</v>
      </c>
      <c r="O2087">
        <v>17920</v>
      </c>
      <c r="P2087">
        <v>16</v>
      </c>
      <c r="Q2087" t="s">
        <v>48</v>
      </c>
      <c r="R2087" t="s">
        <v>74</v>
      </c>
      <c r="S2087">
        <v>15</v>
      </c>
      <c r="T2087">
        <v>1194.6666666666599</v>
      </c>
      <c r="X2087" t="s">
        <v>3819</v>
      </c>
    </row>
    <row r="2088" spans="2:24" x14ac:dyDescent="0.25">
      <c r="B2088" t="s">
        <v>3242</v>
      </c>
      <c r="C2088" t="s">
        <v>3243</v>
      </c>
      <c r="D2088" t="s">
        <v>976</v>
      </c>
      <c r="E2088">
        <v>0</v>
      </c>
      <c r="F2088">
        <v>8</v>
      </c>
      <c r="G2088">
        <v>88</v>
      </c>
      <c r="H2088">
        <v>66.7</v>
      </c>
      <c r="I2088" t="s">
        <v>77</v>
      </c>
      <c r="J2088" t="s">
        <v>887</v>
      </c>
      <c r="K2088">
        <v>300</v>
      </c>
      <c r="L2088" t="s">
        <v>73</v>
      </c>
      <c r="M2088" t="s">
        <v>74</v>
      </c>
      <c r="N2088">
        <v>0</v>
      </c>
      <c r="O2088">
        <v>17920</v>
      </c>
      <c r="P2088">
        <v>16</v>
      </c>
      <c r="Q2088" t="s">
        <v>48</v>
      </c>
      <c r="R2088" t="s">
        <v>74</v>
      </c>
      <c r="S2088">
        <v>15</v>
      </c>
      <c r="T2088">
        <v>1194.6666666666599</v>
      </c>
      <c r="X2088" t="s">
        <v>3819</v>
      </c>
    </row>
    <row r="2089" spans="2:24" x14ac:dyDescent="0.25">
      <c r="B2089" t="s">
        <v>3242</v>
      </c>
      <c r="C2089" t="s">
        <v>3243</v>
      </c>
      <c r="D2089" t="s">
        <v>976</v>
      </c>
      <c r="E2089">
        <v>0</v>
      </c>
      <c r="F2089">
        <v>8</v>
      </c>
      <c r="G2089">
        <v>88</v>
      </c>
      <c r="H2089">
        <v>66.7</v>
      </c>
      <c r="I2089" t="s">
        <v>77</v>
      </c>
      <c r="J2089" t="s">
        <v>338</v>
      </c>
      <c r="K2089">
        <v>300</v>
      </c>
      <c r="L2089" t="s">
        <v>73</v>
      </c>
      <c r="M2089" t="s">
        <v>74</v>
      </c>
      <c r="N2089">
        <v>0</v>
      </c>
      <c r="O2089">
        <v>17920</v>
      </c>
      <c r="P2089">
        <v>16</v>
      </c>
      <c r="Q2089" t="s">
        <v>48</v>
      </c>
      <c r="R2089" t="s">
        <v>74</v>
      </c>
      <c r="S2089">
        <v>15</v>
      </c>
      <c r="T2089">
        <v>1194.6666666666599</v>
      </c>
      <c r="X2089" t="s">
        <v>3819</v>
      </c>
    </row>
    <row r="2090" spans="2:24" x14ac:dyDescent="0.25">
      <c r="B2090" t="s">
        <v>3246</v>
      </c>
      <c r="C2090" t="s">
        <v>2964</v>
      </c>
      <c r="D2090" t="s">
        <v>3244</v>
      </c>
      <c r="E2090">
        <v>200</v>
      </c>
      <c r="F2090">
        <v>5</v>
      </c>
      <c r="G2090">
        <v>75</v>
      </c>
      <c r="H2090">
        <v>66</v>
      </c>
      <c r="I2090" t="s">
        <v>71</v>
      </c>
      <c r="J2090" t="s">
        <v>132</v>
      </c>
      <c r="K2090">
        <v>135</v>
      </c>
      <c r="L2090" t="s">
        <v>83</v>
      </c>
      <c r="M2090" t="s">
        <v>73</v>
      </c>
      <c r="N2090">
        <v>1200</v>
      </c>
      <c r="O2090">
        <v>12570</v>
      </c>
      <c r="P2090">
        <v>16</v>
      </c>
      <c r="Q2090" t="s">
        <v>3990</v>
      </c>
      <c r="R2090">
        <v>320</v>
      </c>
      <c r="S2090">
        <v>13</v>
      </c>
      <c r="T2090">
        <v>966.923076923076</v>
      </c>
      <c r="X2090" t="s">
        <v>3245</v>
      </c>
    </row>
    <row r="2091" spans="2:24" x14ac:dyDescent="0.25">
      <c r="B2091" t="s">
        <v>3246</v>
      </c>
      <c r="C2091" t="s">
        <v>2964</v>
      </c>
      <c r="D2091" t="s">
        <v>3244</v>
      </c>
      <c r="E2091">
        <v>200</v>
      </c>
      <c r="F2091">
        <v>5</v>
      </c>
      <c r="G2091">
        <v>75</v>
      </c>
      <c r="H2091">
        <v>66</v>
      </c>
      <c r="I2091" t="s">
        <v>77</v>
      </c>
      <c r="J2091" t="s">
        <v>144</v>
      </c>
      <c r="K2091">
        <v>150</v>
      </c>
      <c r="L2091" t="s">
        <v>83</v>
      </c>
      <c r="M2091" t="s">
        <v>73</v>
      </c>
      <c r="N2091">
        <v>1500</v>
      </c>
      <c r="O2091">
        <v>12570</v>
      </c>
      <c r="P2091">
        <v>16</v>
      </c>
      <c r="Q2091" t="s">
        <v>3990</v>
      </c>
      <c r="R2091" t="s">
        <v>74</v>
      </c>
      <c r="S2091">
        <v>13</v>
      </c>
      <c r="T2091">
        <v>966.923076923076</v>
      </c>
      <c r="X2091" t="s">
        <v>3245</v>
      </c>
    </row>
    <row r="2092" spans="2:24" x14ac:dyDescent="0.25">
      <c r="B2092" t="s">
        <v>3247</v>
      </c>
      <c r="C2092" t="s">
        <v>3248</v>
      </c>
      <c r="D2092" t="s">
        <v>3249</v>
      </c>
      <c r="E2092">
        <v>0</v>
      </c>
      <c r="F2092">
        <v>4</v>
      </c>
      <c r="G2092">
        <v>75</v>
      </c>
      <c r="H2092">
        <v>76</v>
      </c>
      <c r="I2092" t="s">
        <v>71</v>
      </c>
      <c r="J2092" t="s">
        <v>140</v>
      </c>
      <c r="K2092">
        <v>190</v>
      </c>
      <c r="L2092" t="s">
        <v>239</v>
      </c>
      <c r="M2092" t="s">
        <v>74</v>
      </c>
      <c r="N2092">
        <v>1200</v>
      </c>
      <c r="O2092">
        <v>9150</v>
      </c>
      <c r="P2092">
        <v>16</v>
      </c>
      <c r="Q2092" t="s">
        <v>3990</v>
      </c>
      <c r="R2092" t="s">
        <v>74</v>
      </c>
      <c r="S2092">
        <v>10</v>
      </c>
      <c r="T2092">
        <v>915</v>
      </c>
      <c r="X2092" t="s">
        <v>3250</v>
      </c>
    </row>
    <row r="2093" spans="2:24" x14ac:dyDescent="0.25">
      <c r="B2093" t="s">
        <v>3247</v>
      </c>
      <c r="C2093" t="s">
        <v>3248</v>
      </c>
      <c r="D2093" t="s">
        <v>3249</v>
      </c>
      <c r="E2093">
        <v>0</v>
      </c>
      <c r="F2093">
        <v>4</v>
      </c>
      <c r="G2093">
        <v>75</v>
      </c>
      <c r="H2093">
        <v>76</v>
      </c>
      <c r="I2093" t="s">
        <v>77</v>
      </c>
      <c r="J2093" t="s">
        <v>144</v>
      </c>
      <c r="K2093">
        <v>150</v>
      </c>
      <c r="L2093" t="s">
        <v>239</v>
      </c>
      <c r="M2093" t="s">
        <v>74</v>
      </c>
      <c r="N2093">
        <v>500</v>
      </c>
      <c r="O2093">
        <v>9150</v>
      </c>
      <c r="P2093">
        <v>16</v>
      </c>
      <c r="Q2093" t="s">
        <v>3990</v>
      </c>
      <c r="R2093" t="s">
        <v>74</v>
      </c>
      <c r="S2093">
        <v>10</v>
      </c>
      <c r="T2093">
        <v>915</v>
      </c>
      <c r="X2093" t="s">
        <v>3250</v>
      </c>
    </row>
    <row r="2094" spans="2:24" x14ac:dyDescent="0.25">
      <c r="B2094" t="s">
        <v>3251</v>
      </c>
      <c r="C2094" t="s">
        <v>2964</v>
      </c>
      <c r="D2094" t="s">
        <v>3252</v>
      </c>
      <c r="E2094">
        <v>200</v>
      </c>
      <c r="F2094">
        <v>5</v>
      </c>
      <c r="G2094">
        <v>75</v>
      </c>
      <c r="H2094">
        <v>66</v>
      </c>
      <c r="I2094" t="s">
        <v>71</v>
      </c>
      <c r="J2094" t="s">
        <v>132</v>
      </c>
      <c r="K2094">
        <v>135</v>
      </c>
      <c r="L2094" t="s">
        <v>83</v>
      </c>
      <c r="M2094" t="s">
        <v>73</v>
      </c>
      <c r="N2094">
        <v>1200</v>
      </c>
      <c r="O2094">
        <v>12570</v>
      </c>
      <c r="P2094">
        <v>16</v>
      </c>
      <c r="Q2094" t="s">
        <v>3990</v>
      </c>
      <c r="R2094">
        <v>320</v>
      </c>
      <c r="S2094">
        <v>13</v>
      </c>
      <c r="T2094">
        <v>966.923076923076</v>
      </c>
      <c r="X2094" t="s">
        <v>3253</v>
      </c>
    </row>
    <row r="2095" spans="2:24" x14ac:dyDescent="0.25">
      <c r="B2095" t="s">
        <v>3251</v>
      </c>
      <c r="C2095" t="s">
        <v>2964</v>
      </c>
      <c r="D2095" t="s">
        <v>3252</v>
      </c>
      <c r="E2095">
        <v>200</v>
      </c>
      <c r="F2095">
        <v>5</v>
      </c>
      <c r="G2095">
        <v>75</v>
      </c>
      <c r="H2095">
        <v>66</v>
      </c>
      <c r="I2095" t="s">
        <v>77</v>
      </c>
      <c r="J2095" t="s">
        <v>144</v>
      </c>
      <c r="K2095">
        <v>150</v>
      </c>
      <c r="L2095" t="s">
        <v>83</v>
      </c>
      <c r="M2095" t="s">
        <v>73</v>
      </c>
      <c r="N2095">
        <v>1500</v>
      </c>
      <c r="O2095">
        <v>12570</v>
      </c>
      <c r="P2095">
        <v>16</v>
      </c>
      <c r="Q2095" t="s">
        <v>3990</v>
      </c>
      <c r="R2095" t="s">
        <v>74</v>
      </c>
      <c r="S2095">
        <v>13</v>
      </c>
      <c r="T2095">
        <v>966.923076923076</v>
      </c>
      <c r="X2095" t="s">
        <v>3253</v>
      </c>
    </row>
    <row r="2096" spans="2:24" x14ac:dyDescent="0.25">
      <c r="B2096" t="s">
        <v>3254</v>
      </c>
      <c r="C2096" t="s">
        <v>2964</v>
      </c>
      <c r="D2096" t="s">
        <v>3255</v>
      </c>
      <c r="E2096">
        <v>201</v>
      </c>
      <c r="F2096">
        <v>5</v>
      </c>
      <c r="G2096">
        <v>75</v>
      </c>
      <c r="H2096">
        <v>66</v>
      </c>
      <c r="I2096" t="s">
        <v>71</v>
      </c>
      <c r="J2096" t="s">
        <v>144</v>
      </c>
      <c r="K2096">
        <v>150</v>
      </c>
      <c r="L2096" t="s">
        <v>83</v>
      </c>
      <c r="M2096" t="s">
        <v>73</v>
      </c>
      <c r="N2096">
        <v>1200</v>
      </c>
      <c r="O2096">
        <v>12570</v>
      </c>
      <c r="P2096">
        <v>16</v>
      </c>
      <c r="Q2096" t="s">
        <v>3990</v>
      </c>
      <c r="R2096">
        <v>320</v>
      </c>
      <c r="S2096">
        <v>13</v>
      </c>
      <c r="T2096">
        <v>966.923076923076</v>
      </c>
      <c r="X2096" t="s">
        <v>3256</v>
      </c>
    </row>
    <row r="2097" spans="2:24" x14ac:dyDescent="0.25">
      <c r="B2097" t="s">
        <v>3254</v>
      </c>
      <c r="C2097" t="s">
        <v>2964</v>
      </c>
      <c r="D2097" t="s">
        <v>3255</v>
      </c>
      <c r="E2097">
        <v>201</v>
      </c>
      <c r="F2097">
        <v>5</v>
      </c>
      <c r="G2097">
        <v>75</v>
      </c>
      <c r="H2097">
        <v>66</v>
      </c>
      <c r="I2097" t="s">
        <v>71</v>
      </c>
      <c r="J2097" t="s">
        <v>3257</v>
      </c>
      <c r="K2097">
        <v>150</v>
      </c>
      <c r="L2097" t="s">
        <v>83</v>
      </c>
      <c r="M2097" t="s">
        <v>73</v>
      </c>
      <c r="N2097">
        <v>500</v>
      </c>
      <c r="O2097">
        <v>12570</v>
      </c>
      <c r="P2097">
        <v>16</v>
      </c>
      <c r="Q2097" t="s">
        <v>3990</v>
      </c>
      <c r="R2097">
        <v>320</v>
      </c>
      <c r="S2097">
        <v>13</v>
      </c>
      <c r="T2097">
        <v>966.923076923076</v>
      </c>
      <c r="X2097" t="s">
        <v>3256</v>
      </c>
    </row>
    <row r="2098" spans="2:24" x14ac:dyDescent="0.25">
      <c r="B2098" t="s">
        <v>3254</v>
      </c>
      <c r="C2098" t="s">
        <v>2964</v>
      </c>
      <c r="D2098" t="s">
        <v>3255</v>
      </c>
      <c r="E2098">
        <v>201</v>
      </c>
      <c r="F2098">
        <v>5</v>
      </c>
      <c r="G2098">
        <v>75</v>
      </c>
      <c r="H2098">
        <v>66</v>
      </c>
      <c r="I2098" t="s">
        <v>71</v>
      </c>
      <c r="J2098" t="s">
        <v>132</v>
      </c>
      <c r="K2098">
        <v>135</v>
      </c>
      <c r="L2098" t="s">
        <v>83</v>
      </c>
      <c r="M2098" t="s">
        <v>73</v>
      </c>
      <c r="N2098">
        <v>1200</v>
      </c>
      <c r="O2098">
        <v>12570</v>
      </c>
      <c r="P2098">
        <v>16</v>
      </c>
      <c r="Q2098" t="s">
        <v>3990</v>
      </c>
      <c r="R2098">
        <v>320</v>
      </c>
      <c r="S2098">
        <v>13</v>
      </c>
      <c r="T2098">
        <v>966.923076923076</v>
      </c>
      <c r="X2098" t="s">
        <v>3256</v>
      </c>
    </row>
    <row r="2099" spans="2:24" x14ac:dyDescent="0.25">
      <c r="B2099" t="s">
        <v>3254</v>
      </c>
      <c r="C2099" t="s">
        <v>2964</v>
      </c>
      <c r="D2099" t="s">
        <v>3255</v>
      </c>
      <c r="E2099">
        <v>201</v>
      </c>
      <c r="F2099">
        <v>5</v>
      </c>
      <c r="G2099">
        <v>75</v>
      </c>
      <c r="H2099">
        <v>66</v>
      </c>
      <c r="I2099" t="s">
        <v>77</v>
      </c>
      <c r="J2099" t="s">
        <v>144</v>
      </c>
      <c r="K2099">
        <v>150</v>
      </c>
      <c r="L2099" t="s">
        <v>83</v>
      </c>
      <c r="M2099" t="s">
        <v>73</v>
      </c>
      <c r="N2099">
        <v>1500</v>
      </c>
      <c r="O2099">
        <v>12570</v>
      </c>
      <c r="P2099">
        <v>16</v>
      </c>
      <c r="Q2099" t="s">
        <v>3990</v>
      </c>
      <c r="R2099" t="s">
        <v>74</v>
      </c>
      <c r="S2099">
        <v>13</v>
      </c>
      <c r="T2099">
        <v>966.923076923076</v>
      </c>
      <c r="X2099" t="s">
        <v>3256</v>
      </c>
    </row>
    <row r="2100" spans="2:24" x14ac:dyDescent="0.25">
      <c r="B2100" t="s">
        <v>3258</v>
      </c>
      <c r="C2100" t="s">
        <v>3259</v>
      </c>
      <c r="D2100" t="s">
        <v>3260</v>
      </c>
      <c r="E2100">
        <v>201</v>
      </c>
      <c r="F2100">
        <v>2</v>
      </c>
      <c r="G2100">
        <v>68</v>
      </c>
      <c r="H2100">
        <v>76</v>
      </c>
      <c r="I2100" t="s">
        <v>71</v>
      </c>
      <c r="J2100" t="s">
        <v>929</v>
      </c>
      <c r="K2100">
        <v>300</v>
      </c>
      <c r="L2100" t="s">
        <v>239</v>
      </c>
      <c r="M2100" t="s">
        <v>74</v>
      </c>
      <c r="N2100">
        <v>0</v>
      </c>
      <c r="O2100">
        <v>4894</v>
      </c>
      <c r="P2100">
        <v>16</v>
      </c>
      <c r="Q2100" t="s">
        <v>48</v>
      </c>
      <c r="R2100" t="s">
        <v>74</v>
      </c>
      <c r="S2100">
        <v>4</v>
      </c>
      <c r="T2100">
        <v>1223.5</v>
      </c>
      <c r="X2100" t="s">
        <v>3261</v>
      </c>
    </row>
    <row r="2101" spans="2:24" x14ac:dyDescent="0.25">
      <c r="B2101" t="s">
        <v>3258</v>
      </c>
      <c r="C2101" t="s">
        <v>3259</v>
      </c>
      <c r="D2101" t="s">
        <v>3260</v>
      </c>
      <c r="E2101">
        <v>201</v>
      </c>
      <c r="F2101">
        <v>2</v>
      </c>
      <c r="G2101">
        <v>68</v>
      </c>
      <c r="H2101">
        <v>76</v>
      </c>
      <c r="I2101" t="s">
        <v>71</v>
      </c>
      <c r="J2101" t="s">
        <v>2535</v>
      </c>
      <c r="K2101">
        <v>120</v>
      </c>
      <c r="L2101" t="s">
        <v>239</v>
      </c>
      <c r="M2101" t="s">
        <v>74</v>
      </c>
      <c r="N2101">
        <v>0</v>
      </c>
      <c r="O2101">
        <v>4894</v>
      </c>
      <c r="P2101">
        <v>16</v>
      </c>
      <c r="Q2101" t="s">
        <v>48</v>
      </c>
      <c r="R2101" t="s">
        <v>74</v>
      </c>
      <c r="S2101">
        <v>4</v>
      </c>
      <c r="T2101">
        <v>1223.5</v>
      </c>
      <c r="X2101" t="s">
        <v>3261</v>
      </c>
    </row>
    <row r="2102" spans="2:24" x14ac:dyDescent="0.25">
      <c r="B2102" t="s">
        <v>3258</v>
      </c>
      <c r="C2102" t="s">
        <v>3259</v>
      </c>
      <c r="D2102" t="s">
        <v>3260</v>
      </c>
      <c r="E2102">
        <v>201</v>
      </c>
      <c r="F2102">
        <v>2</v>
      </c>
      <c r="G2102">
        <v>68</v>
      </c>
      <c r="H2102">
        <v>76</v>
      </c>
      <c r="I2102" t="s">
        <v>77</v>
      </c>
      <c r="J2102" t="s">
        <v>2292</v>
      </c>
      <c r="K2102">
        <v>100</v>
      </c>
      <c r="L2102" t="s">
        <v>239</v>
      </c>
      <c r="M2102" t="s">
        <v>74</v>
      </c>
      <c r="N2102">
        <v>0</v>
      </c>
      <c r="O2102">
        <v>4894</v>
      </c>
      <c r="P2102">
        <v>16</v>
      </c>
      <c r="Q2102" t="s">
        <v>48</v>
      </c>
      <c r="R2102" t="s">
        <v>74</v>
      </c>
      <c r="S2102">
        <v>4</v>
      </c>
      <c r="T2102">
        <v>1223.5</v>
      </c>
      <c r="X2102" t="s">
        <v>3261</v>
      </c>
    </row>
    <row r="2103" spans="2:24" x14ac:dyDescent="0.25">
      <c r="B2103" t="s">
        <v>3262</v>
      </c>
      <c r="C2103" t="s">
        <v>3120</v>
      </c>
      <c r="D2103" t="s">
        <v>3263</v>
      </c>
      <c r="E2103">
        <v>202</v>
      </c>
      <c r="F2103">
        <v>3</v>
      </c>
      <c r="G2103">
        <v>70</v>
      </c>
      <c r="H2103">
        <v>70</v>
      </c>
      <c r="I2103" t="s">
        <v>71</v>
      </c>
      <c r="J2103" t="s">
        <v>94</v>
      </c>
      <c r="K2103">
        <v>170</v>
      </c>
      <c r="L2103" t="s">
        <v>83</v>
      </c>
      <c r="M2103" t="s">
        <v>83</v>
      </c>
      <c r="N2103">
        <v>0</v>
      </c>
      <c r="O2103">
        <v>7306</v>
      </c>
      <c r="P2103">
        <v>16</v>
      </c>
      <c r="Q2103" t="s">
        <v>48</v>
      </c>
      <c r="R2103">
        <v>450</v>
      </c>
      <c r="S2103">
        <v>6</v>
      </c>
      <c r="T2103">
        <v>1217.6666666666599</v>
      </c>
      <c r="X2103" t="s">
        <v>3264</v>
      </c>
    </row>
    <row r="2104" spans="2:24" x14ac:dyDescent="0.25">
      <c r="B2104" t="s">
        <v>3262</v>
      </c>
      <c r="C2104" t="s">
        <v>3120</v>
      </c>
      <c r="D2104" t="s">
        <v>3263</v>
      </c>
      <c r="E2104">
        <v>202</v>
      </c>
      <c r="F2104">
        <v>3</v>
      </c>
      <c r="G2104">
        <v>70</v>
      </c>
      <c r="H2104">
        <v>70</v>
      </c>
      <c r="I2104" t="s">
        <v>77</v>
      </c>
      <c r="J2104" t="s">
        <v>94</v>
      </c>
      <c r="K2104">
        <v>170</v>
      </c>
      <c r="L2104" t="s">
        <v>83</v>
      </c>
      <c r="M2104" t="s">
        <v>83</v>
      </c>
      <c r="N2104">
        <v>0</v>
      </c>
      <c r="O2104">
        <v>7306</v>
      </c>
      <c r="P2104">
        <v>16</v>
      </c>
      <c r="Q2104" t="s">
        <v>48</v>
      </c>
      <c r="R2104" t="s">
        <v>74</v>
      </c>
      <c r="S2104">
        <v>6</v>
      </c>
      <c r="T2104">
        <v>1217.6666666666599</v>
      </c>
      <c r="X2104" t="s">
        <v>3264</v>
      </c>
    </row>
    <row r="2105" spans="2:24" x14ac:dyDescent="0.25">
      <c r="B2105" t="s">
        <v>3265</v>
      </c>
      <c r="C2105" t="s">
        <v>3266</v>
      </c>
      <c r="D2105" t="s">
        <v>3267</v>
      </c>
      <c r="E2105">
        <v>202</v>
      </c>
      <c r="F2105">
        <v>2</v>
      </c>
      <c r="G2105">
        <v>60</v>
      </c>
      <c r="H2105">
        <v>66</v>
      </c>
      <c r="I2105" t="s">
        <v>71</v>
      </c>
      <c r="J2105" t="s">
        <v>858</v>
      </c>
      <c r="K2105">
        <v>75</v>
      </c>
      <c r="L2105" t="s">
        <v>239</v>
      </c>
      <c r="M2105" t="s">
        <v>74</v>
      </c>
      <c r="N2105">
        <v>800</v>
      </c>
      <c r="O2105">
        <v>4650</v>
      </c>
      <c r="P2105">
        <v>16</v>
      </c>
      <c r="Q2105" t="s">
        <v>3990</v>
      </c>
      <c r="R2105" t="s">
        <v>74</v>
      </c>
      <c r="S2105">
        <v>5</v>
      </c>
      <c r="T2105">
        <v>930</v>
      </c>
      <c r="X2105" t="s">
        <v>3268</v>
      </c>
    </row>
    <row r="2106" spans="2:24" x14ac:dyDescent="0.25">
      <c r="B2106" t="s">
        <v>3265</v>
      </c>
      <c r="C2106" t="s">
        <v>3266</v>
      </c>
      <c r="D2106" t="s">
        <v>3267</v>
      </c>
      <c r="E2106">
        <v>202</v>
      </c>
      <c r="F2106">
        <v>2</v>
      </c>
      <c r="G2106">
        <v>60</v>
      </c>
      <c r="H2106">
        <v>66</v>
      </c>
      <c r="I2106" t="s">
        <v>77</v>
      </c>
      <c r="J2106" t="s">
        <v>221</v>
      </c>
      <c r="K2106">
        <v>30</v>
      </c>
      <c r="L2106" t="s">
        <v>73</v>
      </c>
      <c r="M2106" t="s">
        <v>74</v>
      </c>
      <c r="N2106">
        <v>0</v>
      </c>
      <c r="O2106">
        <v>4650</v>
      </c>
      <c r="P2106">
        <v>16</v>
      </c>
      <c r="Q2106" t="s">
        <v>48</v>
      </c>
      <c r="R2106" t="s">
        <v>74</v>
      </c>
      <c r="S2106">
        <v>4</v>
      </c>
      <c r="T2106">
        <v>1162.5</v>
      </c>
      <c r="X2106" t="s">
        <v>3268</v>
      </c>
    </row>
    <row r="2107" spans="2:24" x14ac:dyDescent="0.25">
      <c r="B2107" t="s">
        <v>3269</v>
      </c>
      <c r="D2107" t="s">
        <v>461</v>
      </c>
      <c r="E2107">
        <v>0</v>
      </c>
      <c r="F2107">
        <v>0</v>
      </c>
      <c r="G2107">
        <v>0</v>
      </c>
      <c r="H2107">
        <v>0</v>
      </c>
      <c r="I2107" t="s">
        <v>74</v>
      </c>
      <c r="J2107" t="s">
        <v>74</v>
      </c>
      <c r="K2107" t="s">
        <v>74</v>
      </c>
      <c r="L2107" t="s">
        <v>74</v>
      </c>
      <c r="M2107" t="s">
        <v>74</v>
      </c>
      <c r="N2107" t="s">
        <v>74</v>
      </c>
      <c r="O2107">
        <v>0</v>
      </c>
      <c r="P2107">
        <v>16</v>
      </c>
      <c r="Q2107" t="s">
        <v>3989</v>
      </c>
      <c r="R2107" t="s">
        <v>74</v>
      </c>
      <c r="S2107" t="s">
        <v>74</v>
      </c>
      <c r="T2107" t="s">
        <v>74</v>
      </c>
      <c r="X2107" t="s">
        <v>3270</v>
      </c>
    </row>
    <row r="2108" spans="2:24" x14ac:dyDescent="0.25">
      <c r="B2108" t="s">
        <v>3271</v>
      </c>
      <c r="C2108" t="s">
        <v>3272</v>
      </c>
      <c r="D2108" t="s">
        <v>3273</v>
      </c>
      <c r="E2108">
        <v>203</v>
      </c>
      <c r="F2108">
        <v>7</v>
      </c>
      <c r="G2108">
        <v>75</v>
      </c>
      <c r="H2108">
        <v>66</v>
      </c>
      <c r="I2108" t="s">
        <v>71</v>
      </c>
      <c r="J2108" t="s">
        <v>365</v>
      </c>
      <c r="K2108">
        <v>75</v>
      </c>
      <c r="L2108" t="s">
        <v>73</v>
      </c>
      <c r="M2108" t="s">
        <v>83</v>
      </c>
      <c r="N2108">
        <v>0</v>
      </c>
      <c r="O2108">
        <v>21280</v>
      </c>
      <c r="P2108">
        <v>24</v>
      </c>
      <c r="Q2108" t="s">
        <v>48</v>
      </c>
      <c r="R2108">
        <v>450</v>
      </c>
      <c r="S2108">
        <v>18</v>
      </c>
      <c r="T2108">
        <v>1182.2222222222199</v>
      </c>
      <c r="X2108" t="s">
        <v>3274</v>
      </c>
    </row>
    <row r="2109" spans="2:24" x14ac:dyDescent="0.25">
      <c r="B2109" t="s">
        <v>3271</v>
      </c>
      <c r="C2109" t="s">
        <v>3272</v>
      </c>
      <c r="D2109" t="s">
        <v>3273</v>
      </c>
      <c r="E2109">
        <v>203</v>
      </c>
      <c r="F2109">
        <v>7</v>
      </c>
      <c r="G2109">
        <v>75</v>
      </c>
      <c r="H2109">
        <v>66</v>
      </c>
      <c r="I2109" t="s">
        <v>77</v>
      </c>
      <c r="J2109" t="s">
        <v>3275</v>
      </c>
      <c r="K2109">
        <v>300</v>
      </c>
      <c r="L2109" t="s">
        <v>83</v>
      </c>
      <c r="M2109" t="s">
        <v>83</v>
      </c>
      <c r="N2109">
        <v>0</v>
      </c>
      <c r="O2109">
        <v>21280</v>
      </c>
      <c r="P2109">
        <v>24</v>
      </c>
      <c r="Q2109" t="s">
        <v>48</v>
      </c>
      <c r="R2109" t="s">
        <v>74</v>
      </c>
      <c r="S2109">
        <v>18</v>
      </c>
      <c r="T2109">
        <v>1182.2222222222199</v>
      </c>
      <c r="X2109" t="s">
        <v>3274</v>
      </c>
    </row>
    <row r="2110" spans="2:24" x14ac:dyDescent="0.25">
      <c r="B2110" t="s">
        <v>3271</v>
      </c>
      <c r="C2110" t="s">
        <v>3272</v>
      </c>
      <c r="D2110" t="s">
        <v>3273</v>
      </c>
      <c r="E2110">
        <v>203</v>
      </c>
      <c r="F2110">
        <v>7</v>
      </c>
      <c r="G2110">
        <v>75</v>
      </c>
      <c r="H2110">
        <v>66</v>
      </c>
      <c r="I2110" t="s">
        <v>77</v>
      </c>
      <c r="J2110" t="s">
        <v>318</v>
      </c>
      <c r="K2110">
        <v>300</v>
      </c>
      <c r="L2110" t="s">
        <v>83</v>
      </c>
      <c r="M2110" t="s">
        <v>83</v>
      </c>
      <c r="N2110">
        <v>0</v>
      </c>
      <c r="O2110">
        <v>21280</v>
      </c>
      <c r="P2110">
        <v>24</v>
      </c>
      <c r="Q2110" t="s">
        <v>48</v>
      </c>
      <c r="R2110" t="s">
        <v>74</v>
      </c>
      <c r="S2110">
        <v>18</v>
      </c>
      <c r="T2110">
        <v>1182.2222222222199</v>
      </c>
      <c r="X2110" t="s">
        <v>3274</v>
      </c>
    </row>
    <row r="2111" spans="2:24" x14ac:dyDescent="0.25">
      <c r="B2111" t="s">
        <v>3276</v>
      </c>
      <c r="C2111" t="s">
        <v>3277</v>
      </c>
      <c r="D2111" t="s">
        <v>3278</v>
      </c>
      <c r="E2111">
        <v>204</v>
      </c>
      <c r="F2111">
        <v>7</v>
      </c>
      <c r="G2111">
        <v>100</v>
      </c>
      <c r="H2111">
        <v>66</v>
      </c>
      <c r="I2111" t="s">
        <v>71</v>
      </c>
      <c r="J2111" t="s">
        <v>365</v>
      </c>
      <c r="K2111">
        <v>75</v>
      </c>
      <c r="L2111" t="s">
        <v>73</v>
      </c>
      <c r="M2111" t="s">
        <v>83</v>
      </c>
      <c r="N2111">
        <v>0</v>
      </c>
      <c r="O2111">
        <v>21180</v>
      </c>
      <c r="P2111">
        <v>24</v>
      </c>
      <c r="Q2111" t="s">
        <v>48</v>
      </c>
      <c r="R2111">
        <v>450</v>
      </c>
      <c r="S2111">
        <v>17</v>
      </c>
      <c r="T2111">
        <v>1245.88235294117</v>
      </c>
      <c r="X2111" t="s">
        <v>3279</v>
      </c>
    </row>
    <row r="2112" spans="2:24" x14ac:dyDescent="0.25">
      <c r="B2112" t="s">
        <v>3276</v>
      </c>
      <c r="C2112" t="s">
        <v>3277</v>
      </c>
      <c r="D2112" t="s">
        <v>3278</v>
      </c>
      <c r="E2112">
        <v>204</v>
      </c>
      <c r="F2112">
        <v>7</v>
      </c>
      <c r="G2112">
        <v>100</v>
      </c>
      <c r="H2112">
        <v>66</v>
      </c>
      <c r="I2112" t="s">
        <v>77</v>
      </c>
      <c r="J2112" t="s">
        <v>318</v>
      </c>
      <c r="K2112">
        <v>300</v>
      </c>
      <c r="L2112" t="s">
        <v>83</v>
      </c>
      <c r="M2112" t="s">
        <v>83</v>
      </c>
      <c r="N2112">
        <v>0</v>
      </c>
      <c r="O2112">
        <v>21180</v>
      </c>
      <c r="P2112">
        <v>24</v>
      </c>
      <c r="Q2112" t="s">
        <v>48</v>
      </c>
      <c r="R2112" t="s">
        <v>74</v>
      </c>
      <c r="S2112">
        <v>17</v>
      </c>
      <c r="T2112">
        <v>1245.88235294117</v>
      </c>
      <c r="X2112" t="s">
        <v>3279</v>
      </c>
    </row>
    <row r="2113" spans="2:24" x14ac:dyDescent="0.25">
      <c r="B2113" t="s">
        <v>3276</v>
      </c>
      <c r="C2113" t="s">
        <v>3277</v>
      </c>
      <c r="D2113" t="s">
        <v>3278</v>
      </c>
      <c r="E2113">
        <v>204</v>
      </c>
      <c r="F2113">
        <v>7</v>
      </c>
      <c r="G2113">
        <v>100</v>
      </c>
      <c r="H2113">
        <v>66</v>
      </c>
      <c r="I2113" t="s">
        <v>77</v>
      </c>
      <c r="J2113" t="s">
        <v>144</v>
      </c>
      <c r="K2113">
        <v>150</v>
      </c>
      <c r="L2113" t="s">
        <v>83</v>
      </c>
      <c r="M2113" t="s">
        <v>83</v>
      </c>
      <c r="N2113">
        <v>0</v>
      </c>
      <c r="O2113">
        <v>21180</v>
      </c>
      <c r="P2113">
        <v>24</v>
      </c>
      <c r="Q2113" t="s">
        <v>48</v>
      </c>
      <c r="R2113" t="s">
        <v>74</v>
      </c>
      <c r="S2113">
        <v>17</v>
      </c>
      <c r="T2113">
        <v>1245.88235294117</v>
      </c>
      <c r="X2113" t="s">
        <v>3279</v>
      </c>
    </row>
    <row r="2114" spans="2:24" x14ac:dyDescent="0.25">
      <c r="B2114" t="s">
        <v>3280</v>
      </c>
      <c r="C2114" t="s">
        <v>3281</v>
      </c>
      <c r="D2114" t="s">
        <v>3282</v>
      </c>
      <c r="E2114">
        <v>207</v>
      </c>
      <c r="F2114">
        <v>4</v>
      </c>
      <c r="G2114">
        <v>88</v>
      </c>
      <c r="H2114">
        <v>70</v>
      </c>
      <c r="I2114" t="s">
        <v>71</v>
      </c>
      <c r="J2114" t="s">
        <v>2296</v>
      </c>
      <c r="K2114">
        <v>80</v>
      </c>
      <c r="L2114" t="s">
        <v>73</v>
      </c>
      <c r="M2114" t="s">
        <v>83</v>
      </c>
      <c r="N2114">
        <v>0</v>
      </c>
      <c r="O2114">
        <v>8990</v>
      </c>
      <c r="P2114">
        <v>16</v>
      </c>
      <c r="Q2114" t="s">
        <v>48</v>
      </c>
      <c r="R2114">
        <v>450</v>
      </c>
      <c r="S2114">
        <v>8</v>
      </c>
      <c r="T2114">
        <v>1123.75</v>
      </c>
      <c r="X2114" t="s">
        <v>3283</v>
      </c>
    </row>
    <row r="2115" spans="2:24" x14ac:dyDescent="0.25">
      <c r="B2115" t="s">
        <v>3280</v>
      </c>
      <c r="C2115" t="s">
        <v>3281</v>
      </c>
      <c r="D2115" t="s">
        <v>3282</v>
      </c>
      <c r="E2115">
        <v>207</v>
      </c>
      <c r="F2115">
        <v>4</v>
      </c>
      <c r="G2115">
        <v>88</v>
      </c>
      <c r="H2115">
        <v>70</v>
      </c>
      <c r="I2115" t="s">
        <v>77</v>
      </c>
      <c r="J2115" t="s">
        <v>186</v>
      </c>
      <c r="K2115">
        <v>75</v>
      </c>
      <c r="L2115" t="s">
        <v>83</v>
      </c>
      <c r="M2115" t="s">
        <v>73</v>
      </c>
      <c r="N2115">
        <v>0</v>
      </c>
      <c r="O2115">
        <v>8990</v>
      </c>
      <c r="P2115">
        <v>16</v>
      </c>
      <c r="Q2115" t="s">
        <v>48</v>
      </c>
      <c r="R2115" t="s">
        <v>74</v>
      </c>
      <c r="S2115">
        <v>8</v>
      </c>
      <c r="T2115">
        <v>1123.75</v>
      </c>
      <c r="X2115" t="s">
        <v>3283</v>
      </c>
    </row>
    <row r="2116" spans="2:24" x14ac:dyDescent="0.25">
      <c r="B2116" t="s">
        <v>3284</v>
      </c>
      <c r="C2116" t="s">
        <v>2706</v>
      </c>
      <c r="D2116" t="s">
        <v>3285</v>
      </c>
      <c r="E2116">
        <v>208</v>
      </c>
      <c r="F2116">
        <v>4</v>
      </c>
      <c r="G2116">
        <v>75</v>
      </c>
      <c r="H2116">
        <v>70</v>
      </c>
      <c r="I2116" t="s">
        <v>71</v>
      </c>
      <c r="J2116" t="s">
        <v>99</v>
      </c>
      <c r="K2116">
        <v>170</v>
      </c>
      <c r="L2116" t="s">
        <v>83</v>
      </c>
      <c r="M2116" t="s">
        <v>83</v>
      </c>
      <c r="N2116">
        <v>0</v>
      </c>
      <c r="O2116">
        <v>7870</v>
      </c>
      <c r="P2116">
        <v>16</v>
      </c>
      <c r="Q2116" t="s">
        <v>48</v>
      </c>
      <c r="R2116">
        <v>450</v>
      </c>
      <c r="S2116">
        <v>7</v>
      </c>
      <c r="T2116">
        <v>1124.2857142857099</v>
      </c>
      <c r="X2116" t="s">
        <v>3286</v>
      </c>
    </row>
    <row r="2117" spans="2:24" x14ac:dyDescent="0.25">
      <c r="B2117" t="s">
        <v>3284</v>
      </c>
      <c r="C2117" t="s">
        <v>2706</v>
      </c>
      <c r="D2117" t="s">
        <v>3285</v>
      </c>
      <c r="E2117">
        <v>208</v>
      </c>
      <c r="F2117">
        <v>4</v>
      </c>
      <c r="G2117">
        <v>75</v>
      </c>
      <c r="H2117">
        <v>70</v>
      </c>
      <c r="I2117" t="s">
        <v>71</v>
      </c>
      <c r="J2117" t="s">
        <v>81</v>
      </c>
      <c r="K2117">
        <v>180</v>
      </c>
      <c r="L2117" t="s">
        <v>83</v>
      </c>
      <c r="M2117" t="s">
        <v>83</v>
      </c>
      <c r="N2117">
        <v>0</v>
      </c>
      <c r="O2117">
        <v>7870</v>
      </c>
      <c r="P2117">
        <v>16</v>
      </c>
      <c r="Q2117" t="s">
        <v>48</v>
      </c>
      <c r="R2117">
        <v>450</v>
      </c>
      <c r="S2117">
        <v>7</v>
      </c>
      <c r="T2117">
        <v>1124.2857142857099</v>
      </c>
      <c r="X2117" t="s">
        <v>3286</v>
      </c>
    </row>
    <row r="2118" spans="2:24" x14ac:dyDescent="0.25">
      <c r="B2118" t="s">
        <v>3284</v>
      </c>
      <c r="C2118" t="s">
        <v>2706</v>
      </c>
      <c r="D2118" t="s">
        <v>3285</v>
      </c>
      <c r="E2118">
        <v>208</v>
      </c>
      <c r="F2118">
        <v>4</v>
      </c>
      <c r="G2118">
        <v>75</v>
      </c>
      <c r="H2118">
        <v>70</v>
      </c>
      <c r="I2118" t="s">
        <v>77</v>
      </c>
      <c r="J2118" t="s">
        <v>81</v>
      </c>
      <c r="K2118">
        <v>180</v>
      </c>
      <c r="L2118" t="s">
        <v>83</v>
      </c>
      <c r="M2118" t="s">
        <v>83</v>
      </c>
      <c r="N2118">
        <v>0</v>
      </c>
      <c r="O2118">
        <v>7870</v>
      </c>
      <c r="P2118">
        <v>16</v>
      </c>
      <c r="Q2118" t="s">
        <v>48</v>
      </c>
      <c r="R2118" t="s">
        <v>74</v>
      </c>
      <c r="S2118">
        <v>7</v>
      </c>
      <c r="T2118">
        <v>1124.2857142857099</v>
      </c>
      <c r="X2118" t="s">
        <v>3286</v>
      </c>
    </row>
    <row r="2119" spans="2:24" x14ac:dyDescent="0.25">
      <c r="B2119" t="s">
        <v>3284</v>
      </c>
      <c r="C2119" t="s">
        <v>2706</v>
      </c>
      <c r="D2119" t="s">
        <v>3285</v>
      </c>
      <c r="E2119">
        <v>208</v>
      </c>
      <c r="F2119">
        <v>4</v>
      </c>
      <c r="G2119">
        <v>75</v>
      </c>
      <c r="H2119">
        <v>70</v>
      </c>
      <c r="I2119" t="s">
        <v>77</v>
      </c>
      <c r="J2119" t="s">
        <v>99</v>
      </c>
      <c r="K2119">
        <v>170</v>
      </c>
      <c r="L2119" t="s">
        <v>83</v>
      </c>
      <c r="M2119" t="s">
        <v>83</v>
      </c>
      <c r="N2119">
        <v>0</v>
      </c>
      <c r="O2119">
        <v>7870</v>
      </c>
      <c r="P2119">
        <v>16</v>
      </c>
      <c r="Q2119" t="s">
        <v>48</v>
      </c>
      <c r="R2119" t="s">
        <v>74</v>
      </c>
      <c r="S2119">
        <v>7</v>
      </c>
      <c r="T2119">
        <v>1124.2857142857099</v>
      </c>
      <c r="X2119" t="s">
        <v>3286</v>
      </c>
    </row>
    <row r="2120" spans="2:24" x14ac:dyDescent="0.25">
      <c r="B2120" t="s">
        <v>3287</v>
      </c>
      <c r="C2120" t="s">
        <v>3288</v>
      </c>
      <c r="D2120" t="s">
        <v>2005</v>
      </c>
      <c r="E2120">
        <v>208</v>
      </c>
      <c r="F2120">
        <v>2</v>
      </c>
      <c r="G2120">
        <v>50</v>
      </c>
      <c r="H2120">
        <v>70</v>
      </c>
      <c r="I2120" t="s">
        <v>71</v>
      </c>
      <c r="J2120" t="s">
        <v>1045</v>
      </c>
      <c r="K2120">
        <v>300</v>
      </c>
      <c r="L2120" t="s">
        <v>624</v>
      </c>
      <c r="M2120" t="s">
        <v>74</v>
      </c>
      <c r="N2120">
        <v>0</v>
      </c>
      <c r="O2120">
        <v>4510</v>
      </c>
      <c r="P2120">
        <v>16</v>
      </c>
      <c r="Q2120" t="s">
        <v>48</v>
      </c>
      <c r="R2120" t="s">
        <v>74</v>
      </c>
      <c r="S2120">
        <v>4</v>
      </c>
      <c r="T2120">
        <v>1127.5</v>
      </c>
      <c r="X2120" t="s">
        <v>3289</v>
      </c>
    </row>
    <row r="2121" spans="2:24" x14ac:dyDescent="0.25">
      <c r="B2121" t="s">
        <v>3287</v>
      </c>
      <c r="C2121" t="s">
        <v>3288</v>
      </c>
      <c r="D2121" t="s">
        <v>2005</v>
      </c>
      <c r="E2121">
        <v>208</v>
      </c>
      <c r="F2121">
        <v>2</v>
      </c>
      <c r="G2121">
        <v>50</v>
      </c>
      <c r="H2121">
        <v>70</v>
      </c>
      <c r="I2121" t="s">
        <v>77</v>
      </c>
      <c r="J2121" t="s">
        <v>2587</v>
      </c>
      <c r="K2121">
        <v>230</v>
      </c>
      <c r="L2121" t="s">
        <v>627</v>
      </c>
      <c r="M2121" t="s">
        <v>74</v>
      </c>
      <c r="N2121">
        <v>0</v>
      </c>
      <c r="O2121">
        <v>4510</v>
      </c>
      <c r="P2121">
        <v>16</v>
      </c>
      <c r="Q2121" t="s">
        <v>48</v>
      </c>
      <c r="R2121" t="s">
        <v>74</v>
      </c>
      <c r="S2121">
        <v>4</v>
      </c>
      <c r="T2121">
        <v>1127.5</v>
      </c>
      <c r="X2121" t="s">
        <v>3289</v>
      </c>
    </row>
    <row r="2122" spans="2:24" x14ac:dyDescent="0.25">
      <c r="B2122" t="s">
        <v>3287</v>
      </c>
      <c r="C2122" t="s">
        <v>3288</v>
      </c>
      <c r="D2122" t="s">
        <v>2005</v>
      </c>
      <c r="E2122">
        <v>208</v>
      </c>
      <c r="F2122">
        <v>2</v>
      </c>
      <c r="G2122">
        <v>50</v>
      </c>
      <c r="H2122">
        <v>70</v>
      </c>
      <c r="I2122" t="s">
        <v>77</v>
      </c>
      <c r="J2122" t="s">
        <v>1045</v>
      </c>
      <c r="K2122">
        <v>300</v>
      </c>
      <c r="L2122" t="s">
        <v>627</v>
      </c>
      <c r="M2122" t="s">
        <v>74</v>
      </c>
      <c r="N2122">
        <v>0</v>
      </c>
      <c r="O2122">
        <v>4510</v>
      </c>
      <c r="P2122">
        <v>16</v>
      </c>
      <c r="Q2122" t="s">
        <v>48</v>
      </c>
      <c r="R2122" t="s">
        <v>74</v>
      </c>
      <c r="S2122">
        <v>4</v>
      </c>
      <c r="T2122">
        <v>1127.5</v>
      </c>
      <c r="X2122" t="s">
        <v>3289</v>
      </c>
    </row>
    <row r="2123" spans="2:24" x14ac:dyDescent="0.25">
      <c r="B2123" t="s">
        <v>3290</v>
      </c>
      <c r="C2123" t="s">
        <v>3291</v>
      </c>
      <c r="D2123" t="s">
        <v>3292</v>
      </c>
      <c r="E2123">
        <v>0</v>
      </c>
      <c r="F2123">
        <v>2</v>
      </c>
      <c r="G2123">
        <v>65</v>
      </c>
      <c r="H2123">
        <v>70</v>
      </c>
      <c r="I2123" t="s">
        <v>71</v>
      </c>
      <c r="J2123" t="s">
        <v>1045</v>
      </c>
      <c r="K2123">
        <v>300</v>
      </c>
      <c r="L2123" t="s">
        <v>73</v>
      </c>
      <c r="M2123" t="s">
        <v>74</v>
      </c>
      <c r="N2123">
        <v>0</v>
      </c>
      <c r="O2123">
        <v>4930</v>
      </c>
      <c r="P2123">
        <v>16</v>
      </c>
      <c r="Q2123" t="s">
        <v>48</v>
      </c>
      <c r="R2123" t="s">
        <v>74</v>
      </c>
      <c r="S2123">
        <v>4</v>
      </c>
      <c r="T2123">
        <v>1232.5</v>
      </c>
      <c r="X2123" t="s">
        <v>3820</v>
      </c>
    </row>
    <row r="2124" spans="2:24" x14ac:dyDescent="0.25">
      <c r="B2124" t="s">
        <v>3290</v>
      </c>
      <c r="C2124" t="s">
        <v>3291</v>
      </c>
      <c r="D2124" t="s">
        <v>3292</v>
      </c>
      <c r="E2124">
        <v>0</v>
      </c>
      <c r="F2124">
        <v>2</v>
      </c>
      <c r="G2124">
        <v>65</v>
      </c>
      <c r="H2124">
        <v>70</v>
      </c>
      <c r="I2124" t="s">
        <v>77</v>
      </c>
      <c r="J2124" t="s">
        <v>1045</v>
      </c>
      <c r="K2124">
        <v>300</v>
      </c>
      <c r="L2124" t="s">
        <v>73</v>
      </c>
      <c r="M2124" t="s">
        <v>74</v>
      </c>
      <c r="N2124">
        <v>0</v>
      </c>
      <c r="O2124">
        <v>4930</v>
      </c>
      <c r="P2124">
        <v>16</v>
      </c>
      <c r="Q2124" t="s">
        <v>48</v>
      </c>
      <c r="R2124" t="s">
        <v>74</v>
      </c>
      <c r="S2124">
        <v>4</v>
      </c>
      <c r="T2124">
        <v>1232.5</v>
      </c>
      <c r="X2124" t="s">
        <v>3820</v>
      </c>
    </row>
    <row r="2125" spans="2:24" x14ac:dyDescent="0.25">
      <c r="B2125" t="s">
        <v>3732</v>
      </c>
      <c r="D2125" t="s">
        <v>2005</v>
      </c>
      <c r="E2125">
        <v>210</v>
      </c>
      <c r="F2125">
        <v>2</v>
      </c>
      <c r="G2125">
        <v>60</v>
      </c>
      <c r="H2125">
        <v>70</v>
      </c>
      <c r="I2125" t="s">
        <v>71</v>
      </c>
      <c r="J2125" t="s">
        <v>195</v>
      </c>
      <c r="K2125">
        <v>300</v>
      </c>
      <c r="L2125" t="s">
        <v>239</v>
      </c>
      <c r="M2125" t="s">
        <v>74</v>
      </c>
      <c r="N2125">
        <v>0</v>
      </c>
      <c r="O2125">
        <v>4930</v>
      </c>
      <c r="P2125">
        <v>16</v>
      </c>
      <c r="Q2125" t="s">
        <v>48</v>
      </c>
      <c r="R2125" t="s">
        <v>74</v>
      </c>
      <c r="S2125">
        <v>4</v>
      </c>
      <c r="T2125">
        <v>1232.5</v>
      </c>
      <c r="X2125" t="s">
        <v>3821</v>
      </c>
    </row>
    <row r="2126" spans="2:24" x14ac:dyDescent="0.25">
      <c r="B2126" t="s">
        <v>3732</v>
      </c>
      <c r="D2126" t="s">
        <v>2005</v>
      </c>
      <c r="E2126">
        <v>210</v>
      </c>
      <c r="F2126">
        <v>2</v>
      </c>
      <c r="G2126">
        <v>60</v>
      </c>
      <c r="H2126">
        <v>70</v>
      </c>
      <c r="I2126" t="s">
        <v>77</v>
      </c>
      <c r="J2126" t="s">
        <v>2587</v>
      </c>
      <c r="K2126">
        <v>230</v>
      </c>
      <c r="L2126" t="s">
        <v>627</v>
      </c>
      <c r="M2126" t="s">
        <v>74</v>
      </c>
      <c r="N2126">
        <v>0</v>
      </c>
      <c r="O2126">
        <v>4930</v>
      </c>
      <c r="P2126">
        <v>16</v>
      </c>
      <c r="Q2126" t="s">
        <v>48</v>
      </c>
      <c r="R2126" t="s">
        <v>74</v>
      </c>
      <c r="S2126">
        <v>4</v>
      </c>
      <c r="T2126">
        <v>1232.5</v>
      </c>
      <c r="X2126" t="s">
        <v>3821</v>
      </c>
    </row>
    <row r="2127" spans="2:24" x14ac:dyDescent="0.25">
      <c r="B2127" t="s">
        <v>3732</v>
      </c>
      <c r="D2127" t="s">
        <v>2005</v>
      </c>
      <c r="E2127">
        <v>210</v>
      </c>
      <c r="F2127">
        <v>2</v>
      </c>
      <c r="G2127">
        <v>60</v>
      </c>
      <c r="H2127">
        <v>70</v>
      </c>
      <c r="I2127" t="s">
        <v>77</v>
      </c>
      <c r="J2127" t="s">
        <v>2198</v>
      </c>
      <c r="K2127">
        <v>300</v>
      </c>
      <c r="L2127" t="s">
        <v>627</v>
      </c>
      <c r="M2127" t="s">
        <v>74</v>
      </c>
      <c r="N2127">
        <v>0</v>
      </c>
      <c r="O2127">
        <v>4930</v>
      </c>
      <c r="P2127">
        <v>16</v>
      </c>
      <c r="Q2127" t="s">
        <v>48</v>
      </c>
      <c r="R2127" t="s">
        <v>74</v>
      </c>
      <c r="S2127">
        <v>4</v>
      </c>
      <c r="T2127">
        <v>1232.5</v>
      </c>
      <c r="X2127" t="s">
        <v>3821</v>
      </c>
    </row>
    <row r="2128" spans="2:24" x14ac:dyDescent="0.25">
      <c r="B2128" t="s">
        <v>3295</v>
      </c>
      <c r="C2128" t="s">
        <v>3296</v>
      </c>
      <c r="D2128" t="s">
        <v>3293</v>
      </c>
      <c r="E2128">
        <v>211</v>
      </c>
      <c r="F2128">
        <v>6</v>
      </c>
      <c r="G2128">
        <v>92</v>
      </c>
      <c r="H2128">
        <v>66</v>
      </c>
      <c r="I2128" t="s">
        <v>71</v>
      </c>
      <c r="J2128" t="s">
        <v>132</v>
      </c>
      <c r="K2128">
        <v>135</v>
      </c>
      <c r="L2128" t="s">
        <v>83</v>
      </c>
      <c r="M2128" t="s">
        <v>73</v>
      </c>
      <c r="N2128">
        <v>1600</v>
      </c>
      <c r="O2128">
        <v>12702</v>
      </c>
      <c r="P2128">
        <v>16</v>
      </c>
      <c r="Q2128" t="s">
        <v>3990</v>
      </c>
      <c r="R2128">
        <v>320</v>
      </c>
      <c r="S2128">
        <v>13</v>
      </c>
      <c r="T2128">
        <v>977.07692307692298</v>
      </c>
      <c r="X2128" t="s">
        <v>3294</v>
      </c>
    </row>
    <row r="2129" spans="2:24" x14ac:dyDescent="0.25">
      <c r="B2129" t="s">
        <v>3295</v>
      </c>
      <c r="C2129" t="s">
        <v>3296</v>
      </c>
      <c r="D2129" t="s">
        <v>3293</v>
      </c>
      <c r="E2129">
        <v>211</v>
      </c>
      <c r="F2129">
        <v>6</v>
      </c>
      <c r="G2129">
        <v>92</v>
      </c>
      <c r="H2129">
        <v>66</v>
      </c>
      <c r="I2129" t="s">
        <v>77</v>
      </c>
      <c r="J2129" t="s">
        <v>132</v>
      </c>
      <c r="K2129">
        <v>135</v>
      </c>
      <c r="L2129" t="s">
        <v>83</v>
      </c>
      <c r="M2129" t="s">
        <v>73</v>
      </c>
      <c r="N2129">
        <v>1600</v>
      </c>
      <c r="O2129">
        <v>12702</v>
      </c>
      <c r="P2129">
        <v>16</v>
      </c>
      <c r="Q2129" t="s">
        <v>3990</v>
      </c>
      <c r="R2129" t="s">
        <v>74</v>
      </c>
      <c r="S2129">
        <v>13</v>
      </c>
      <c r="T2129">
        <v>977.07692307692298</v>
      </c>
      <c r="X2129" t="s">
        <v>3294</v>
      </c>
    </row>
    <row r="2130" spans="2:24" x14ac:dyDescent="0.25">
      <c r="B2130" t="s">
        <v>3297</v>
      </c>
      <c r="C2130" t="s">
        <v>3298</v>
      </c>
      <c r="D2130" t="s">
        <v>3299</v>
      </c>
      <c r="E2130">
        <v>211</v>
      </c>
      <c r="F2130">
        <v>3</v>
      </c>
      <c r="G2130">
        <v>60</v>
      </c>
      <c r="H2130">
        <v>70</v>
      </c>
      <c r="I2130" t="s">
        <v>71</v>
      </c>
      <c r="J2130" t="s">
        <v>1614</v>
      </c>
      <c r="K2130">
        <v>30</v>
      </c>
      <c r="L2130" t="s">
        <v>624</v>
      </c>
      <c r="M2130" t="s">
        <v>74</v>
      </c>
      <c r="N2130">
        <v>0</v>
      </c>
      <c r="O2130">
        <v>7380</v>
      </c>
      <c r="P2130">
        <v>16</v>
      </c>
      <c r="Q2130" t="s">
        <v>48</v>
      </c>
      <c r="R2130" t="s">
        <v>74</v>
      </c>
      <c r="S2130">
        <v>6</v>
      </c>
      <c r="T2130">
        <v>1230</v>
      </c>
      <c r="X2130" t="s">
        <v>3822</v>
      </c>
    </row>
    <row r="2131" spans="2:24" x14ac:dyDescent="0.25">
      <c r="B2131" t="s">
        <v>3297</v>
      </c>
      <c r="C2131" t="s">
        <v>3298</v>
      </c>
      <c r="D2131" t="s">
        <v>3299</v>
      </c>
      <c r="E2131">
        <v>211</v>
      </c>
      <c r="F2131">
        <v>3</v>
      </c>
      <c r="G2131">
        <v>60</v>
      </c>
      <c r="H2131">
        <v>70</v>
      </c>
      <c r="I2131" t="s">
        <v>77</v>
      </c>
      <c r="J2131" t="s">
        <v>2278</v>
      </c>
      <c r="K2131">
        <v>40</v>
      </c>
      <c r="L2131" t="s">
        <v>627</v>
      </c>
      <c r="M2131" t="s">
        <v>74</v>
      </c>
      <c r="N2131">
        <v>0</v>
      </c>
      <c r="O2131">
        <v>7380</v>
      </c>
      <c r="P2131">
        <v>16</v>
      </c>
      <c r="Q2131" t="s">
        <v>48</v>
      </c>
      <c r="R2131" t="s">
        <v>74</v>
      </c>
      <c r="S2131">
        <v>6</v>
      </c>
      <c r="T2131">
        <v>1230</v>
      </c>
      <c r="X2131" t="s">
        <v>3822</v>
      </c>
    </row>
    <row r="2132" spans="2:24" x14ac:dyDescent="0.25">
      <c r="B2132" t="s">
        <v>3301</v>
      </c>
      <c r="C2132" t="s">
        <v>2032</v>
      </c>
      <c r="D2132" t="s">
        <v>70</v>
      </c>
      <c r="E2132">
        <v>182</v>
      </c>
      <c r="F2132">
        <v>4</v>
      </c>
      <c r="G2132">
        <v>77</v>
      </c>
      <c r="H2132">
        <v>70</v>
      </c>
      <c r="I2132" t="s">
        <v>71</v>
      </c>
      <c r="J2132" t="s">
        <v>1952</v>
      </c>
      <c r="K2132">
        <v>170</v>
      </c>
      <c r="L2132" t="s">
        <v>73</v>
      </c>
      <c r="M2132" t="s">
        <v>74</v>
      </c>
      <c r="N2132">
        <v>0</v>
      </c>
      <c r="O2132">
        <v>7744</v>
      </c>
      <c r="P2132">
        <v>16</v>
      </c>
      <c r="Q2132" t="s">
        <v>48</v>
      </c>
      <c r="R2132" t="s">
        <v>74</v>
      </c>
      <c r="S2132">
        <v>7</v>
      </c>
      <c r="T2132">
        <v>1106.2857142857099</v>
      </c>
      <c r="X2132" t="s">
        <v>3300</v>
      </c>
    </row>
    <row r="2133" spans="2:24" x14ac:dyDescent="0.25">
      <c r="B2133" t="s">
        <v>3301</v>
      </c>
      <c r="C2133" t="s">
        <v>2032</v>
      </c>
      <c r="D2133" t="s">
        <v>70</v>
      </c>
      <c r="E2133">
        <v>182</v>
      </c>
      <c r="F2133">
        <v>4</v>
      </c>
      <c r="G2133">
        <v>77</v>
      </c>
      <c r="H2133">
        <v>70</v>
      </c>
      <c r="I2133" t="s">
        <v>77</v>
      </c>
      <c r="J2133" t="s">
        <v>1952</v>
      </c>
      <c r="K2133">
        <v>170</v>
      </c>
      <c r="L2133" t="s">
        <v>73</v>
      </c>
      <c r="M2133" t="s">
        <v>74</v>
      </c>
      <c r="N2133">
        <v>0</v>
      </c>
      <c r="O2133">
        <v>7744</v>
      </c>
      <c r="P2133">
        <v>16</v>
      </c>
      <c r="Q2133" t="s">
        <v>48</v>
      </c>
      <c r="R2133" t="s">
        <v>74</v>
      </c>
      <c r="S2133">
        <v>7</v>
      </c>
      <c r="T2133">
        <v>1106.2857142857099</v>
      </c>
      <c r="X2133" t="s">
        <v>3300</v>
      </c>
    </row>
    <row r="2134" spans="2:24" x14ac:dyDescent="0.25">
      <c r="B2134" t="s">
        <v>3302</v>
      </c>
      <c r="C2134" t="s">
        <v>2032</v>
      </c>
      <c r="D2134" t="s">
        <v>2903</v>
      </c>
      <c r="E2134">
        <v>158</v>
      </c>
      <c r="F2134">
        <v>4</v>
      </c>
      <c r="G2134">
        <v>77</v>
      </c>
      <c r="H2134">
        <v>70</v>
      </c>
      <c r="I2134" t="s">
        <v>71</v>
      </c>
      <c r="J2134" t="s">
        <v>1952</v>
      </c>
      <c r="K2134">
        <v>170</v>
      </c>
      <c r="L2134" t="s">
        <v>73</v>
      </c>
      <c r="M2134" t="s">
        <v>74</v>
      </c>
      <c r="N2134">
        <v>0</v>
      </c>
      <c r="O2134">
        <v>7744</v>
      </c>
      <c r="P2134">
        <v>16</v>
      </c>
      <c r="Q2134" t="s">
        <v>48</v>
      </c>
      <c r="R2134" t="s">
        <v>74</v>
      </c>
      <c r="S2134">
        <v>7</v>
      </c>
      <c r="T2134">
        <v>1106.2857142857099</v>
      </c>
      <c r="X2134" s="7" t="s">
        <v>3303</v>
      </c>
    </row>
    <row r="2135" spans="2:24" x14ac:dyDescent="0.25">
      <c r="B2135" t="s">
        <v>3302</v>
      </c>
      <c r="C2135" t="s">
        <v>2032</v>
      </c>
      <c r="D2135" t="s">
        <v>2903</v>
      </c>
      <c r="E2135">
        <v>158</v>
      </c>
      <c r="F2135">
        <v>4</v>
      </c>
      <c r="G2135">
        <v>77</v>
      </c>
      <c r="H2135">
        <v>70</v>
      </c>
      <c r="I2135" t="s">
        <v>77</v>
      </c>
      <c r="J2135" t="s">
        <v>1952</v>
      </c>
      <c r="K2135">
        <v>170</v>
      </c>
      <c r="L2135" t="s">
        <v>73</v>
      </c>
      <c r="M2135" t="s">
        <v>74</v>
      </c>
      <c r="N2135">
        <v>0</v>
      </c>
      <c r="O2135">
        <v>7744</v>
      </c>
      <c r="P2135">
        <v>16</v>
      </c>
      <c r="Q2135" t="s">
        <v>48</v>
      </c>
      <c r="R2135" t="s">
        <v>74</v>
      </c>
      <c r="S2135">
        <v>7</v>
      </c>
      <c r="T2135">
        <v>1106.2857142857099</v>
      </c>
      <c r="X2135" s="7" t="s">
        <v>3303</v>
      </c>
    </row>
    <row r="2136" spans="2:24" x14ac:dyDescent="0.25">
      <c r="B2136" t="s">
        <v>3304</v>
      </c>
      <c r="C2136" t="s">
        <v>3305</v>
      </c>
      <c r="D2136" t="s">
        <v>3306</v>
      </c>
      <c r="E2136">
        <v>212</v>
      </c>
      <c r="F2136">
        <v>4</v>
      </c>
      <c r="G2136">
        <v>75</v>
      </c>
      <c r="H2136">
        <v>70</v>
      </c>
      <c r="I2136" t="s">
        <v>71</v>
      </c>
      <c r="J2136" t="s">
        <v>3307</v>
      </c>
      <c r="K2136">
        <v>165</v>
      </c>
      <c r="L2136" t="s">
        <v>83</v>
      </c>
      <c r="M2136" t="s">
        <v>83</v>
      </c>
      <c r="N2136">
        <v>0</v>
      </c>
      <c r="O2136">
        <v>7728</v>
      </c>
      <c r="P2136">
        <v>16</v>
      </c>
      <c r="Q2136" t="s">
        <v>48</v>
      </c>
      <c r="R2136">
        <v>450</v>
      </c>
      <c r="S2136">
        <v>7</v>
      </c>
      <c r="T2136">
        <v>1104</v>
      </c>
      <c r="X2136" t="s">
        <v>3308</v>
      </c>
    </row>
    <row r="2137" spans="2:24" x14ac:dyDescent="0.25">
      <c r="B2137" t="s">
        <v>3304</v>
      </c>
      <c r="C2137" t="s">
        <v>3305</v>
      </c>
      <c r="D2137" t="s">
        <v>3306</v>
      </c>
      <c r="E2137">
        <v>212</v>
      </c>
      <c r="F2137">
        <v>4</v>
      </c>
      <c r="G2137">
        <v>75</v>
      </c>
      <c r="H2137">
        <v>70</v>
      </c>
      <c r="I2137" t="s">
        <v>77</v>
      </c>
      <c r="J2137" t="s">
        <v>3309</v>
      </c>
      <c r="K2137">
        <v>150</v>
      </c>
      <c r="L2137" t="s">
        <v>83</v>
      </c>
      <c r="M2137" t="s">
        <v>83</v>
      </c>
      <c r="N2137">
        <v>0</v>
      </c>
      <c r="O2137">
        <v>7728</v>
      </c>
      <c r="P2137">
        <v>16</v>
      </c>
      <c r="Q2137" t="s">
        <v>48</v>
      </c>
      <c r="R2137" t="s">
        <v>74</v>
      </c>
      <c r="S2137">
        <v>7</v>
      </c>
      <c r="T2137">
        <v>1104</v>
      </c>
      <c r="X2137" t="s">
        <v>3308</v>
      </c>
    </row>
    <row r="2138" spans="2:24" x14ac:dyDescent="0.25">
      <c r="B2138" t="s">
        <v>3310</v>
      </c>
      <c r="C2138" t="s">
        <v>3311</v>
      </c>
      <c r="D2138" t="s">
        <v>2319</v>
      </c>
      <c r="E2138">
        <v>182</v>
      </c>
      <c r="F2138">
        <v>4</v>
      </c>
      <c r="G2138">
        <v>77</v>
      </c>
      <c r="H2138">
        <v>70</v>
      </c>
      <c r="I2138" t="s">
        <v>71</v>
      </c>
      <c r="J2138" t="s">
        <v>1952</v>
      </c>
      <c r="K2138">
        <v>170</v>
      </c>
      <c r="L2138" t="s">
        <v>624</v>
      </c>
      <c r="M2138" t="s">
        <v>74</v>
      </c>
      <c r="N2138">
        <v>0</v>
      </c>
      <c r="O2138">
        <v>7728</v>
      </c>
      <c r="P2138">
        <v>16</v>
      </c>
      <c r="Q2138" t="s">
        <v>48</v>
      </c>
      <c r="R2138" t="s">
        <v>74</v>
      </c>
      <c r="S2138">
        <v>7</v>
      </c>
      <c r="T2138">
        <v>1104</v>
      </c>
      <c r="X2138" t="s">
        <v>3823</v>
      </c>
    </row>
    <row r="2139" spans="2:24" x14ac:dyDescent="0.25">
      <c r="B2139" t="s">
        <v>3310</v>
      </c>
      <c r="C2139" t="s">
        <v>3311</v>
      </c>
      <c r="D2139" t="s">
        <v>2319</v>
      </c>
      <c r="E2139">
        <v>182</v>
      </c>
      <c r="F2139">
        <v>4</v>
      </c>
      <c r="G2139">
        <v>77</v>
      </c>
      <c r="H2139">
        <v>70</v>
      </c>
      <c r="I2139" t="s">
        <v>77</v>
      </c>
      <c r="J2139" t="s">
        <v>1952</v>
      </c>
      <c r="K2139">
        <v>170</v>
      </c>
      <c r="L2139" t="s">
        <v>627</v>
      </c>
      <c r="M2139" t="s">
        <v>74</v>
      </c>
      <c r="N2139">
        <v>0</v>
      </c>
      <c r="O2139">
        <v>7728</v>
      </c>
      <c r="P2139">
        <v>16</v>
      </c>
      <c r="Q2139" t="s">
        <v>48</v>
      </c>
      <c r="R2139" t="s">
        <v>74</v>
      </c>
      <c r="S2139">
        <v>7</v>
      </c>
      <c r="T2139">
        <v>1104</v>
      </c>
      <c r="X2139" t="s">
        <v>3823</v>
      </c>
    </row>
    <row r="2140" spans="2:24" x14ac:dyDescent="0.25">
      <c r="B2140" t="s">
        <v>3314</v>
      </c>
      <c r="C2140" t="s">
        <v>3312</v>
      </c>
      <c r="D2140" t="s">
        <v>70</v>
      </c>
      <c r="E2140">
        <v>182</v>
      </c>
      <c r="F2140">
        <v>4</v>
      </c>
      <c r="G2140">
        <v>77</v>
      </c>
      <c r="H2140">
        <v>70</v>
      </c>
      <c r="I2140" t="s">
        <v>71</v>
      </c>
      <c r="J2140" t="s">
        <v>1952</v>
      </c>
      <c r="K2140">
        <v>170</v>
      </c>
      <c r="L2140" t="s">
        <v>73</v>
      </c>
      <c r="M2140" t="s">
        <v>74</v>
      </c>
      <c r="N2140">
        <v>0</v>
      </c>
      <c r="O2140">
        <v>7744</v>
      </c>
      <c r="P2140">
        <v>16</v>
      </c>
      <c r="Q2140" t="s">
        <v>48</v>
      </c>
      <c r="R2140" t="s">
        <v>74</v>
      </c>
      <c r="S2140">
        <v>7</v>
      </c>
      <c r="T2140">
        <v>1106.2857142857099</v>
      </c>
      <c r="X2140" t="s">
        <v>3313</v>
      </c>
    </row>
    <row r="2141" spans="2:24" x14ac:dyDescent="0.25">
      <c r="B2141" t="s">
        <v>3314</v>
      </c>
      <c r="C2141" t="s">
        <v>3312</v>
      </c>
      <c r="D2141" t="s">
        <v>70</v>
      </c>
      <c r="E2141">
        <v>182</v>
      </c>
      <c r="F2141">
        <v>4</v>
      </c>
      <c r="G2141">
        <v>77</v>
      </c>
      <c r="H2141">
        <v>70</v>
      </c>
      <c r="I2141" t="s">
        <v>77</v>
      </c>
      <c r="J2141" t="s">
        <v>1952</v>
      </c>
      <c r="K2141">
        <v>170</v>
      </c>
      <c r="L2141" t="s">
        <v>73</v>
      </c>
      <c r="M2141" t="s">
        <v>74</v>
      </c>
      <c r="N2141">
        <v>0</v>
      </c>
      <c r="O2141">
        <v>7744</v>
      </c>
      <c r="P2141">
        <v>16</v>
      </c>
      <c r="Q2141" t="s">
        <v>48</v>
      </c>
      <c r="R2141" t="s">
        <v>74</v>
      </c>
      <c r="S2141">
        <v>7</v>
      </c>
      <c r="T2141">
        <v>1106.2857142857099</v>
      </c>
      <c r="X2141" t="s">
        <v>3313</v>
      </c>
    </row>
    <row r="2142" spans="2:24" x14ac:dyDescent="0.25">
      <c r="B2142" t="s">
        <v>3315</v>
      </c>
      <c r="C2142" t="s">
        <v>3316</v>
      </c>
      <c r="D2142" t="s">
        <v>3317</v>
      </c>
      <c r="E2142">
        <v>212</v>
      </c>
      <c r="F2142">
        <v>4</v>
      </c>
      <c r="G2142">
        <v>77</v>
      </c>
      <c r="H2142">
        <v>70</v>
      </c>
      <c r="I2142" t="s">
        <v>71</v>
      </c>
      <c r="J2142" t="s">
        <v>3318</v>
      </c>
      <c r="K2142">
        <v>150</v>
      </c>
      <c r="L2142" t="s">
        <v>74</v>
      </c>
      <c r="M2142" t="s">
        <v>83</v>
      </c>
      <c r="N2142" t="s">
        <v>74</v>
      </c>
      <c r="O2142">
        <v>7870</v>
      </c>
      <c r="P2142">
        <v>16</v>
      </c>
      <c r="Q2142" t="s">
        <v>3989</v>
      </c>
      <c r="R2142">
        <v>450</v>
      </c>
      <c r="S2142" t="s">
        <v>74</v>
      </c>
      <c r="T2142" t="s">
        <v>74</v>
      </c>
      <c r="X2142" t="s">
        <v>3319</v>
      </c>
    </row>
    <row r="2143" spans="2:24" x14ac:dyDescent="0.25">
      <c r="B2143" t="s">
        <v>3315</v>
      </c>
      <c r="C2143" t="s">
        <v>3316</v>
      </c>
      <c r="D2143" t="s">
        <v>3317</v>
      </c>
      <c r="E2143">
        <v>212</v>
      </c>
      <c r="F2143">
        <v>4</v>
      </c>
      <c r="G2143">
        <v>77</v>
      </c>
      <c r="H2143">
        <v>70</v>
      </c>
      <c r="I2143" t="s">
        <v>77</v>
      </c>
      <c r="J2143" t="s">
        <v>3318</v>
      </c>
      <c r="K2143">
        <v>150</v>
      </c>
      <c r="L2143" t="s">
        <v>73</v>
      </c>
      <c r="M2143" t="s">
        <v>83</v>
      </c>
      <c r="N2143" t="s">
        <v>74</v>
      </c>
      <c r="O2143">
        <v>7870</v>
      </c>
      <c r="P2143">
        <v>16</v>
      </c>
      <c r="Q2143" t="s">
        <v>3989</v>
      </c>
      <c r="R2143" t="s">
        <v>74</v>
      </c>
      <c r="S2143" t="s">
        <v>74</v>
      </c>
      <c r="T2143" t="s">
        <v>74</v>
      </c>
      <c r="X2143" t="s">
        <v>3319</v>
      </c>
    </row>
    <row r="2144" spans="2:24" x14ac:dyDescent="0.25">
      <c r="B2144" t="s">
        <v>3320</v>
      </c>
      <c r="C2144" t="s">
        <v>3305</v>
      </c>
      <c r="D2144" t="s">
        <v>3321</v>
      </c>
      <c r="E2144">
        <v>212</v>
      </c>
      <c r="F2144">
        <v>4</v>
      </c>
      <c r="G2144">
        <v>75</v>
      </c>
      <c r="H2144">
        <v>70</v>
      </c>
      <c r="I2144" t="s">
        <v>71</v>
      </c>
      <c r="J2144" t="s">
        <v>3307</v>
      </c>
      <c r="K2144">
        <v>165</v>
      </c>
      <c r="L2144" t="s">
        <v>83</v>
      </c>
      <c r="M2144" t="s">
        <v>83</v>
      </c>
      <c r="N2144">
        <v>0</v>
      </c>
      <c r="O2144">
        <v>7728</v>
      </c>
      <c r="P2144">
        <v>16</v>
      </c>
      <c r="Q2144" t="s">
        <v>48</v>
      </c>
      <c r="R2144">
        <v>450</v>
      </c>
      <c r="S2144">
        <v>7</v>
      </c>
      <c r="T2144">
        <v>1104</v>
      </c>
      <c r="X2144" t="s">
        <v>3322</v>
      </c>
    </row>
    <row r="2145" spans="2:24" x14ac:dyDescent="0.25">
      <c r="B2145" t="s">
        <v>3320</v>
      </c>
      <c r="C2145" t="s">
        <v>3305</v>
      </c>
      <c r="D2145" t="s">
        <v>3321</v>
      </c>
      <c r="E2145">
        <v>212</v>
      </c>
      <c r="F2145">
        <v>4</v>
      </c>
      <c r="G2145">
        <v>75</v>
      </c>
      <c r="H2145">
        <v>70</v>
      </c>
      <c r="I2145" t="s">
        <v>77</v>
      </c>
      <c r="J2145" t="s">
        <v>3307</v>
      </c>
      <c r="K2145">
        <v>165</v>
      </c>
      <c r="L2145" t="s">
        <v>83</v>
      </c>
      <c r="M2145" t="s">
        <v>83</v>
      </c>
      <c r="N2145">
        <v>0</v>
      </c>
      <c r="O2145">
        <v>7728</v>
      </c>
      <c r="P2145">
        <v>16</v>
      </c>
      <c r="Q2145" t="s">
        <v>48</v>
      </c>
      <c r="R2145" t="s">
        <v>74</v>
      </c>
      <c r="S2145">
        <v>7</v>
      </c>
      <c r="T2145">
        <v>1104</v>
      </c>
      <c r="X2145" t="s">
        <v>3322</v>
      </c>
    </row>
    <row r="2146" spans="2:24" x14ac:dyDescent="0.25">
      <c r="B2146" t="s">
        <v>3323</v>
      </c>
      <c r="C2146" t="s">
        <v>3305</v>
      </c>
      <c r="D2146" t="s">
        <v>3324</v>
      </c>
      <c r="E2146">
        <v>212</v>
      </c>
      <c r="F2146">
        <v>4</v>
      </c>
      <c r="G2146">
        <v>75</v>
      </c>
      <c r="H2146">
        <v>70</v>
      </c>
      <c r="I2146" t="s">
        <v>71</v>
      </c>
      <c r="J2146" t="s">
        <v>3309</v>
      </c>
      <c r="K2146">
        <v>150</v>
      </c>
      <c r="L2146" t="s">
        <v>73</v>
      </c>
      <c r="M2146" t="s">
        <v>83</v>
      </c>
      <c r="N2146">
        <v>0</v>
      </c>
      <c r="O2146">
        <v>7728</v>
      </c>
      <c r="P2146">
        <v>16</v>
      </c>
      <c r="Q2146" t="s">
        <v>48</v>
      </c>
      <c r="R2146">
        <v>450</v>
      </c>
      <c r="S2146">
        <v>7</v>
      </c>
      <c r="T2146">
        <v>1104</v>
      </c>
      <c r="X2146" t="s">
        <v>3325</v>
      </c>
    </row>
    <row r="2147" spans="2:24" x14ac:dyDescent="0.25">
      <c r="B2147" t="s">
        <v>3323</v>
      </c>
      <c r="C2147" t="s">
        <v>3305</v>
      </c>
      <c r="D2147" t="s">
        <v>3324</v>
      </c>
      <c r="E2147">
        <v>212</v>
      </c>
      <c r="F2147">
        <v>4</v>
      </c>
      <c r="G2147">
        <v>75</v>
      </c>
      <c r="H2147">
        <v>70</v>
      </c>
      <c r="I2147" t="s">
        <v>77</v>
      </c>
      <c r="J2147" t="s">
        <v>3309</v>
      </c>
      <c r="K2147">
        <v>150</v>
      </c>
      <c r="L2147" t="s">
        <v>83</v>
      </c>
      <c r="M2147" t="s">
        <v>83</v>
      </c>
      <c r="N2147">
        <v>0</v>
      </c>
      <c r="O2147">
        <v>7728</v>
      </c>
      <c r="P2147">
        <v>16</v>
      </c>
      <c r="Q2147" t="s">
        <v>48</v>
      </c>
      <c r="R2147" t="s">
        <v>74</v>
      </c>
      <c r="S2147">
        <v>7</v>
      </c>
      <c r="T2147">
        <v>1104</v>
      </c>
      <c r="X2147" t="s">
        <v>3325</v>
      </c>
    </row>
    <row r="2148" spans="2:24" x14ac:dyDescent="0.25">
      <c r="B2148" t="s">
        <v>3326</v>
      </c>
      <c r="C2148" t="s">
        <v>3327</v>
      </c>
      <c r="D2148" t="s">
        <v>3328</v>
      </c>
      <c r="E2148">
        <v>0</v>
      </c>
      <c r="F2148">
        <v>4</v>
      </c>
      <c r="G2148">
        <v>77</v>
      </c>
      <c r="H2148">
        <v>70</v>
      </c>
      <c r="I2148" t="s">
        <v>71</v>
      </c>
      <c r="J2148" t="s">
        <v>1952</v>
      </c>
      <c r="K2148">
        <v>170</v>
      </c>
      <c r="L2148" t="s">
        <v>73</v>
      </c>
      <c r="M2148" t="s">
        <v>74</v>
      </c>
      <c r="N2148">
        <v>0</v>
      </c>
      <c r="O2148">
        <v>7744</v>
      </c>
      <c r="P2148">
        <v>16</v>
      </c>
      <c r="Q2148" t="s">
        <v>48</v>
      </c>
      <c r="R2148" t="s">
        <v>74</v>
      </c>
      <c r="S2148">
        <v>7</v>
      </c>
      <c r="T2148">
        <v>1106.2857142857099</v>
      </c>
      <c r="X2148" t="s">
        <v>3329</v>
      </c>
    </row>
    <row r="2149" spans="2:24" x14ac:dyDescent="0.25">
      <c r="B2149" t="s">
        <v>3326</v>
      </c>
      <c r="C2149" t="s">
        <v>3327</v>
      </c>
      <c r="D2149" t="s">
        <v>3328</v>
      </c>
      <c r="E2149">
        <v>0</v>
      </c>
      <c r="F2149">
        <v>4</v>
      </c>
      <c r="G2149">
        <v>77</v>
      </c>
      <c r="H2149">
        <v>70</v>
      </c>
      <c r="I2149" t="s">
        <v>77</v>
      </c>
      <c r="J2149" t="s">
        <v>1952</v>
      </c>
      <c r="K2149">
        <v>170</v>
      </c>
      <c r="L2149" t="s">
        <v>73</v>
      </c>
      <c r="M2149" t="s">
        <v>74</v>
      </c>
      <c r="N2149">
        <v>0</v>
      </c>
      <c r="O2149">
        <v>7744</v>
      </c>
      <c r="P2149">
        <v>16</v>
      </c>
      <c r="Q2149" t="s">
        <v>48</v>
      </c>
      <c r="R2149" t="s">
        <v>74</v>
      </c>
      <c r="S2149">
        <v>7</v>
      </c>
      <c r="T2149">
        <v>1106.2857142857099</v>
      </c>
      <c r="X2149" t="s">
        <v>3329</v>
      </c>
    </row>
    <row r="2150" spans="2:24" x14ac:dyDescent="0.25">
      <c r="B2150" t="s">
        <v>3330</v>
      </c>
      <c r="C2150" t="s">
        <v>3331</v>
      </c>
      <c r="D2150" t="s">
        <v>2497</v>
      </c>
      <c r="E2150">
        <v>182</v>
      </c>
      <c r="F2150">
        <v>4</v>
      </c>
      <c r="G2150">
        <v>77</v>
      </c>
      <c r="H2150">
        <v>70</v>
      </c>
      <c r="I2150" t="s">
        <v>71</v>
      </c>
      <c r="J2150" t="s">
        <v>1952</v>
      </c>
      <c r="K2150">
        <v>170</v>
      </c>
      <c r="L2150" t="s">
        <v>73</v>
      </c>
      <c r="M2150" t="s">
        <v>74</v>
      </c>
      <c r="N2150">
        <v>0</v>
      </c>
      <c r="O2150">
        <v>7840</v>
      </c>
      <c r="P2150">
        <v>16</v>
      </c>
      <c r="Q2150" t="s">
        <v>48</v>
      </c>
      <c r="R2150" t="s">
        <v>74</v>
      </c>
      <c r="S2150">
        <v>7</v>
      </c>
      <c r="T2150">
        <v>1120</v>
      </c>
      <c r="X2150" t="s">
        <v>3824</v>
      </c>
    </row>
    <row r="2151" spans="2:24" x14ac:dyDescent="0.25">
      <c r="B2151" t="s">
        <v>3330</v>
      </c>
      <c r="C2151" t="s">
        <v>3331</v>
      </c>
      <c r="D2151" t="s">
        <v>2497</v>
      </c>
      <c r="E2151">
        <v>182</v>
      </c>
      <c r="F2151">
        <v>4</v>
      </c>
      <c r="G2151">
        <v>77</v>
      </c>
      <c r="H2151">
        <v>70</v>
      </c>
      <c r="I2151" t="s">
        <v>77</v>
      </c>
      <c r="J2151" t="s">
        <v>1952</v>
      </c>
      <c r="K2151">
        <v>170</v>
      </c>
      <c r="L2151" t="s">
        <v>73</v>
      </c>
      <c r="M2151" t="s">
        <v>74</v>
      </c>
      <c r="N2151">
        <v>0</v>
      </c>
      <c r="O2151">
        <v>7840</v>
      </c>
      <c r="P2151">
        <v>16</v>
      </c>
      <c r="Q2151" t="s">
        <v>48</v>
      </c>
      <c r="R2151" t="s">
        <v>74</v>
      </c>
      <c r="S2151">
        <v>7</v>
      </c>
      <c r="T2151">
        <v>1120</v>
      </c>
      <c r="X2151" t="s">
        <v>3824</v>
      </c>
    </row>
    <row r="2152" spans="2:24" x14ac:dyDescent="0.25">
      <c r="B2152" t="s">
        <v>3733</v>
      </c>
      <c r="C2152" t="s">
        <v>3743</v>
      </c>
      <c r="D2152" t="s">
        <v>2319</v>
      </c>
      <c r="E2152">
        <v>182</v>
      </c>
      <c r="F2152">
        <v>4</v>
      </c>
      <c r="G2152">
        <v>75</v>
      </c>
      <c r="H2152">
        <v>70</v>
      </c>
      <c r="I2152" t="s">
        <v>71</v>
      </c>
      <c r="J2152" t="s">
        <v>1952</v>
      </c>
      <c r="K2152">
        <v>170</v>
      </c>
      <c r="L2152" t="s">
        <v>624</v>
      </c>
      <c r="M2152" t="s">
        <v>74</v>
      </c>
      <c r="N2152">
        <v>0</v>
      </c>
      <c r="O2152">
        <v>7728</v>
      </c>
      <c r="P2152">
        <v>16</v>
      </c>
      <c r="Q2152" t="s">
        <v>48</v>
      </c>
      <c r="R2152" t="s">
        <v>74</v>
      </c>
      <c r="S2152">
        <v>7</v>
      </c>
      <c r="T2152">
        <v>1104</v>
      </c>
      <c r="X2152" t="s">
        <v>3825</v>
      </c>
    </row>
    <row r="2153" spans="2:24" x14ac:dyDescent="0.25">
      <c r="B2153" t="s">
        <v>3733</v>
      </c>
      <c r="C2153" t="s">
        <v>3743</v>
      </c>
      <c r="D2153" t="s">
        <v>2319</v>
      </c>
      <c r="E2153">
        <v>182</v>
      </c>
      <c r="F2153">
        <v>4</v>
      </c>
      <c r="G2153">
        <v>75</v>
      </c>
      <c r="H2153">
        <v>70</v>
      </c>
      <c r="I2153" t="s">
        <v>77</v>
      </c>
      <c r="J2153" t="s">
        <v>1952</v>
      </c>
      <c r="K2153">
        <v>170</v>
      </c>
      <c r="L2153" t="s">
        <v>627</v>
      </c>
      <c r="M2153" t="s">
        <v>74</v>
      </c>
      <c r="N2153">
        <v>0</v>
      </c>
      <c r="O2153">
        <v>7728</v>
      </c>
      <c r="P2153">
        <v>16</v>
      </c>
      <c r="Q2153" t="s">
        <v>48</v>
      </c>
      <c r="R2153" t="s">
        <v>74</v>
      </c>
      <c r="S2153">
        <v>7</v>
      </c>
      <c r="T2153">
        <v>1104</v>
      </c>
      <c r="X2153" t="s">
        <v>3825</v>
      </c>
    </row>
    <row r="2154" spans="2:24" x14ac:dyDescent="0.25">
      <c r="B2154" t="s">
        <v>3334</v>
      </c>
      <c r="C2154" t="s">
        <v>3335</v>
      </c>
      <c r="D2154" t="s">
        <v>3332</v>
      </c>
      <c r="E2154">
        <v>212</v>
      </c>
      <c r="F2154">
        <v>5</v>
      </c>
      <c r="G2154">
        <v>68</v>
      </c>
      <c r="H2154">
        <v>70</v>
      </c>
      <c r="I2154" t="s">
        <v>71</v>
      </c>
      <c r="J2154" t="s">
        <v>132</v>
      </c>
      <c r="K2154">
        <v>135</v>
      </c>
      <c r="L2154" t="s">
        <v>83</v>
      </c>
      <c r="M2154" t="s">
        <v>73</v>
      </c>
      <c r="N2154">
        <v>1600</v>
      </c>
      <c r="O2154">
        <v>12630</v>
      </c>
      <c r="P2154">
        <v>16</v>
      </c>
      <c r="Q2154" t="s">
        <v>3990</v>
      </c>
      <c r="R2154">
        <v>320</v>
      </c>
      <c r="S2154">
        <v>13</v>
      </c>
      <c r="T2154">
        <v>971.53846153846098</v>
      </c>
      <c r="X2154" t="s">
        <v>3333</v>
      </c>
    </row>
    <row r="2155" spans="2:24" x14ac:dyDescent="0.25">
      <c r="B2155" t="s">
        <v>3334</v>
      </c>
      <c r="C2155" t="s">
        <v>3335</v>
      </c>
      <c r="D2155" t="s">
        <v>3332</v>
      </c>
      <c r="E2155">
        <v>212</v>
      </c>
      <c r="F2155">
        <v>5</v>
      </c>
      <c r="G2155">
        <v>68</v>
      </c>
      <c r="H2155">
        <v>70</v>
      </c>
      <c r="I2155" t="s">
        <v>77</v>
      </c>
      <c r="J2155" t="s">
        <v>132</v>
      </c>
      <c r="K2155">
        <v>135</v>
      </c>
      <c r="L2155" t="s">
        <v>83</v>
      </c>
      <c r="M2155" t="s">
        <v>73</v>
      </c>
      <c r="N2155">
        <v>1600</v>
      </c>
      <c r="O2155">
        <v>12630</v>
      </c>
      <c r="P2155">
        <v>16</v>
      </c>
      <c r="Q2155" t="s">
        <v>3990</v>
      </c>
      <c r="R2155" t="s">
        <v>74</v>
      </c>
      <c r="S2155">
        <v>13</v>
      </c>
      <c r="T2155">
        <v>971.53846153846098</v>
      </c>
      <c r="X2155" t="s">
        <v>3333</v>
      </c>
    </row>
    <row r="2156" spans="2:24" x14ac:dyDescent="0.25">
      <c r="B2156" t="s">
        <v>3336</v>
      </c>
      <c r="C2156" t="s">
        <v>3337</v>
      </c>
      <c r="D2156" t="s">
        <v>3299</v>
      </c>
      <c r="E2156">
        <v>213</v>
      </c>
      <c r="F2156">
        <v>3</v>
      </c>
      <c r="G2156">
        <v>64</v>
      </c>
      <c r="H2156">
        <v>66</v>
      </c>
      <c r="I2156" t="s">
        <v>71</v>
      </c>
      <c r="J2156" t="s">
        <v>913</v>
      </c>
      <c r="K2156">
        <v>30</v>
      </c>
      <c r="L2156" t="s">
        <v>271</v>
      </c>
      <c r="M2156" t="s">
        <v>74</v>
      </c>
      <c r="N2156">
        <v>0</v>
      </c>
      <c r="O2156">
        <v>6930</v>
      </c>
      <c r="P2156">
        <v>16</v>
      </c>
      <c r="Q2156" t="s">
        <v>48</v>
      </c>
      <c r="R2156" t="s">
        <v>74</v>
      </c>
      <c r="S2156">
        <v>6</v>
      </c>
      <c r="T2156">
        <v>1155</v>
      </c>
      <c r="X2156" t="s">
        <v>3338</v>
      </c>
    </row>
    <row r="2157" spans="2:24" x14ac:dyDescent="0.25">
      <c r="B2157" t="s">
        <v>3336</v>
      </c>
      <c r="C2157" t="s">
        <v>3337</v>
      </c>
      <c r="D2157" t="s">
        <v>3299</v>
      </c>
      <c r="E2157">
        <v>213</v>
      </c>
      <c r="F2157">
        <v>3</v>
      </c>
      <c r="G2157">
        <v>64</v>
      </c>
      <c r="H2157">
        <v>66</v>
      </c>
      <c r="I2157" t="s">
        <v>77</v>
      </c>
      <c r="J2157" t="s">
        <v>913</v>
      </c>
      <c r="K2157">
        <v>30</v>
      </c>
      <c r="L2157" t="s">
        <v>239</v>
      </c>
      <c r="M2157" t="s">
        <v>74</v>
      </c>
      <c r="N2157">
        <v>0</v>
      </c>
      <c r="O2157">
        <v>6930</v>
      </c>
      <c r="P2157">
        <v>16</v>
      </c>
      <c r="Q2157" t="s">
        <v>48</v>
      </c>
      <c r="R2157" t="s">
        <v>74</v>
      </c>
      <c r="S2157">
        <v>6</v>
      </c>
      <c r="T2157">
        <v>1155</v>
      </c>
      <c r="X2157" t="s">
        <v>3338</v>
      </c>
    </row>
    <row r="2158" spans="2:24" x14ac:dyDescent="0.25">
      <c r="B2158" t="s">
        <v>3339</v>
      </c>
      <c r="C2158" t="s">
        <v>3340</v>
      </c>
      <c r="D2158" t="s">
        <v>3096</v>
      </c>
      <c r="E2158">
        <v>12</v>
      </c>
      <c r="F2158">
        <v>8</v>
      </c>
      <c r="G2158">
        <v>90</v>
      </c>
      <c r="H2158">
        <v>66.7</v>
      </c>
      <c r="I2158" t="s">
        <v>71</v>
      </c>
      <c r="J2158" t="s">
        <v>225</v>
      </c>
      <c r="K2158">
        <v>75</v>
      </c>
      <c r="L2158" t="s">
        <v>271</v>
      </c>
      <c r="M2158" t="s">
        <v>74</v>
      </c>
      <c r="N2158">
        <v>0</v>
      </c>
      <c r="O2158">
        <v>17920</v>
      </c>
      <c r="P2158">
        <v>16</v>
      </c>
      <c r="Q2158" t="s">
        <v>48</v>
      </c>
      <c r="R2158" t="s">
        <v>74</v>
      </c>
      <c r="S2158">
        <v>15</v>
      </c>
      <c r="T2158">
        <v>1194.6666666666599</v>
      </c>
      <c r="X2158" t="s">
        <v>3341</v>
      </c>
    </row>
    <row r="2159" spans="2:24" x14ac:dyDescent="0.25">
      <c r="B2159" t="s">
        <v>3339</v>
      </c>
      <c r="C2159" t="s">
        <v>3340</v>
      </c>
      <c r="D2159" t="s">
        <v>3096</v>
      </c>
      <c r="E2159">
        <v>12</v>
      </c>
      <c r="F2159">
        <v>8</v>
      </c>
      <c r="G2159">
        <v>90</v>
      </c>
      <c r="H2159">
        <v>66.7</v>
      </c>
      <c r="I2159" t="s">
        <v>71</v>
      </c>
      <c r="J2159" t="s">
        <v>895</v>
      </c>
      <c r="K2159">
        <v>75</v>
      </c>
      <c r="L2159" t="s">
        <v>271</v>
      </c>
      <c r="M2159" t="s">
        <v>74</v>
      </c>
      <c r="N2159">
        <v>0</v>
      </c>
      <c r="O2159">
        <v>17920</v>
      </c>
      <c r="P2159">
        <v>16</v>
      </c>
      <c r="Q2159" t="s">
        <v>48</v>
      </c>
      <c r="R2159" t="s">
        <v>74</v>
      </c>
      <c r="S2159">
        <v>15</v>
      </c>
      <c r="T2159">
        <v>1194.6666666666599</v>
      </c>
      <c r="X2159" t="s">
        <v>3341</v>
      </c>
    </row>
    <row r="2160" spans="2:24" x14ac:dyDescent="0.25">
      <c r="B2160" t="s">
        <v>3339</v>
      </c>
      <c r="C2160" t="s">
        <v>3340</v>
      </c>
      <c r="D2160" t="s">
        <v>3096</v>
      </c>
      <c r="E2160">
        <v>12</v>
      </c>
      <c r="F2160">
        <v>8</v>
      </c>
      <c r="G2160">
        <v>90</v>
      </c>
      <c r="H2160">
        <v>66.7</v>
      </c>
      <c r="I2160" t="s">
        <v>77</v>
      </c>
      <c r="J2160" t="s">
        <v>825</v>
      </c>
      <c r="K2160">
        <v>150</v>
      </c>
      <c r="L2160" t="s">
        <v>627</v>
      </c>
      <c r="M2160" t="s">
        <v>74</v>
      </c>
      <c r="N2160">
        <v>0</v>
      </c>
      <c r="O2160">
        <v>17920</v>
      </c>
      <c r="P2160">
        <v>16</v>
      </c>
      <c r="Q2160" t="s">
        <v>48</v>
      </c>
      <c r="R2160" t="s">
        <v>74</v>
      </c>
      <c r="S2160">
        <v>15</v>
      </c>
      <c r="T2160">
        <v>1194.6666666666599</v>
      </c>
      <c r="X2160" t="s">
        <v>3341</v>
      </c>
    </row>
    <row r="2161" spans="2:24" x14ac:dyDescent="0.25">
      <c r="B2161" t="s">
        <v>3339</v>
      </c>
      <c r="C2161" t="s">
        <v>3340</v>
      </c>
      <c r="D2161" t="s">
        <v>3096</v>
      </c>
      <c r="E2161">
        <v>12</v>
      </c>
      <c r="F2161">
        <v>8</v>
      </c>
      <c r="G2161">
        <v>90</v>
      </c>
      <c r="H2161">
        <v>66.7</v>
      </c>
      <c r="I2161" t="s">
        <v>77</v>
      </c>
      <c r="J2161" t="s">
        <v>824</v>
      </c>
      <c r="K2161">
        <v>1200</v>
      </c>
      <c r="L2161" t="s">
        <v>627</v>
      </c>
      <c r="M2161" t="s">
        <v>74</v>
      </c>
      <c r="N2161">
        <v>0</v>
      </c>
      <c r="O2161">
        <v>17920</v>
      </c>
      <c r="P2161">
        <v>16</v>
      </c>
      <c r="Q2161" t="s">
        <v>48</v>
      </c>
      <c r="R2161" t="s">
        <v>74</v>
      </c>
      <c r="S2161">
        <v>15</v>
      </c>
      <c r="T2161">
        <v>1194.6666666666599</v>
      </c>
      <c r="X2161" t="s">
        <v>3341</v>
      </c>
    </row>
    <row r="2162" spans="2:24" x14ac:dyDescent="0.25">
      <c r="B2162" t="s">
        <v>3339</v>
      </c>
      <c r="C2162" t="s">
        <v>3340</v>
      </c>
      <c r="D2162" t="s">
        <v>3096</v>
      </c>
      <c r="E2162">
        <v>12</v>
      </c>
      <c r="F2162">
        <v>8</v>
      </c>
      <c r="G2162">
        <v>90</v>
      </c>
      <c r="H2162">
        <v>66.7</v>
      </c>
      <c r="I2162" t="s">
        <v>77</v>
      </c>
      <c r="J2162" t="s">
        <v>318</v>
      </c>
      <c r="K2162">
        <v>300</v>
      </c>
      <c r="L2162" t="s">
        <v>627</v>
      </c>
      <c r="M2162" t="s">
        <v>74</v>
      </c>
      <c r="N2162">
        <v>0</v>
      </c>
      <c r="O2162">
        <v>17920</v>
      </c>
      <c r="P2162">
        <v>16</v>
      </c>
      <c r="Q2162" t="s">
        <v>48</v>
      </c>
      <c r="R2162" t="s">
        <v>74</v>
      </c>
      <c r="S2162">
        <v>15</v>
      </c>
      <c r="T2162">
        <v>1194.6666666666599</v>
      </c>
      <c r="X2162" t="s">
        <v>3341</v>
      </c>
    </row>
    <row r="2163" spans="2:24" x14ac:dyDescent="0.25">
      <c r="B2163" t="s">
        <v>3342</v>
      </c>
      <c r="C2163" t="s">
        <v>3343</v>
      </c>
      <c r="D2163" t="s">
        <v>3344</v>
      </c>
      <c r="E2163">
        <v>214</v>
      </c>
      <c r="F2163">
        <v>3</v>
      </c>
      <c r="G2163">
        <v>54</v>
      </c>
      <c r="H2163">
        <v>66</v>
      </c>
      <c r="I2163" t="s">
        <v>71</v>
      </c>
      <c r="J2163" t="s">
        <v>1657</v>
      </c>
      <c r="K2163">
        <v>150</v>
      </c>
      <c r="L2163" t="s">
        <v>271</v>
      </c>
      <c r="M2163" t="s">
        <v>74</v>
      </c>
      <c r="N2163">
        <v>0</v>
      </c>
      <c r="O2163">
        <v>6960</v>
      </c>
      <c r="P2163">
        <v>16</v>
      </c>
      <c r="Q2163" t="s">
        <v>48</v>
      </c>
      <c r="R2163" t="s">
        <v>74</v>
      </c>
      <c r="S2163">
        <v>6</v>
      </c>
      <c r="T2163">
        <v>1160</v>
      </c>
      <c r="X2163" t="s">
        <v>3345</v>
      </c>
    </row>
    <row r="2164" spans="2:24" x14ac:dyDescent="0.25">
      <c r="B2164" t="s">
        <v>3342</v>
      </c>
      <c r="C2164" t="s">
        <v>3343</v>
      </c>
      <c r="D2164" t="s">
        <v>3344</v>
      </c>
      <c r="E2164">
        <v>214</v>
      </c>
      <c r="F2164">
        <v>3</v>
      </c>
      <c r="G2164">
        <v>54</v>
      </c>
      <c r="H2164">
        <v>66</v>
      </c>
      <c r="I2164" t="s">
        <v>77</v>
      </c>
      <c r="J2164" t="s">
        <v>221</v>
      </c>
      <c r="K2164">
        <v>30</v>
      </c>
      <c r="L2164" t="s">
        <v>627</v>
      </c>
      <c r="M2164" t="s">
        <v>74</v>
      </c>
      <c r="N2164">
        <v>0</v>
      </c>
      <c r="O2164">
        <v>6960</v>
      </c>
      <c r="P2164">
        <v>16</v>
      </c>
      <c r="Q2164" t="s">
        <v>48</v>
      </c>
      <c r="R2164" t="s">
        <v>74</v>
      </c>
      <c r="S2164">
        <v>6</v>
      </c>
      <c r="T2164">
        <v>1160</v>
      </c>
      <c r="X2164" t="s">
        <v>3345</v>
      </c>
    </row>
    <row r="2165" spans="2:24" x14ac:dyDescent="0.25">
      <c r="B2165" t="s">
        <v>3346</v>
      </c>
      <c r="C2165" t="s">
        <v>3347</v>
      </c>
      <c r="D2165" t="s">
        <v>3348</v>
      </c>
      <c r="E2165">
        <v>0</v>
      </c>
      <c r="F2165">
        <v>4</v>
      </c>
      <c r="G2165">
        <v>77</v>
      </c>
      <c r="H2165">
        <v>66</v>
      </c>
      <c r="I2165" t="s">
        <v>71</v>
      </c>
      <c r="J2165" t="s">
        <v>140</v>
      </c>
      <c r="K2165">
        <v>190</v>
      </c>
      <c r="L2165" t="s">
        <v>239</v>
      </c>
      <c r="M2165" t="s">
        <v>74</v>
      </c>
      <c r="N2165">
        <v>1200</v>
      </c>
      <c r="O2165">
        <v>9270</v>
      </c>
      <c r="P2165">
        <v>16</v>
      </c>
      <c r="Q2165" t="s">
        <v>3990</v>
      </c>
      <c r="R2165" t="s">
        <v>74</v>
      </c>
      <c r="S2165">
        <v>10</v>
      </c>
      <c r="T2165">
        <v>927</v>
      </c>
      <c r="X2165" t="s">
        <v>3349</v>
      </c>
    </row>
    <row r="2166" spans="2:24" x14ac:dyDescent="0.25">
      <c r="B2166" t="s">
        <v>3346</v>
      </c>
      <c r="C2166" t="s">
        <v>3347</v>
      </c>
      <c r="D2166" t="s">
        <v>3348</v>
      </c>
      <c r="E2166">
        <v>0</v>
      </c>
      <c r="F2166">
        <v>4</v>
      </c>
      <c r="G2166">
        <v>77</v>
      </c>
      <c r="H2166">
        <v>66</v>
      </c>
      <c r="I2166" t="s">
        <v>71</v>
      </c>
      <c r="J2166" t="s">
        <v>1657</v>
      </c>
      <c r="K2166">
        <v>150</v>
      </c>
      <c r="L2166" t="s">
        <v>239</v>
      </c>
      <c r="M2166" t="s">
        <v>74</v>
      </c>
      <c r="N2166">
        <v>500</v>
      </c>
      <c r="O2166">
        <v>9270</v>
      </c>
      <c r="P2166">
        <v>16</v>
      </c>
      <c r="Q2166" t="s">
        <v>3990</v>
      </c>
      <c r="R2166" t="s">
        <v>74</v>
      </c>
      <c r="S2166">
        <v>10</v>
      </c>
      <c r="T2166">
        <v>927</v>
      </c>
      <c r="X2166" t="s">
        <v>3349</v>
      </c>
    </row>
    <row r="2167" spans="2:24" x14ac:dyDescent="0.25">
      <c r="B2167" t="s">
        <v>3346</v>
      </c>
      <c r="C2167" t="s">
        <v>3347</v>
      </c>
      <c r="D2167" t="s">
        <v>3348</v>
      </c>
      <c r="E2167">
        <v>0</v>
      </c>
      <c r="F2167">
        <v>4</v>
      </c>
      <c r="G2167">
        <v>77</v>
      </c>
      <c r="H2167">
        <v>66</v>
      </c>
      <c r="I2167" t="s">
        <v>77</v>
      </c>
      <c r="J2167" t="s">
        <v>144</v>
      </c>
      <c r="K2167">
        <v>150</v>
      </c>
      <c r="L2167" t="s">
        <v>239</v>
      </c>
      <c r="M2167" t="s">
        <v>74</v>
      </c>
      <c r="N2167">
        <v>1500</v>
      </c>
      <c r="O2167">
        <v>9270</v>
      </c>
      <c r="P2167">
        <v>16</v>
      </c>
      <c r="Q2167" t="s">
        <v>3990</v>
      </c>
      <c r="R2167" t="s">
        <v>74</v>
      </c>
      <c r="S2167">
        <v>10</v>
      </c>
      <c r="T2167">
        <v>927</v>
      </c>
      <c r="X2167" t="s">
        <v>3349</v>
      </c>
    </row>
    <row r="2168" spans="2:24" x14ac:dyDescent="0.25">
      <c r="B2168" t="s">
        <v>3350</v>
      </c>
      <c r="C2168" t="s">
        <v>1563</v>
      </c>
      <c r="D2168" t="s">
        <v>2846</v>
      </c>
      <c r="E2168">
        <v>0</v>
      </c>
      <c r="F2168">
        <v>2</v>
      </c>
      <c r="G2168">
        <v>48</v>
      </c>
      <c r="H2168">
        <v>70</v>
      </c>
      <c r="I2168" t="s">
        <v>71</v>
      </c>
      <c r="J2168" t="s">
        <v>300</v>
      </c>
      <c r="K2168">
        <v>300</v>
      </c>
      <c r="L2168" t="s">
        <v>73</v>
      </c>
      <c r="M2168" t="s">
        <v>74</v>
      </c>
      <c r="N2168">
        <v>0</v>
      </c>
      <c r="O2168">
        <v>3530</v>
      </c>
      <c r="P2168">
        <v>16</v>
      </c>
      <c r="Q2168" t="s">
        <v>48</v>
      </c>
      <c r="R2168" t="s">
        <v>74</v>
      </c>
      <c r="S2168">
        <v>3</v>
      </c>
      <c r="T2168">
        <v>1176.6666666666599</v>
      </c>
      <c r="X2168" t="s">
        <v>3351</v>
      </c>
    </row>
    <row r="2169" spans="2:24" x14ac:dyDescent="0.25">
      <c r="B2169" t="s">
        <v>3350</v>
      </c>
      <c r="C2169" t="s">
        <v>1563</v>
      </c>
      <c r="D2169" t="s">
        <v>2846</v>
      </c>
      <c r="E2169">
        <v>0</v>
      </c>
      <c r="F2169">
        <v>2</v>
      </c>
      <c r="G2169">
        <v>48</v>
      </c>
      <c r="H2169">
        <v>70</v>
      </c>
      <c r="I2169" t="s">
        <v>71</v>
      </c>
      <c r="J2169" t="s">
        <v>195</v>
      </c>
      <c r="K2169">
        <v>300</v>
      </c>
      <c r="L2169" t="s">
        <v>73</v>
      </c>
      <c r="M2169" t="s">
        <v>74</v>
      </c>
      <c r="N2169">
        <v>0</v>
      </c>
      <c r="O2169">
        <v>3530</v>
      </c>
      <c r="P2169">
        <v>16</v>
      </c>
      <c r="Q2169" t="s">
        <v>48</v>
      </c>
      <c r="R2169" t="s">
        <v>74</v>
      </c>
      <c r="S2169">
        <v>3</v>
      </c>
      <c r="T2169">
        <v>1176.6666666666599</v>
      </c>
      <c r="X2169" t="s">
        <v>3351</v>
      </c>
    </row>
    <row r="2170" spans="2:24" x14ac:dyDescent="0.25">
      <c r="B2170" t="s">
        <v>3350</v>
      </c>
      <c r="C2170" t="s">
        <v>1563</v>
      </c>
      <c r="D2170" t="s">
        <v>2846</v>
      </c>
      <c r="E2170">
        <v>0</v>
      </c>
      <c r="F2170">
        <v>2</v>
      </c>
      <c r="G2170">
        <v>48</v>
      </c>
      <c r="H2170">
        <v>70</v>
      </c>
      <c r="I2170" t="s">
        <v>77</v>
      </c>
      <c r="J2170" t="s">
        <v>300</v>
      </c>
      <c r="K2170">
        <v>300</v>
      </c>
      <c r="L2170" t="s">
        <v>73</v>
      </c>
      <c r="M2170" t="s">
        <v>74</v>
      </c>
      <c r="N2170">
        <v>0</v>
      </c>
      <c r="O2170">
        <v>3530</v>
      </c>
      <c r="P2170">
        <v>16</v>
      </c>
      <c r="Q2170" t="s">
        <v>48</v>
      </c>
      <c r="R2170" t="s">
        <v>74</v>
      </c>
      <c r="S2170">
        <v>3</v>
      </c>
      <c r="T2170">
        <v>1176.6666666666599</v>
      </c>
      <c r="X2170" t="s">
        <v>3351</v>
      </c>
    </row>
    <row r="2171" spans="2:24" x14ac:dyDescent="0.25">
      <c r="B2171" t="s">
        <v>3350</v>
      </c>
      <c r="C2171" t="s">
        <v>1563</v>
      </c>
      <c r="D2171" t="s">
        <v>2846</v>
      </c>
      <c r="E2171">
        <v>0</v>
      </c>
      <c r="F2171">
        <v>2</v>
      </c>
      <c r="G2171">
        <v>48</v>
      </c>
      <c r="H2171">
        <v>70</v>
      </c>
      <c r="I2171" t="s">
        <v>77</v>
      </c>
      <c r="J2171" t="s">
        <v>195</v>
      </c>
      <c r="K2171">
        <v>300</v>
      </c>
      <c r="L2171" t="s">
        <v>73</v>
      </c>
      <c r="M2171" t="s">
        <v>74</v>
      </c>
      <c r="N2171">
        <v>0</v>
      </c>
      <c r="O2171">
        <v>3530</v>
      </c>
      <c r="P2171">
        <v>16</v>
      </c>
      <c r="Q2171" t="s">
        <v>48</v>
      </c>
      <c r="R2171" t="s">
        <v>74</v>
      </c>
      <c r="S2171">
        <v>3</v>
      </c>
      <c r="T2171">
        <v>1176.6666666666599</v>
      </c>
      <c r="X2171" t="s">
        <v>3351</v>
      </c>
    </row>
    <row r="2172" spans="2:24" x14ac:dyDescent="0.25">
      <c r="B2172" t="s">
        <v>3352</v>
      </c>
      <c r="C2172" t="s">
        <v>3353</v>
      </c>
      <c r="D2172" t="s">
        <v>2012</v>
      </c>
      <c r="E2172">
        <v>0</v>
      </c>
      <c r="F2172">
        <v>5</v>
      </c>
      <c r="G2172">
        <v>90</v>
      </c>
      <c r="H2172">
        <v>76</v>
      </c>
      <c r="I2172" t="s">
        <v>71</v>
      </c>
      <c r="J2172" t="s">
        <v>509</v>
      </c>
      <c r="K2172">
        <v>75</v>
      </c>
      <c r="L2172" t="s">
        <v>73</v>
      </c>
      <c r="M2172" t="s">
        <v>74</v>
      </c>
      <c r="N2172">
        <v>0</v>
      </c>
      <c r="O2172">
        <v>11430</v>
      </c>
      <c r="P2172">
        <v>16</v>
      </c>
      <c r="Q2172" t="s">
        <v>48</v>
      </c>
      <c r="R2172" t="s">
        <v>74</v>
      </c>
      <c r="S2172">
        <v>10</v>
      </c>
      <c r="T2172">
        <v>1143</v>
      </c>
      <c r="X2172" t="s">
        <v>3354</v>
      </c>
    </row>
    <row r="2173" spans="2:24" x14ac:dyDescent="0.25">
      <c r="B2173" t="s">
        <v>3352</v>
      </c>
      <c r="C2173" t="s">
        <v>3353</v>
      </c>
      <c r="D2173" t="s">
        <v>2012</v>
      </c>
      <c r="E2173">
        <v>0</v>
      </c>
      <c r="F2173">
        <v>5</v>
      </c>
      <c r="G2173">
        <v>90</v>
      </c>
      <c r="H2173">
        <v>76</v>
      </c>
      <c r="I2173" t="s">
        <v>77</v>
      </c>
      <c r="J2173" t="s">
        <v>2292</v>
      </c>
      <c r="K2173">
        <v>100</v>
      </c>
      <c r="L2173" t="s">
        <v>239</v>
      </c>
      <c r="M2173" t="s">
        <v>74</v>
      </c>
      <c r="N2173">
        <v>1000</v>
      </c>
      <c r="O2173">
        <v>11430</v>
      </c>
      <c r="P2173">
        <v>16</v>
      </c>
      <c r="Q2173" t="s">
        <v>3990</v>
      </c>
      <c r="R2173" t="s">
        <v>74</v>
      </c>
      <c r="S2173">
        <v>12</v>
      </c>
      <c r="T2173">
        <v>952.5</v>
      </c>
      <c r="X2173" t="s">
        <v>3354</v>
      </c>
    </row>
    <row r="2174" spans="2:24" x14ac:dyDescent="0.25">
      <c r="B2174" t="s">
        <v>3355</v>
      </c>
      <c r="C2174" t="s">
        <v>2451</v>
      </c>
      <c r="D2174" t="s">
        <v>3356</v>
      </c>
      <c r="E2174">
        <v>218</v>
      </c>
      <c r="F2174">
        <v>2</v>
      </c>
      <c r="G2174">
        <v>54</v>
      </c>
      <c r="H2174">
        <v>66</v>
      </c>
      <c r="I2174" t="s">
        <v>71</v>
      </c>
      <c r="J2174" t="s">
        <v>132</v>
      </c>
      <c r="K2174">
        <v>135</v>
      </c>
      <c r="L2174" t="s">
        <v>73</v>
      </c>
      <c r="M2174" t="s">
        <v>74</v>
      </c>
      <c r="N2174">
        <v>1200</v>
      </c>
      <c r="O2174">
        <v>5046</v>
      </c>
      <c r="P2174">
        <v>16</v>
      </c>
      <c r="Q2174" t="s">
        <v>3990</v>
      </c>
      <c r="R2174" t="s">
        <v>74</v>
      </c>
      <c r="S2174">
        <v>6</v>
      </c>
      <c r="T2174">
        <v>841</v>
      </c>
      <c r="X2174" t="s">
        <v>3357</v>
      </c>
    </row>
    <row r="2175" spans="2:24" x14ac:dyDescent="0.25">
      <c r="B2175" t="s">
        <v>3355</v>
      </c>
      <c r="C2175" t="s">
        <v>2451</v>
      </c>
      <c r="D2175" t="s">
        <v>3356</v>
      </c>
      <c r="E2175">
        <v>218</v>
      </c>
      <c r="F2175">
        <v>2</v>
      </c>
      <c r="G2175">
        <v>54</v>
      </c>
      <c r="H2175">
        <v>66</v>
      </c>
      <c r="I2175" t="s">
        <v>77</v>
      </c>
      <c r="J2175" t="s">
        <v>132</v>
      </c>
      <c r="K2175">
        <v>135</v>
      </c>
      <c r="L2175" t="s">
        <v>73</v>
      </c>
      <c r="M2175" t="s">
        <v>74</v>
      </c>
      <c r="N2175">
        <v>1200</v>
      </c>
      <c r="O2175">
        <v>5046</v>
      </c>
      <c r="P2175">
        <v>16</v>
      </c>
      <c r="Q2175" t="s">
        <v>3990</v>
      </c>
      <c r="R2175" t="s">
        <v>74</v>
      </c>
      <c r="S2175">
        <v>6</v>
      </c>
      <c r="T2175">
        <v>841</v>
      </c>
      <c r="X2175" t="s">
        <v>3357</v>
      </c>
    </row>
    <row r="2176" spans="2:24" x14ac:dyDescent="0.25">
      <c r="B2176" t="s">
        <v>3355</v>
      </c>
      <c r="C2176" t="s">
        <v>2451</v>
      </c>
      <c r="D2176" t="s">
        <v>3356</v>
      </c>
      <c r="E2176">
        <v>218</v>
      </c>
      <c r="F2176">
        <v>2</v>
      </c>
      <c r="G2176">
        <v>54</v>
      </c>
      <c r="H2176">
        <v>66</v>
      </c>
      <c r="I2176" t="s">
        <v>77</v>
      </c>
      <c r="J2176" t="s">
        <v>144</v>
      </c>
      <c r="K2176">
        <v>150</v>
      </c>
      <c r="L2176" t="s">
        <v>239</v>
      </c>
      <c r="M2176" t="s">
        <v>74</v>
      </c>
      <c r="N2176">
        <v>2100</v>
      </c>
      <c r="O2176">
        <v>5046</v>
      </c>
      <c r="P2176">
        <v>16</v>
      </c>
      <c r="Q2176" t="s">
        <v>3990</v>
      </c>
      <c r="R2176" t="s">
        <v>74</v>
      </c>
      <c r="S2176">
        <v>6</v>
      </c>
      <c r="T2176">
        <v>841</v>
      </c>
      <c r="X2176" t="s">
        <v>3357</v>
      </c>
    </row>
    <row r="2177" spans="2:24" x14ac:dyDescent="0.25">
      <c r="B2177" t="s">
        <v>3358</v>
      </c>
      <c r="C2177" t="s">
        <v>3359</v>
      </c>
      <c r="D2177" t="s">
        <v>3360</v>
      </c>
      <c r="E2177">
        <v>0</v>
      </c>
      <c r="F2177">
        <v>3</v>
      </c>
      <c r="G2177">
        <v>74</v>
      </c>
      <c r="H2177">
        <v>66</v>
      </c>
      <c r="I2177" t="s">
        <v>71</v>
      </c>
      <c r="J2177" t="s">
        <v>189</v>
      </c>
      <c r="K2177">
        <v>150</v>
      </c>
      <c r="L2177" t="s">
        <v>239</v>
      </c>
      <c r="M2177" t="s">
        <v>74</v>
      </c>
      <c r="N2177">
        <v>250</v>
      </c>
      <c r="O2177">
        <v>6366</v>
      </c>
      <c r="P2177">
        <v>16</v>
      </c>
      <c r="Q2177" t="s">
        <v>3990</v>
      </c>
      <c r="R2177" t="s">
        <v>74</v>
      </c>
      <c r="S2177">
        <v>7</v>
      </c>
      <c r="T2177">
        <v>909.42857142857099</v>
      </c>
      <c r="X2177" t="s">
        <v>3361</v>
      </c>
    </row>
    <row r="2178" spans="2:24" x14ac:dyDescent="0.25">
      <c r="B2178" t="s">
        <v>3358</v>
      </c>
      <c r="C2178" t="s">
        <v>3359</v>
      </c>
      <c r="D2178" t="s">
        <v>3360</v>
      </c>
      <c r="E2178">
        <v>0</v>
      </c>
      <c r="F2178">
        <v>3</v>
      </c>
      <c r="G2178">
        <v>74</v>
      </c>
      <c r="H2178">
        <v>66</v>
      </c>
      <c r="I2178" t="s">
        <v>77</v>
      </c>
      <c r="J2178" t="s">
        <v>2237</v>
      </c>
      <c r="K2178" t="s">
        <v>3995</v>
      </c>
      <c r="L2178" t="s">
        <v>73</v>
      </c>
      <c r="M2178" t="s">
        <v>74</v>
      </c>
      <c r="N2178">
        <v>0</v>
      </c>
      <c r="O2178">
        <v>6366</v>
      </c>
      <c r="P2178">
        <v>16</v>
      </c>
      <c r="Q2178" t="s">
        <v>48</v>
      </c>
      <c r="R2178" t="s">
        <v>74</v>
      </c>
      <c r="S2178">
        <v>6</v>
      </c>
      <c r="T2178">
        <v>1061</v>
      </c>
      <c r="X2178" t="s">
        <v>3361</v>
      </c>
    </row>
    <row r="2179" spans="2:24" x14ac:dyDescent="0.25">
      <c r="B2179" t="s">
        <v>3362</v>
      </c>
      <c r="C2179" t="s">
        <v>3363</v>
      </c>
      <c r="D2179" t="s">
        <v>3364</v>
      </c>
      <c r="E2179">
        <v>220</v>
      </c>
      <c r="F2179">
        <v>3</v>
      </c>
      <c r="G2179">
        <v>78</v>
      </c>
      <c r="H2179">
        <v>70</v>
      </c>
      <c r="I2179" t="s">
        <v>71</v>
      </c>
      <c r="J2179" t="s">
        <v>1538</v>
      </c>
      <c r="K2179">
        <v>150</v>
      </c>
      <c r="L2179" t="s">
        <v>83</v>
      </c>
      <c r="M2179" t="s">
        <v>83</v>
      </c>
      <c r="N2179">
        <v>0</v>
      </c>
      <c r="O2179">
        <v>6750</v>
      </c>
      <c r="P2179">
        <v>16</v>
      </c>
      <c r="Q2179" t="s">
        <v>48</v>
      </c>
      <c r="R2179">
        <v>450</v>
      </c>
      <c r="S2179">
        <v>6</v>
      </c>
      <c r="T2179">
        <v>1125</v>
      </c>
      <c r="X2179" s="7" t="s">
        <v>3365</v>
      </c>
    </row>
    <row r="2180" spans="2:24" x14ac:dyDescent="0.25">
      <c r="B2180" t="s">
        <v>3362</v>
      </c>
      <c r="C2180" t="s">
        <v>3363</v>
      </c>
      <c r="D2180" t="s">
        <v>3364</v>
      </c>
      <c r="E2180">
        <v>220</v>
      </c>
      <c r="F2180">
        <v>3</v>
      </c>
      <c r="G2180">
        <v>78</v>
      </c>
      <c r="H2180">
        <v>70</v>
      </c>
      <c r="I2180" t="s">
        <v>77</v>
      </c>
      <c r="J2180" t="s">
        <v>1538</v>
      </c>
      <c r="K2180">
        <v>150</v>
      </c>
      <c r="L2180" t="s">
        <v>83</v>
      </c>
      <c r="M2180" t="s">
        <v>83</v>
      </c>
      <c r="N2180">
        <v>0</v>
      </c>
      <c r="O2180">
        <v>6750</v>
      </c>
      <c r="P2180">
        <v>16</v>
      </c>
      <c r="Q2180" t="s">
        <v>48</v>
      </c>
      <c r="R2180" t="s">
        <v>74</v>
      </c>
      <c r="S2180">
        <v>6</v>
      </c>
      <c r="T2180">
        <v>1125</v>
      </c>
      <c r="X2180" s="7" t="s">
        <v>3365</v>
      </c>
    </row>
    <row r="2181" spans="2:24" x14ac:dyDescent="0.25">
      <c r="B2181" t="s">
        <v>3366</v>
      </c>
      <c r="C2181" t="s">
        <v>3367</v>
      </c>
      <c r="D2181" t="s">
        <v>461</v>
      </c>
      <c r="E2181">
        <v>0</v>
      </c>
      <c r="F2181">
        <v>3</v>
      </c>
      <c r="G2181">
        <v>64</v>
      </c>
      <c r="H2181">
        <v>66</v>
      </c>
      <c r="I2181" t="s">
        <v>71</v>
      </c>
      <c r="J2181" t="s">
        <v>158</v>
      </c>
      <c r="K2181">
        <v>135</v>
      </c>
      <c r="L2181" t="s">
        <v>271</v>
      </c>
      <c r="M2181" t="s">
        <v>74</v>
      </c>
      <c r="N2181">
        <v>0</v>
      </c>
      <c r="O2181">
        <v>7920</v>
      </c>
      <c r="P2181">
        <v>16</v>
      </c>
      <c r="Q2181" t="s">
        <v>48</v>
      </c>
      <c r="R2181" t="s">
        <v>74</v>
      </c>
      <c r="S2181">
        <v>7</v>
      </c>
      <c r="T2181">
        <v>1131.42857142857</v>
      </c>
      <c r="X2181" s="7" t="s">
        <v>3368</v>
      </c>
    </row>
    <row r="2182" spans="2:24" x14ac:dyDescent="0.25">
      <c r="B2182" t="s">
        <v>3366</v>
      </c>
      <c r="C2182" t="s">
        <v>3367</v>
      </c>
      <c r="D2182" t="s">
        <v>461</v>
      </c>
      <c r="E2182">
        <v>0</v>
      </c>
      <c r="F2182">
        <v>3</v>
      </c>
      <c r="G2182">
        <v>64</v>
      </c>
      <c r="H2182">
        <v>66</v>
      </c>
      <c r="I2182" t="s">
        <v>77</v>
      </c>
      <c r="J2182" t="s">
        <v>144</v>
      </c>
      <c r="K2182">
        <v>150</v>
      </c>
      <c r="L2182" t="s">
        <v>239</v>
      </c>
      <c r="M2182" t="s">
        <v>74</v>
      </c>
      <c r="N2182">
        <v>1500</v>
      </c>
      <c r="O2182">
        <v>7920</v>
      </c>
      <c r="P2182">
        <v>16</v>
      </c>
      <c r="Q2182" t="s">
        <v>3990</v>
      </c>
      <c r="R2182" t="s">
        <v>74</v>
      </c>
      <c r="S2182">
        <v>8</v>
      </c>
      <c r="T2182">
        <v>990</v>
      </c>
      <c r="X2182" s="7" t="s">
        <v>3368</v>
      </c>
    </row>
    <row r="2183" spans="2:24" x14ac:dyDescent="0.25">
      <c r="B2183" t="s">
        <v>3369</v>
      </c>
      <c r="C2183" t="s">
        <v>3370</v>
      </c>
      <c r="D2183" t="s">
        <v>3360</v>
      </c>
      <c r="E2183">
        <v>0</v>
      </c>
      <c r="F2183">
        <v>3</v>
      </c>
      <c r="G2183">
        <v>74</v>
      </c>
      <c r="H2183">
        <v>66</v>
      </c>
      <c r="I2183" t="s">
        <v>71</v>
      </c>
      <c r="J2183" t="s">
        <v>189</v>
      </c>
      <c r="K2183">
        <v>150</v>
      </c>
      <c r="L2183" t="s">
        <v>239</v>
      </c>
      <c r="M2183" t="s">
        <v>74</v>
      </c>
      <c r="N2183">
        <v>250</v>
      </c>
      <c r="O2183">
        <v>6366</v>
      </c>
      <c r="P2183">
        <v>16</v>
      </c>
      <c r="Q2183" t="s">
        <v>3990</v>
      </c>
      <c r="R2183" t="s">
        <v>74</v>
      </c>
      <c r="S2183">
        <v>7</v>
      </c>
      <c r="T2183">
        <v>909.42857142857099</v>
      </c>
      <c r="X2183" t="s">
        <v>3371</v>
      </c>
    </row>
    <row r="2184" spans="2:24" x14ac:dyDescent="0.25">
      <c r="B2184" t="s">
        <v>3369</v>
      </c>
      <c r="C2184" t="s">
        <v>3370</v>
      </c>
      <c r="D2184" t="s">
        <v>3360</v>
      </c>
      <c r="E2184">
        <v>0</v>
      </c>
      <c r="F2184">
        <v>3</v>
      </c>
      <c r="G2184">
        <v>74</v>
      </c>
      <c r="H2184">
        <v>66</v>
      </c>
      <c r="I2184" t="s">
        <v>77</v>
      </c>
      <c r="J2184" t="s">
        <v>2237</v>
      </c>
      <c r="K2184" t="s">
        <v>3995</v>
      </c>
      <c r="L2184" t="s">
        <v>73</v>
      </c>
      <c r="M2184" t="s">
        <v>74</v>
      </c>
      <c r="N2184">
        <v>0</v>
      </c>
      <c r="O2184">
        <v>6366</v>
      </c>
      <c r="P2184">
        <v>16</v>
      </c>
      <c r="Q2184" t="s">
        <v>48</v>
      </c>
      <c r="R2184" t="s">
        <v>74</v>
      </c>
      <c r="S2184">
        <v>6</v>
      </c>
      <c r="T2184">
        <v>1061</v>
      </c>
      <c r="X2184" t="s">
        <v>3371</v>
      </c>
    </row>
    <row r="2185" spans="2:24" x14ac:dyDescent="0.25">
      <c r="B2185" t="s">
        <v>3372</v>
      </c>
      <c r="C2185" t="s">
        <v>3305</v>
      </c>
      <c r="D2185" t="s">
        <v>3373</v>
      </c>
      <c r="E2185">
        <v>221</v>
      </c>
      <c r="F2185">
        <v>4</v>
      </c>
      <c r="G2185">
        <v>75</v>
      </c>
      <c r="H2185">
        <v>70</v>
      </c>
      <c r="I2185" t="s">
        <v>71</v>
      </c>
      <c r="J2185" t="s">
        <v>1538</v>
      </c>
      <c r="K2185">
        <v>150</v>
      </c>
      <c r="L2185" t="s">
        <v>83</v>
      </c>
      <c r="M2185" t="s">
        <v>83</v>
      </c>
      <c r="N2185">
        <v>0</v>
      </c>
      <c r="O2185">
        <v>7728</v>
      </c>
      <c r="P2185">
        <v>16</v>
      </c>
      <c r="Q2185" t="s">
        <v>48</v>
      </c>
      <c r="R2185">
        <v>450</v>
      </c>
      <c r="S2185">
        <v>7</v>
      </c>
      <c r="T2185">
        <v>1104</v>
      </c>
      <c r="X2185" t="s">
        <v>3374</v>
      </c>
    </row>
    <row r="2186" spans="2:24" x14ac:dyDescent="0.25">
      <c r="B2186" t="s">
        <v>3372</v>
      </c>
      <c r="C2186" t="s">
        <v>3305</v>
      </c>
      <c r="D2186" t="s">
        <v>3373</v>
      </c>
      <c r="E2186">
        <v>221</v>
      </c>
      <c r="F2186">
        <v>4</v>
      </c>
      <c r="G2186">
        <v>75</v>
      </c>
      <c r="H2186">
        <v>70</v>
      </c>
      <c r="I2186" t="s">
        <v>77</v>
      </c>
      <c r="J2186" t="s">
        <v>1538</v>
      </c>
      <c r="K2186">
        <v>150</v>
      </c>
      <c r="L2186" t="s">
        <v>83</v>
      </c>
      <c r="M2186" t="s">
        <v>83</v>
      </c>
      <c r="N2186">
        <v>0</v>
      </c>
      <c r="O2186">
        <v>7728</v>
      </c>
      <c r="P2186">
        <v>16</v>
      </c>
      <c r="Q2186" t="s">
        <v>48</v>
      </c>
      <c r="R2186" t="s">
        <v>74</v>
      </c>
      <c r="S2186">
        <v>7</v>
      </c>
      <c r="T2186">
        <v>1104</v>
      </c>
      <c r="X2186" t="s">
        <v>3374</v>
      </c>
    </row>
    <row r="2187" spans="2:24" x14ac:dyDescent="0.25">
      <c r="B2187" t="s">
        <v>3375</v>
      </c>
      <c r="C2187" t="s">
        <v>3376</v>
      </c>
      <c r="D2187" t="s">
        <v>3377</v>
      </c>
      <c r="E2187">
        <v>0</v>
      </c>
      <c r="F2187">
        <v>3</v>
      </c>
      <c r="G2187">
        <v>68</v>
      </c>
      <c r="H2187">
        <v>66</v>
      </c>
      <c r="I2187" t="s">
        <v>71</v>
      </c>
      <c r="J2187" t="s">
        <v>158</v>
      </c>
      <c r="K2187">
        <v>135</v>
      </c>
      <c r="L2187" t="s">
        <v>73</v>
      </c>
      <c r="M2187" t="s">
        <v>74</v>
      </c>
      <c r="N2187">
        <v>0</v>
      </c>
      <c r="O2187">
        <v>6930</v>
      </c>
      <c r="P2187">
        <v>16</v>
      </c>
      <c r="Q2187" t="s">
        <v>48</v>
      </c>
      <c r="R2187" t="s">
        <v>74</v>
      </c>
      <c r="S2187">
        <v>6</v>
      </c>
      <c r="T2187">
        <v>1155</v>
      </c>
      <c r="X2187" t="s">
        <v>3826</v>
      </c>
    </row>
    <row r="2188" spans="2:24" x14ac:dyDescent="0.25">
      <c r="B2188" t="s">
        <v>3375</v>
      </c>
      <c r="C2188" t="s">
        <v>3376</v>
      </c>
      <c r="D2188" t="s">
        <v>3377</v>
      </c>
      <c r="E2188">
        <v>0</v>
      </c>
      <c r="F2188">
        <v>3</v>
      </c>
      <c r="G2188">
        <v>68</v>
      </c>
      <c r="H2188">
        <v>66</v>
      </c>
      <c r="I2188" t="s">
        <v>77</v>
      </c>
      <c r="J2188" t="s">
        <v>144</v>
      </c>
      <c r="K2188">
        <v>150</v>
      </c>
      <c r="L2188" t="s">
        <v>239</v>
      </c>
      <c r="M2188" t="s">
        <v>74</v>
      </c>
      <c r="N2188">
        <v>1500</v>
      </c>
      <c r="O2188">
        <v>6930</v>
      </c>
      <c r="P2188">
        <v>16</v>
      </c>
      <c r="Q2188" t="s">
        <v>3990</v>
      </c>
      <c r="R2188" t="s">
        <v>74</v>
      </c>
      <c r="S2188">
        <v>7</v>
      </c>
      <c r="T2188">
        <v>990</v>
      </c>
      <c r="X2188" t="s">
        <v>3826</v>
      </c>
    </row>
    <row r="2189" spans="2:24" x14ac:dyDescent="0.25">
      <c r="B2189" t="s">
        <v>3379</v>
      </c>
      <c r="C2189" t="s">
        <v>1959</v>
      </c>
      <c r="D2189" t="s">
        <v>1591</v>
      </c>
      <c r="E2189">
        <v>222</v>
      </c>
      <c r="F2189">
        <v>5</v>
      </c>
      <c r="G2189">
        <v>75</v>
      </c>
      <c r="H2189">
        <v>66</v>
      </c>
      <c r="I2189" t="s">
        <v>71</v>
      </c>
      <c r="J2189" t="s">
        <v>863</v>
      </c>
      <c r="K2189">
        <v>75</v>
      </c>
      <c r="L2189" t="s">
        <v>271</v>
      </c>
      <c r="M2189" t="s">
        <v>74</v>
      </c>
      <c r="N2189">
        <v>0</v>
      </c>
      <c r="O2189">
        <v>12900</v>
      </c>
      <c r="P2189">
        <v>16</v>
      </c>
      <c r="Q2189" t="s">
        <v>48</v>
      </c>
      <c r="R2189" t="s">
        <v>74</v>
      </c>
      <c r="S2189">
        <v>11</v>
      </c>
      <c r="T2189">
        <v>1172.72727272727</v>
      </c>
      <c r="X2189" t="s">
        <v>3378</v>
      </c>
    </row>
    <row r="2190" spans="2:24" x14ac:dyDescent="0.25">
      <c r="B2190" t="s">
        <v>3379</v>
      </c>
      <c r="C2190" t="s">
        <v>1959</v>
      </c>
      <c r="D2190" t="s">
        <v>1591</v>
      </c>
      <c r="E2190">
        <v>222</v>
      </c>
      <c r="F2190">
        <v>5</v>
      </c>
      <c r="G2190">
        <v>75</v>
      </c>
      <c r="H2190">
        <v>66</v>
      </c>
      <c r="I2190" t="s">
        <v>77</v>
      </c>
      <c r="J2190" t="s">
        <v>144</v>
      </c>
      <c r="K2190">
        <v>150</v>
      </c>
      <c r="L2190" t="s">
        <v>239</v>
      </c>
      <c r="M2190" t="s">
        <v>74</v>
      </c>
      <c r="N2190">
        <v>0</v>
      </c>
      <c r="O2190">
        <v>12900</v>
      </c>
      <c r="P2190">
        <v>16</v>
      </c>
      <c r="Q2190" t="s">
        <v>48</v>
      </c>
      <c r="R2190" t="s">
        <v>74</v>
      </c>
      <c r="S2190">
        <v>11</v>
      </c>
      <c r="T2190">
        <v>1172.72727272727</v>
      </c>
      <c r="X2190" t="s">
        <v>3378</v>
      </c>
    </row>
    <row r="2191" spans="2:24" x14ac:dyDescent="0.25">
      <c r="B2191" t="s">
        <v>3380</v>
      </c>
      <c r="C2191" t="s">
        <v>2506</v>
      </c>
      <c r="D2191" t="s">
        <v>3381</v>
      </c>
      <c r="E2191">
        <v>223</v>
      </c>
      <c r="F2191">
        <v>4</v>
      </c>
      <c r="G2191">
        <v>102</v>
      </c>
      <c r="H2191">
        <v>76</v>
      </c>
      <c r="I2191" t="s">
        <v>71</v>
      </c>
      <c r="J2191" t="s">
        <v>132</v>
      </c>
      <c r="K2191">
        <v>135</v>
      </c>
      <c r="L2191" t="s">
        <v>83</v>
      </c>
      <c r="M2191" t="s">
        <v>73</v>
      </c>
      <c r="N2191">
        <v>1600</v>
      </c>
      <c r="O2191">
        <v>12798</v>
      </c>
      <c r="P2191">
        <v>16</v>
      </c>
      <c r="Q2191" t="s">
        <v>3990</v>
      </c>
      <c r="R2191">
        <v>320</v>
      </c>
      <c r="S2191">
        <v>13</v>
      </c>
      <c r="T2191">
        <v>984.461538461538</v>
      </c>
      <c r="X2191" t="s">
        <v>3382</v>
      </c>
    </row>
    <row r="2192" spans="2:24" x14ac:dyDescent="0.25">
      <c r="B2192" t="s">
        <v>3380</v>
      </c>
      <c r="C2192" t="s">
        <v>2506</v>
      </c>
      <c r="D2192" t="s">
        <v>3381</v>
      </c>
      <c r="E2192">
        <v>223</v>
      </c>
      <c r="F2192">
        <v>4</v>
      </c>
      <c r="G2192">
        <v>102</v>
      </c>
      <c r="H2192">
        <v>76</v>
      </c>
      <c r="I2192" t="s">
        <v>77</v>
      </c>
      <c r="J2192" t="s">
        <v>3383</v>
      </c>
      <c r="K2192">
        <v>100</v>
      </c>
      <c r="L2192" t="s">
        <v>83</v>
      </c>
      <c r="M2192" t="s">
        <v>73</v>
      </c>
      <c r="N2192">
        <v>1000</v>
      </c>
      <c r="O2192">
        <v>12798</v>
      </c>
      <c r="P2192">
        <v>16</v>
      </c>
      <c r="Q2192" t="s">
        <v>3990</v>
      </c>
      <c r="R2192" t="s">
        <v>74</v>
      </c>
      <c r="S2192">
        <v>13</v>
      </c>
      <c r="T2192">
        <v>984.461538461538</v>
      </c>
      <c r="X2192" t="s">
        <v>3382</v>
      </c>
    </row>
    <row r="2193" spans="2:24" x14ac:dyDescent="0.25">
      <c r="B2193" t="s">
        <v>3384</v>
      </c>
      <c r="C2193" t="s">
        <v>2506</v>
      </c>
      <c r="D2193" t="s">
        <v>3385</v>
      </c>
      <c r="E2193">
        <v>223</v>
      </c>
      <c r="F2193">
        <v>4</v>
      </c>
      <c r="G2193">
        <v>102</v>
      </c>
      <c r="H2193">
        <v>76</v>
      </c>
      <c r="I2193" t="s">
        <v>71</v>
      </c>
      <c r="J2193" t="s">
        <v>132</v>
      </c>
      <c r="K2193">
        <v>135</v>
      </c>
      <c r="L2193" t="s">
        <v>83</v>
      </c>
      <c r="M2193" t="s">
        <v>73</v>
      </c>
      <c r="N2193">
        <v>1600</v>
      </c>
      <c r="O2193">
        <v>12798</v>
      </c>
      <c r="P2193">
        <v>16</v>
      </c>
      <c r="Q2193" t="s">
        <v>3990</v>
      </c>
      <c r="R2193">
        <v>320</v>
      </c>
      <c r="S2193">
        <v>13</v>
      </c>
      <c r="T2193">
        <v>984.461538461538</v>
      </c>
      <c r="X2193" t="s">
        <v>3386</v>
      </c>
    </row>
    <row r="2194" spans="2:24" x14ac:dyDescent="0.25">
      <c r="B2194" t="s">
        <v>3384</v>
      </c>
      <c r="C2194" t="s">
        <v>2506</v>
      </c>
      <c r="D2194" t="s">
        <v>3385</v>
      </c>
      <c r="E2194">
        <v>223</v>
      </c>
      <c r="F2194">
        <v>4</v>
      </c>
      <c r="G2194">
        <v>102</v>
      </c>
      <c r="H2194">
        <v>76</v>
      </c>
      <c r="I2194" t="s">
        <v>77</v>
      </c>
      <c r="J2194" t="s">
        <v>132</v>
      </c>
      <c r="K2194">
        <v>135</v>
      </c>
      <c r="L2194" t="s">
        <v>83</v>
      </c>
      <c r="M2194" t="s">
        <v>73</v>
      </c>
      <c r="N2194">
        <v>1600</v>
      </c>
      <c r="O2194">
        <v>12798</v>
      </c>
      <c r="P2194">
        <v>16</v>
      </c>
      <c r="Q2194" t="s">
        <v>3990</v>
      </c>
      <c r="R2194" t="s">
        <v>74</v>
      </c>
      <c r="S2194">
        <v>13</v>
      </c>
      <c r="T2194">
        <v>984.461538461538</v>
      </c>
      <c r="X2194" t="s">
        <v>3386</v>
      </c>
    </row>
    <row r="2195" spans="2:24" x14ac:dyDescent="0.25">
      <c r="B2195" t="s">
        <v>3387</v>
      </c>
      <c r="C2195" t="s">
        <v>3388</v>
      </c>
      <c r="D2195" t="s">
        <v>3389</v>
      </c>
      <c r="E2195">
        <v>224</v>
      </c>
      <c r="F2195">
        <v>3</v>
      </c>
      <c r="G2195">
        <v>62</v>
      </c>
      <c r="H2195">
        <v>63</v>
      </c>
      <c r="I2195" t="s">
        <v>71</v>
      </c>
      <c r="J2195" t="s">
        <v>158</v>
      </c>
      <c r="K2195">
        <v>135</v>
      </c>
      <c r="L2195" t="s">
        <v>73</v>
      </c>
      <c r="M2195" t="s">
        <v>83</v>
      </c>
      <c r="N2195">
        <v>0</v>
      </c>
      <c r="O2195">
        <v>6645</v>
      </c>
      <c r="P2195">
        <v>16</v>
      </c>
      <c r="Q2195" t="s">
        <v>48</v>
      </c>
      <c r="R2195">
        <v>450</v>
      </c>
      <c r="S2195">
        <v>6</v>
      </c>
      <c r="T2195">
        <v>1107.5</v>
      </c>
      <c r="X2195" s="7" t="s">
        <v>3390</v>
      </c>
    </row>
    <row r="2196" spans="2:24" x14ac:dyDescent="0.25">
      <c r="B2196" t="s">
        <v>3387</v>
      </c>
      <c r="C2196" t="s">
        <v>3388</v>
      </c>
      <c r="D2196" t="s">
        <v>3389</v>
      </c>
      <c r="E2196">
        <v>224</v>
      </c>
      <c r="F2196">
        <v>3</v>
      </c>
      <c r="G2196">
        <v>62</v>
      </c>
      <c r="H2196">
        <v>63</v>
      </c>
      <c r="I2196" t="s">
        <v>77</v>
      </c>
      <c r="J2196" t="s">
        <v>144</v>
      </c>
      <c r="K2196">
        <v>150</v>
      </c>
      <c r="L2196" t="s">
        <v>83</v>
      </c>
      <c r="M2196" t="s">
        <v>73</v>
      </c>
      <c r="N2196">
        <v>1200</v>
      </c>
      <c r="O2196">
        <v>6645</v>
      </c>
      <c r="P2196">
        <v>16</v>
      </c>
      <c r="Q2196" t="s">
        <v>3990</v>
      </c>
      <c r="R2196" t="s">
        <v>74</v>
      </c>
      <c r="S2196">
        <v>7</v>
      </c>
      <c r="T2196">
        <v>949.28571428571399</v>
      </c>
      <c r="X2196" s="7" t="s">
        <v>3390</v>
      </c>
    </row>
    <row r="2197" spans="2:24" x14ac:dyDescent="0.25">
      <c r="B2197" t="s">
        <v>3391</v>
      </c>
      <c r="C2197" t="s">
        <v>228</v>
      </c>
      <c r="D2197" t="s">
        <v>3392</v>
      </c>
      <c r="E2197">
        <v>0</v>
      </c>
      <c r="F2197">
        <v>5</v>
      </c>
      <c r="G2197">
        <v>80</v>
      </c>
      <c r="H2197">
        <v>66</v>
      </c>
      <c r="I2197" t="s">
        <v>71</v>
      </c>
      <c r="J2197" t="s">
        <v>509</v>
      </c>
      <c r="K2197">
        <v>75</v>
      </c>
      <c r="L2197" t="s">
        <v>73</v>
      </c>
      <c r="M2197" t="s">
        <v>74</v>
      </c>
      <c r="N2197">
        <v>0</v>
      </c>
      <c r="O2197">
        <v>12570</v>
      </c>
      <c r="P2197">
        <v>16</v>
      </c>
      <c r="Q2197" t="s">
        <v>48</v>
      </c>
      <c r="R2197" t="s">
        <v>74</v>
      </c>
      <c r="S2197">
        <v>11</v>
      </c>
      <c r="T2197">
        <v>1142.72727272727</v>
      </c>
      <c r="X2197" t="s">
        <v>3393</v>
      </c>
    </row>
    <row r="2198" spans="2:24" x14ac:dyDescent="0.25">
      <c r="B2198" t="s">
        <v>3391</v>
      </c>
      <c r="C2198" t="s">
        <v>228</v>
      </c>
      <c r="D2198" t="s">
        <v>3392</v>
      </c>
      <c r="E2198">
        <v>0</v>
      </c>
      <c r="F2198">
        <v>5</v>
      </c>
      <c r="G2198">
        <v>80</v>
      </c>
      <c r="H2198">
        <v>66</v>
      </c>
      <c r="I2198" t="s">
        <v>77</v>
      </c>
      <c r="J2198" t="s">
        <v>144</v>
      </c>
      <c r="K2198">
        <v>150</v>
      </c>
      <c r="L2198" t="s">
        <v>239</v>
      </c>
      <c r="M2198" t="s">
        <v>74</v>
      </c>
      <c r="N2198">
        <v>1500</v>
      </c>
      <c r="O2198">
        <v>12570</v>
      </c>
      <c r="P2198">
        <v>16</v>
      </c>
      <c r="Q2198" t="s">
        <v>3990</v>
      </c>
      <c r="R2198" t="s">
        <v>74</v>
      </c>
      <c r="S2198">
        <v>13</v>
      </c>
      <c r="T2198">
        <v>966.923076923076</v>
      </c>
      <c r="X2198" t="s">
        <v>3393</v>
      </c>
    </row>
    <row r="2199" spans="2:24" x14ac:dyDescent="0.25">
      <c r="B2199" t="s">
        <v>3394</v>
      </c>
      <c r="C2199" t="s">
        <v>3395</v>
      </c>
      <c r="D2199" t="s">
        <v>3396</v>
      </c>
      <c r="E2199">
        <v>227</v>
      </c>
      <c r="F2199">
        <v>5</v>
      </c>
      <c r="G2199">
        <v>86</v>
      </c>
      <c r="H2199">
        <v>65.599999999999994</v>
      </c>
      <c r="I2199" t="s">
        <v>71</v>
      </c>
      <c r="J2199" t="s">
        <v>199</v>
      </c>
      <c r="K2199">
        <v>75</v>
      </c>
      <c r="L2199" t="s">
        <v>73</v>
      </c>
      <c r="M2199" t="s">
        <v>83</v>
      </c>
      <c r="N2199">
        <v>0</v>
      </c>
      <c r="O2199">
        <v>13836</v>
      </c>
      <c r="P2199">
        <v>16</v>
      </c>
      <c r="Q2199" t="s">
        <v>48</v>
      </c>
      <c r="R2199">
        <v>450</v>
      </c>
      <c r="S2199">
        <v>12</v>
      </c>
      <c r="T2199">
        <v>1153</v>
      </c>
      <c r="X2199" t="s">
        <v>3397</v>
      </c>
    </row>
    <row r="2200" spans="2:24" x14ac:dyDescent="0.25">
      <c r="B2200" t="s">
        <v>3394</v>
      </c>
      <c r="C2200" t="s">
        <v>3395</v>
      </c>
      <c r="D2200" t="s">
        <v>3396</v>
      </c>
      <c r="E2200">
        <v>227</v>
      </c>
      <c r="F2200">
        <v>5</v>
      </c>
      <c r="G2200">
        <v>86</v>
      </c>
      <c r="H2200">
        <v>65.599999999999994</v>
      </c>
      <c r="I2200" t="s">
        <v>77</v>
      </c>
      <c r="J2200" t="s">
        <v>189</v>
      </c>
      <c r="K2200">
        <v>150</v>
      </c>
      <c r="L2200" t="s">
        <v>83</v>
      </c>
      <c r="M2200" t="s">
        <v>83</v>
      </c>
      <c r="N2200">
        <v>0</v>
      </c>
      <c r="O2200">
        <v>13836</v>
      </c>
      <c r="P2200">
        <v>16</v>
      </c>
      <c r="Q2200" t="s">
        <v>48</v>
      </c>
      <c r="R2200" t="s">
        <v>74</v>
      </c>
      <c r="S2200">
        <v>12</v>
      </c>
      <c r="T2200">
        <v>1153</v>
      </c>
      <c r="X2200" t="s">
        <v>3397</v>
      </c>
    </row>
    <row r="2201" spans="2:24" x14ac:dyDescent="0.25">
      <c r="B2201" t="s">
        <v>3398</v>
      </c>
      <c r="C2201" t="s">
        <v>3399</v>
      </c>
      <c r="D2201" t="s">
        <v>3400</v>
      </c>
      <c r="E2201">
        <v>227</v>
      </c>
      <c r="F2201">
        <v>3</v>
      </c>
      <c r="G2201">
        <v>73</v>
      </c>
      <c r="H2201">
        <v>70</v>
      </c>
      <c r="I2201" t="s">
        <v>71</v>
      </c>
      <c r="J2201" t="s">
        <v>1538</v>
      </c>
      <c r="K2201">
        <v>150</v>
      </c>
      <c r="L2201" t="s">
        <v>83</v>
      </c>
      <c r="M2201" t="s">
        <v>83</v>
      </c>
      <c r="N2201">
        <v>0</v>
      </c>
      <c r="O2201">
        <v>7920</v>
      </c>
      <c r="P2201">
        <v>16</v>
      </c>
      <c r="Q2201" t="s">
        <v>48</v>
      </c>
      <c r="R2201">
        <v>450</v>
      </c>
      <c r="S2201">
        <v>7</v>
      </c>
      <c r="T2201">
        <v>1131.42857142857</v>
      </c>
      <c r="X2201" t="s">
        <v>3401</v>
      </c>
    </row>
    <row r="2202" spans="2:24" x14ac:dyDescent="0.25">
      <c r="B2202" t="s">
        <v>3398</v>
      </c>
      <c r="C2202" t="s">
        <v>3399</v>
      </c>
      <c r="D2202" t="s">
        <v>3400</v>
      </c>
      <c r="E2202">
        <v>227</v>
      </c>
      <c r="F2202">
        <v>3</v>
      </c>
      <c r="G2202">
        <v>73</v>
      </c>
      <c r="H2202">
        <v>70</v>
      </c>
      <c r="I2202" t="s">
        <v>71</v>
      </c>
      <c r="J2202" t="s">
        <v>201</v>
      </c>
      <c r="K2202">
        <v>150</v>
      </c>
      <c r="L2202" t="s">
        <v>83</v>
      </c>
      <c r="M2202" t="s">
        <v>73</v>
      </c>
      <c r="N2202">
        <v>1600</v>
      </c>
      <c r="O2202">
        <v>7920</v>
      </c>
      <c r="P2202">
        <v>16</v>
      </c>
      <c r="Q2202" t="s">
        <v>3990</v>
      </c>
      <c r="R2202">
        <v>320</v>
      </c>
      <c r="S2202">
        <v>8</v>
      </c>
      <c r="T2202">
        <v>990</v>
      </c>
      <c r="X2202" t="s">
        <v>3401</v>
      </c>
    </row>
    <row r="2203" spans="2:24" x14ac:dyDescent="0.25">
      <c r="B2203" t="s">
        <v>3398</v>
      </c>
      <c r="C2203" t="s">
        <v>3399</v>
      </c>
      <c r="D2203" t="s">
        <v>3400</v>
      </c>
      <c r="E2203">
        <v>227</v>
      </c>
      <c r="F2203">
        <v>3</v>
      </c>
      <c r="G2203">
        <v>73</v>
      </c>
      <c r="H2203">
        <v>70</v>
      </c>
      <c r="I2203" t="s">
        <v>77</v>
      </c>
      <c r="J2203" t="s">
        <v>1538</v>
      </c>
      <c r="K2203">
        <v>150</v>
      </c>
      <c r="L2203" t="s">
        <v>83</v>
      </c>
      <c r="M2203" t="s">
        <v>83</v>
      </c>
      <c r="N2203">
        <v>0</v>
      </c>
      <c r="O2203">
        <v>7920</v>
      </c>
      <c r="P2203">
        <v>16</v>
      </c>
      <c r="Q2203" t="s">
        <v>48</v>
      </c>
      <c r="R2203" t="s">
        <v>74</v>
      </c>
      <c r="S2203">
        <v>7</v>
      </c>
      <c r="T2203">
        <v>1131.42857142857</v>
      </c>
      <c r="X2203" t="s">
        <v>3401</v>
      </c>
    </row>
    <row r="2204" spans="2:24" x14ac:dyDescent="0.25">
      <c r="B2204" t="s">
        <v>3402</v>
      </c>
      <c r="C2204" t="s">
        <v>3403</v>
      </c>
      <c r="D2204" t="s">
        <v>3213</v>
      </c>
      <c r="E2204">
        <v>228</v>
      </c>
      <c r="F2204">
        <v>3</v>
      </c>
      <c r="G2204">
        <v>72</v>
      </c>
      <c r="H2204">
        <v>64.5</v>
      </c>
      <c r="I2204" t="s">
        <v>71</v>
      </c>
      <c r="J2204" t="s">
        <v>913</v>
      </c>
      <c r="K2204">
        <v>30</v>
      </c>
      <c r="L2204" t="s">
        <v>624</v>
      </c>
      <c r="M2204" t="s">
        <v>74</v>
      </c>
      <c r="N2204">
        <v>0</v>
      </c>
      <c r="O2204">
        <v>6792</v>
      </c>
      <c r="P2204">
        <v>16</v>
      </c>
      <c r="Q2204" t="s">
        <v>48</v>
      </c>
      <c r="R2204" t="s">
        <v>74</v>
      </c>
      <c r="S2204">
        <v>6</v>
      </c>
      <c r="T2204">
        <v>1132</v>
      </c>
      <c r="X2204" t="s">
        <v>3827</v>
      </c>
    </row>
    <row r="2205" spans="2:24" x14ac:dyDescent="0.25">
      <c r="B2205" t="s">
        <v>3402</v>
      </c>
      <c r="C2205" t="s">
        <v>3403</v>
      </c>
      <c r="D2205" t="s">
        <v>3213</v>
      </c>
      <c r="E2205">
        <v>228</v>
      </c>
      <c r="F2205">
        <v>3</v>
      </c>
      <c r="G2205">
        <v>72</v>
      </c>
      <c r="H2205">
        <v>64.5</v>
      </c>
      <c r="I2205" t="s">
        <v>77</v>
      </c>
      <c r="J2205" t="s">
        <v>144</v>
      </c>
      <c r="K2205">
        <v>150</v>
      </c>
      <c r="L2205" t="s">
        <v>239</v>
      </c>
      <c r="M2205" t="s">
        <v>74</v>
      </c>
      <c r="N2205">
        <v>0</v>
      </c>
      <c r="O2205">
        <v>6792</v>
      </c>
      <c r="P2205">
        <v>16</v>
      </c>
      <c r="Q2205" t="s">
        <v>48</v>
      </c>
      <c r="R2205" t="s">
        <v>74</v>
      </c>
      <c r="S2205">
        <v>6</v>
      </c>
      <c r="T2205">
        <v>1132</v>
      </c>
      <c r="X2205" t="s">
        <v>3827</v>
      </c>
    </row>
    <row r="2206" spans="2:24" x14ac:dyDescent="0.25">
      <c r="B2206" t="s">
        <v>3405</v>
      </c>
      <c r="C2206" t="s">
        <v>3406</v>
      </c>
      <c r="D2206" t="s">
        <v>559</v>
      </c>
      <c r="E2206">
        <v>229</v>
      </c>
      <c r="F2206">
        <v>4</v>
      </c>
      <c r="G2206">
        <v>61</v>
      </c>
      <c r="H2206">
        <v>65</v>
      </c>
      <c r="I2206" t="s">
        <v>71</v>
      </c>
      <c r="J2206" t="s">
        <v>199</v>
      </c>
      <c r="K2206">
        <v>75</v>
      </c>
      <c r="L2206" t="s">
        <v>73</v>
      </c>
      <c r="M2206" t="s">
        <v>83</v>
      </c>
      <c r="N2206">
        <v>0</v>
      </c>
      <c r="O2206">
        <v>9650</v>
      </c>
      <c r="P2206">
        <v>16</v>
      </c>
      <c r="Q2206" t="s">
        <v>48</v>
      </c>
      <c r="R2206">
        <v>450</v>
      </c>
      <c r="S2206">
        <v>8</v>
      </c>
      <c r="T2206">
        <v>1206.25</v>
      </c>
      <c r="X2206" t="s">
        <v>3404</v>
      </c>
    </row>
    <row r="2207" spans="2:24" x14ac:dyDescent="0.25">
      <c r="B2207" t="s">
        <v>3405</v>
      </c>
      <c r="C2207" t="s">
        <v>3406</v>
      </c>
      <c r="D2207" t="s">
        <v>559</v>
      </c>
      <c r="E2207">
        <v>229</v>
      </c>
      <c r="F2207">
        <v>4</v>
      </c>
      <c r="G2207">
        <v>61</v>
      </c>
      <c r="H2207">
        <v>65</v>
      </c>
      <c r="I2207" t="s">
        <v>77</v>
      </c>
      <c r="J2207" t="s">
        <v>199</v>
      </c>
      <c r="K2207">
        <v>75</v>
      </c>
      <c r="L2207" t="s">
        <v>83</v>
      </c>
      <c r="M2207" t="s">
        <v>83</v>
      </c>
      <c r="N2207">
        <v>0</v>
      </c>
      <c r="O2207">
        <v>9650</v>
      </c>
      <c r="P2207">
        <v>16</v>
      </c>
      <c r="Q2207" t="s">
        <v>48</v>
      </c>
      <c r="R2207" t="s">
        <v>74</v>
      </c>
      <c r="S2207">
        <v>8</v>
      </c>
      <c r="T2207">
        <v>1206.25</v>
      </c>
      <c r="X2207" t="s">
        <v>3404</v>
      </c>
    </row>
    <row r="2208" spans="2:24" x14ac:dyDescent="0.25">
      <c r="B2208" t="s">
        <v>3407</v>
      </c>
      <c r="C2208" t="s">
        <v>3408</v>
      </c>
      <c r="D2208" t="s">
        <v>3409</v>
      </c>
      <c r="E2208">
        <v>229</v>
      </c>
      <c r="F2208">
        <v>4</v>
      </c>
      <c r="G2208">
        <v>72</v>
      </c>
      <c r="H2208">
        <v>66</v>
      </c>
      <c r="I2208" t="s">
        <v>71</v>
      </c>
      <c r="J2208" t="s">
        <v>140</v>
      </c>
      <c r="K2208">
        <v>190</v>
      </c>
      <c r="L2208" t="s">
        <v>83</v>
      </c>
      <c r="M2208" t="s">
        <v>73</v>
      </c>
      <c r="N2208">
        <v>1200</v>
      </c>
      <c r="O2208">
        <v>10602</v>
      </c>
      <c r="P2208">
        <v>16</v>
      </c>
      <c r="Q2208" t="s">
        <v>3990</v>
      </c>
      <c r="R2208">
        <v>320</v>
      </c>
      <c r="S2208">
        <v>11</v>
      </c>
      <c r="T2208">
        <v>963.81818181818096</v>
      </c>
      <c r="X2208" t="s">
        <v>3410</v>
      </c>
    </row>
    <row r="2209" spans="2:24" x14ac:dyDescent="0.25">
      <c r="B2209" t="s">
        <v>3407</v>
      </c>
      <c r="C2209" t="s">
        <v>3408</v>
      </c>
      <c r="D2209" t="s">
        <v>3409</v>
      </c>
      <c r="E2209">
        <v>229</v>
      </c>
      <c r="F2209">
        <v>4</v>
      </c>
      <c r="G2209">
        <v>72</v>
      </c>
      <c r="H2209">
        <v>66</v>
      </c>
      <c r="I2209" t="s">
        <v>71</v>
      </c>
      <c r="J2209" t="s">
        <v>144</v>
      </c>
      <c r="K2209">
        <v>150</v>
      </c>
      <c r="L2209" t="s">
        <v>83</v>
      </c>
      <c r="M2209" t="s">
        <v>73</v>
      </c>
      <c r="N2209">
        <v>1500</v>
      </c>
      <c r="O2209">
        <v>10602</v>
      </c>
      <c r="P2209">
        <v>16</v>
      </c>
      <c r="Q2209" t="s">
        <v>3990</v>
      </c>
      <c r="R2209">
        <v>320</v>
      </c>
      <c r="S2209">
        <v>11</v>
      </c>
      <c r="T2209">
        <v>963.81818181818096</v>
      </c>
      <c r="X2209" t="s">
        <v>3410</v>
      </c>
    </row>
    <row r="2210" spans="2:24" x14ac:dyDescent="0.25">
      <c r="B2210" t="s">
        <v>3407</v>
      </c>
      <c r="C2210" t="s">
        <v>3408</v>
      </c>
      <c r="D2210" t="s">
        <v>3409</v>
      </c>
      <c r="E2210">
        <v>229</v>
      </c>
      <c r="F2210">
        <v>4</v>
      </c>
      <c r="G2210">
        <v>72</v>
      </c>
      <c r="H2210">
        <v>66</v>
      </c>
      <c r="I2210" t="s">
        <v>77</v>
      </c>
      <c r="J2210" t="s">
        <v>144</v>
      </c>
      <c r="K2210">
        <v>150</v>
      </c>
      <c r="L2210" t="s">
        <v>83</v>
      </c>
      <c r="M2210" t="s">
        <v>73</v>
      </c>
      <c r="N2210">
        <v>1500</v>
      </c>
      <c r="O2210">
        <v>10602</v>
      </c>
      <c r="P2210">
        <v>16</v>
      </c>
      <c r="Q2210" t="s">
        <v>3990</v>
      </c>
      <c r="R2210" t="s">
        <v>74</v>
      </c>
      <c r="S2210">
        <v>11</v>
      </c>
      <c r="T2210">
        <v>963.81818181818096</v>
      </c>
      <c r="X2210" t="s">
        <v>3410</v>
      </c>
    </row>
    <row r="2211" spans="2:24" x14ac:dyDescent="0.25">
      <c r="B2211" t="s">
        <v>3411</v>
      </c>
      <c r="C2211" t="s">
        <v>3412</v>
      </c>
      <c r="D2211" t="s">
        <v>3413</v>
      </c>
      <c r="E2211">
        <v>231</v>
      </c>
      <c r="F2211">
        <v>2</v>
      </c>
      <c r="G2211">
        <v>80</v>
      </c>
      <c r="H2211">
        <v>70</v>
      </c>
      <c r="I2211" t="s">
        <v>71</v>
      </c>
      <c r="J2211" t="s">
        <v>94</v>
      </c>
      <c r="K2211">
        <v>170</v>
      </c>
      <c r="L2211" t="s">
        <v>83</v>
      </c>
      <c r="M2211" t="s">
        <v>83</v>
      </c>
      <c r="N2211">
        <v>0</v>
      </c>
      <c r="O2211">
        <v>6836</v>
      </c>
      <c r="P2211">
        <v>16</v>
      </c>
      <c r="Q2211" t="s">
        <v>48</v>
      </c>
      <c r="R2211">
        <v>450</v>
      </c>
      <c r="S2211">
        <v>6</v>
      </c>
      <c r="T2211">
        <v>1139.3333333333301</v>
      </c>
      <c r="X2211" t="s">
        <v>3414</v>
      </c>
    </row>
    <row r="2212" spans="2:24" x14ac:dyDescent="0.25">
      <c r="B2212" t="s">
        <v>3411</v>
      </c>
      <c r="C2212" t="s">
        <v>3412</v>
      </c>
      <c r="D2212" t="s">
        <v>3413</v>
      </c>
      <c r="E2212">
        <v>231</v>
      </c>
      <c r="F2212">
        <v>2</v>
      </c>
      <c r="G2212">
        <v>80</v>
      </c>
      <c r="H2212">
        <v>70</v>
      </c>
      <c r="I2212" t="s">
        <v>71</v>
      </c>
      <c r="J2212" t="s">
        <v>1538</v>
      </c>
      <c r="K2212">
        <v>150</v>
      </c>
      <c r="L2212" t="s">
        <v>83</v>
      </c>
      <c r="M2212" t="s">
        <v>83</v>
      </c>
      <c r="N2212">
        <v>0</v>
      </c>
      <c r="O2212">
        <v>6836</v>
      </c>
      <c r="P2212">
        <v>16</v>
      </c>
      <c r="Q2212" t="s">
        <v>48</v>
      </c>
      <c r="R2212">
        <v>450</v>
      </c>
      <c r="S2212">
        <v>6</v>
      </c>
      <c r="T2212">
        <v>1139.3333333333301</v>
      </c>
      <c r="X2212" t="s">
        <v>3414</v>
      </c>
    </row>
    <row r="2213" spans="2:24" x14ac:dyDescent="0.25">
      <c r="B2213" t="s">
        <v>3411</v>
      </c>
      <c r="C2213" t="s">
        <v>3412</v>
      </c>
      <c r="D2213" t="s">
        <v>3413</v>
      </c>
      <c r="E2213">
        <v>231</v>
      </c>
      <c r="F2213">
        <v>2</v>
      </c>
      <c r="G2213">
        <v>80</v>
      </c>
      <c r="H2213">
        <v>70</v>
      </c>
      <c r="I2213" t="s">
        <v>77</v>
      </c>
      <c r="J2213" t="s">
        <v>1538</v>
      </c>
      <c r="K2213">
        <v>150</v>
      </c>
      <c r="L2213" t="s">
        <v>83</v>
      </c>
      <c r="M2213" t="s">
        <v>83</v>
      </c>
      <c r="N2213">
        <v>0</v>
      </c>
      <c r="O2213">
        <v>6836</v>
      </c>
      <c r="P2213">
        <v>16</v>
      </c>
      <c r="Q2213" t="s">
        <v>48</v>
      </c>
      <c r="R2213" t="s">
        <v>74</v>
      </c>
      <c r="S2213">
        <v>6</v>
      </c>
      <c r="T2213">
        <v>1139.3333333333301</v>
      </c>
      <c r="X2213" t="s">
        <v>3414</v>
      </c>
    </row>
    <row r="2214" spans="2:24" x14ac:dyDescent="0.25">
      <c r="B2214" t="s">
        <v>3411</v>
      </c>
      <c r="C2214" t="s">
        <v>3412</v>
      </c>
      <c r="D2214" t="s">
        <v>3413</v>
      </c>
      <c r="E2214">
        <v>231</v>
      </c>
      <c r="F2214">
        <v>2</v>
      </c>
      <c r="G2214">
        <v>80</v>
      </c>
      <c r="H2214">
        <v>70</v>
      </c>
      <c r="I2214" t="s">
        <v>77</v>
      </c>
      <c r="J2214" t="s">
        <v>94</v>
      </c>
      <c r="K2214">
        <v>170</v>
      </c>
      <c r="L2214" t="s">
        <v>83</v>
      </c>
      <c r="M2214" t="s">
        <v>83</v>
      </c>
      <c r="N2214">
        <v>0</v>
      </c>
      <c r="O2214">
        <v>6836</v>
      </c>
      <c r="P2214">
        <v>16</v>
      </c>
      <c r="Q2214" t="s">
        <v>48</v>
      </c>
      <c r="R2214" t="s">
        <v>74</v>
      </c>
      <c r="S2214">
        <v>6</v>
      </c>
      <c r="T2214">
        <v>1139.3333333333301</v>
      </c>
      <c r="X2214" t="s">
        <v>3414</v>
      </c>
    </row>
    <row r="2215" spans="2:24" x14ac:dyDescent="0.25">
      <c r="B2215" t="s">
        <v>3415</v>
      </c>
      <c r="C2215" t="s">
        <v>3376</v>
      </c>
      <c r="D2215" t="s">
        <v>2100</v>
      </c>
      <c r="E2215">
        <v>231</v>
      </c>
      <c r="F2215">
        <v>3</v>
      </c>
      <c r="G2215">
        <v>68</v>
      </c>
      <c r="H2215">
        <v>66</v>
      </c>
      <c r="I2215" t="s">
        <v>71</v>
      </c>
      <c r="J2215" t="s">
        <v>913</v>
      </c>
      <c r="K2215">
        <v>30</v>
      </c>
      <c r="L2215" t="s">
        <v>73</v>
      </c>
      <c r="M2215" t="s">
        <v>74</v>
      </c>
      <c r="N2215">
        <v>0</v>
      </c>
      <c r="O2215">
        <v>6930</v>
      </c>
      <c r="P2215">
        <v>16</v>
      </c>
      <c r="Q2215" t="s">
        <v>48</v>
      </c>
      <c r="R2215" t="s">
        <v>74</v>
      </c>
      <c r="S2215">
        <v>6</v>
      </c>
      <c r="T2215">
        <v>1155</v>
      </c>
      <c r="X2215" t="s">
        <v>3828</v>
      </c>
    </row>
    <row r="2216" spans="2:24" x14ac:dyDescent="0.25">
      <c r="B2216" t="s">
        <v>3415</v>
      </c>
      <c r="C2216" t="s">
        <v>3376</v>
      </c>
      <c r="D2216" t="s">
        <v>2100</v>
      </c>
      <c r="E2216">
        <v>231</v>
      </c>
      <c r="F2216">
        <v>3</v>
      </c>
      <c r="G2216">
        <v>68</v>
      </c>
      <c r="H2216">
        <v>66</v>
      </c>
      <c r="I2216" t="s">
        <v>77</v>
      </c>
      <c r="J2216" t="s">
        <v>913</v>
      </c>
      <c r="K2216">
        <v>30</v>
      </c>
      <c r="L2216" t="s">
        <v>73</v>
      </c>
      <c r="M2216" t="s">
        <v>74</v>
      </c>
      <c r="N2216">
        <v>0</v>
      </c>
      <c r="O2216">
        <v>6930</v>
      </c>
      <c r="P2216">
        <v>16</v>
      </c>
      <c r="Q2216" t="s">
        <v>48</v>
      </c>
      <c r="R2216" t="s">
        <v>74</v>
      </c>
      <c r="S2216">
        <v>6</v>
      </c>
      <c r="T2216">
        <v>1155</v>
      </c>
      <c r="X2216" t="s">
        <v>3828</v>
      </c>
    </row>
    <row r="2217" spans="2:24" x14ac:dyDescent="0.25">
      <c r="B2217" t="s">
        <v>3418</v>
      </c>
      <c r="C2217" t="s">
        <v>3419</v>
      </c>
      <c r="D2217" t="s">
        <v>3416</v>
      </c>
      <c r="E2217">
        <v>232</v>
      </c>
      <c r="F2217">
        <v>4</v>
      </c>
      <c r="G2217">
        <v>76</v>
      </c>
      <c r="H2217">
        <v>66</v>
      </c>
      <c r="I2217" t="s">
        <v>71</v>
      </c>
      <c r="J2217" t="s">
        <v>140</v>
      </c>
      <c r="K2217">
        <v>190</v>
      </c>
      <c r="L2217" t="s">
        <v>83</v>
      </c>
      <c r="M2217" t="s">
        <v>73</v>
      </c>
      <c r="N2217">
        <v>1200</v>
      </c>
      <c r="O2217">
        <v>9270</v>
      </c>
      <c r="P2217">
        <v>16</v>
      </c>
      <c r="Q2217" t="s">
        <v>3990</v>
      </c>
      <c r="R2217">
        <v>320</v>
      </c>
      <c r="S2217">
        <v>10</v>
      </c>
      <c r="T2217">
        <v>927</v>
      </c>
      <c r="X2217" t="s">
        <v>3417</v>
      </c>
    </row>
    <row r="2218" spans="2:24" x14ac:dyDescent="0.25">
      <c r="B2218" t="s">
        <v>3418</v>
      </c>
      <c r="C2218" t="s">
        <v>3419</v>
      </c>
      <c r="D2218" t="s">
        <v>3416</v>
      </c>
      <c r="E2218">
        <v>232</v>
      </c>
      <c r="F2218">
        <v>4</v>
      </c>
      <c r="G2218">
        <v>76</v>
      </c>
      <c r="H2218">
        <v>66</v>
      </c>
      <c r="I2218" t="s">
        <v>77</v>
      </c>
      <c r="J2218" t="s">
        <v>144</v>
      </c>
      <c r="K2218">
        <v>150</v>
      </c>
      <c r="L2218" t="s">
        <v>83</v>
      </c>
      <c r="M2218" t="s">
        <v>73</v>
      </c>
      <c r="N2218">
        <v>1500</v>
      </c>
      <c r="O2218">
        <v>9270</v>
      </c>
      <c r="P2218">
        <v>16</v>
      </c>
      <c r="Q2218" t="s">
        <v>3990</v>
      </c>
      <c r="R2218" t="s">
        <v>74</v>
      </c>
      <c r="S2218">
        <v>10</v>
      </c>
      <c r="T2218">
        <v>927</v>
      </c>
      <c r="X2218" t="s">
        <v>3417</v>
      </c>
    </row>
    <row r="2219" spans="2:24" x14ac:dyDescent="0.25">
      <c r="B2219" t="s">
        <v>3420</v>
      </c>
      <c r="C2219" t="s">
        <v>3419</v>
      </c>
      <c r="D2219" t="s">
        <v>139</v>
      </c>
      <c r="E2219">
        <v>0</v>
      </c>
      <c r="F2219">
        <v>4</v>
      </c>
      <c r="G2219">
        <v>76</v>
      </c>
      <c r="H2219">
        <v>66</v>
      </c>
      <c r="I2219" t="s">
        <v>71</v>
      </c>
      <c r="J2219" t="s">
        <v>140</v>
      </c>
      <c r="K2219">
        <v>190</v>
      </c>
      <c r="L2219" t="s">
        <v>73</v>
      </c>
      <c r="M2219" t="s">
        <v>74</v>
      </c>
      <c r="N2219">
        <v>1200</v>
      </c>
      <c r="O2219">
        <v>9270</v>
      </c>
      <c r="P2219">
        <v>16</v>
      </c>
      <c r="Q2219" t="s">
        <v>3990</v>
      </c>
      <c r="R2219" t="s">
        <v>74</v>
      </c>
      <c r="S2219">
        <v>10</v>
      </c>
      <c r="T2219">
        <v>927</v>
      </c>
      <c r="X2219" t="s">
        <v>3421</v>
      </c>
    </row>
    <row r="2220" spans="2:24" x14ac:dyDescent="0.25">
      <c r="B2220" t="s">
        <v>3420</v>
      </c>
      <c r="C2220" t="s">
        <v>3419</v>
      </c>
      <c r="D2220" t="s">
        <v>139</v>
      </c>
      <c r="E2220">
        <v>0</v>
      </c>
      <c r="F2220">
        <v>4</v>
      </c>
      <c r="G2220">
        <v>76</v>
      </c>
      <c r="H2220">
        <v>66</v>
      </c>
      <c r="I2220" t="s">
        <v>77</v>
      </c>
      <c r="J2220" t="s">
        <v>144</v>
      </c>
      <c r="K2220">
        <v>150</v>
      </c>
      <c r="L2220" t="s">
        <v>239</v>
      </c>
      <c r="M2220" t="s">
        <v>74</v>
      </c>
      <c r="N2220">
        <v>1500</v>
      </c>
      <c r="O2220">
        <v>9270</v>
      </c>
      <c r="P2220">
        <v>16</v>
      </c>
      <c r="Q2220" t="s">
        <v>3990</v>
      </c>
      <c r="R2220" t="s">
        <v>74</v>
      </c>
      <c r="S2220">
        <v>10</v>
      </c>
      <c r="T2220">
        <v>927</v>
      </c>
      <c r="X2220" t="s">
        <v>3421</v>
      </c>
    </row>
    <row r="2221" spans="2:24" x14ac:dyDescent="0.25">
      <c r="B2221" t="s">
        <v>3422</v>
      </c>
      <c r="C2221" t="s">
        <v>3423</v>
      </c>
      <c r="D2221" t="s">
        <v>3424</v>
      </c>
      <c r="E2221">
        <v>237</v>
      </c>
      <c r="F2221">
        <v>5</v>
      </c>
      <c r="G2221">
        <v>60</v>
      </c>
      <c r="H2221">
        <v>66</v>
      </c>
      <c r="I2221" t="s">
        <v>71</v>
      </c>
      <c r="J2221" t="s">
        <v>2166</v>
      </c>
      <c r="K2221">
        <v>200</v>
      </c>
      <c r="L2221" t="s">
        <v>83</v>
      </c>
      <c r="M2221" t="s">
        <v>73</v>
      </c>
      <c r="N2221">
        <v>1200</v>
      </c>
      <c r="O2221">
        <v>11580</v>
      </c>
      <c r="P2221">
        <v>16</v>
      </c>
      <c r="Q2221" t="s">
        <v>3990</v>
      </c>
      <c r="R2221">
        <v>320</v>
      </c>
      <c r="S2221">
        <v>12</v>
      </c>
      <c r="T2221">
        <v>965</v>
      </c>
      <c r="X2221" t="s">
        <v>3425</v>
      </c>
    </row>
    <row r="2222" spans="2:24" x14ac:dyDescent="0.25">
      <c r="B2222" t="s">
        <v>3422</v>
      </c>
      <c r="C2222" t="s">
        <v>3423</v>
      </c>
      <c r="D2222" t="s">
        <v>3424</v>
      </c>
      <c r="E2222">
        <v>237</v>
      </c>
      <c r="F2222">
        <v>5</v>
      </c>
      <c r="G2222">
        <v>60</v>
      </c>
      <c r="H2222">
        <v>66</v>
      </c>
      <c r="I2222" t="s">
        <v>77</v>
      </c>
      <c r="J2222" t="s">
        <v>170</v>
      </c>
      <c r="K2222">
        <v>300</v>
      </c>
      <c r="L2222" t="s">
        <v>83</v>
      </c>
      <c r="M2222" t="s">
        <v>73</v>
      </c>
      <c r="N2222">
        <v>1000</v>
      </c>
      <c r="O2222">
        <v>11580</v>
      </c>
      <c r="P2222">
        <v>16</v>
      </c>
      <c r="Q2222" t="s">
        <v>3990</v>
      </c>
      <c r="R2222" t="s">
        <v>74</v>
      </c>
      <c r="S2222">
        <v>12</v>
      </c>
      <c r="T2222">
        <v>965</v>
      </c>
      <c r="X2222" t="s">
        <v>3425</v>
      </c>
    </row>
    <row r="2223" spans="2:24" x14ac:dyDescent="0.25">
      <c r="B2223" t="s">
        <v>3426</v>
      </c>
      <c r="C2223" t="s">
        <v>3423</v>
      </c>
      <c r="D2223" t="s">
        <v>3427</v>
      </c>
      <c r="E2223">
        <v>237</v>
      </c>
      <c r="F2223">
        <v>5</v>
      </c>
      <c r="G2223">
        <v>60</v>
      </c>
      <c r="H2223">
        <v>66</v>
      </c>
      <c r="I2223" t="s">
        <v>71</v>
      </c>
      <c r="J2223" t="s">
        <v>140</v>
      </c>
      <c r="K2223">
        <v>190</v>
      </c>
      <c r="L2223" t="s">
        <v>83</v>
      </c>
      <c r="M2223" t="s">
        <v>73</v>
      </c>
      <c r="N2223" t="s">
        <v>74</v>
      </c>
      <c r="O2223">
        <v>11580</v>
      </c>
      <c r="P2223">
        <v>16</v>
      </c>
      <c r="Q2223" t="s">
        <v>3989</v>
      </c>
      <c r="R2223">
        <v>320</v>
      </c>
      <c r="S2223" t="s">
        <v>74</v>
      </c>
      <c r="T2223" t="s">
        <v>74</v>
      </c>
      <c r="X2223" t="s">
        <v>3428</v>
      </c>
    </row>
    <row r="2224" spans="2:24" x14ac:dyDescent="0.25">
      <c r="B2224" t="s">
        <v>3426</v>
      </c>
      <c r="C2224" t="s">
        <v>3423</v>
      </c>
      <c r="D2224" t="s">
        <v>3427</v>
      </c>
      <c r="E2224">
        <v>237</v>
      </c>
      <c r="F2224">
        <v>5</v>
      </c>
      <c r="G2224">
        <v>60</v>
      </c>
      <c r="H2224">
        <v>66</v>
      </c>
      <c r="I2224" t="s">
        <v>77</v>
      </c>
      <c r="J2224" t="s">
        <v>170</v>
      </c>
      <c r="K2224">
        <v>300</v>
      </c>
      <c r="L2224" t="s">
        <v>83</v>
      </c>
      <c r="M2224" t="s">
        <v>73</v>
      </c>
      <c r="N2224">
        <v>1000</v>
      </c>
      <c r="O2224">
        <v>11580</v>
      </c>
      <c r="P2224">
        <v>16</v>
      </c>
      <c r="Q2224" t="s">
        <v>3990</v>
      </c>
      <c r="R2224" t="s">
        <v>74</v>
      </c>
      <c r="S2224">
        <v>12</v>
      </c>
      <c r="T2224">
        <v>965</v>
      </c>
      <c r="X2224" t="s">
        <v>3428</v>
      </c>
    </row>
    <row r="2225" spans="2:24" x14ac:dyDescent="0.25">
      <c r="B2225" t="s">
        <v>3429</v>
      </c>
      <c r="C2225" t="s">
        <v>3423</v>
      </c>
      <c r="D2225" t="s">
        <v>3430</v>
      </c>
      <c r="E2225">
        <v>237</v>
      </c>
      <c r="F2225">
        <v>5</v>
      </c>
      <c r="G2225">
        <v>60</v>
      </c>
      <c r="H2225">
        <v>66</v>
      </c>
      <c r="I2225" t="s">
        <v>71</v>
      </c>
      <c r="J2225" t="s">
        <v>140</v>
      </c>
      <c r="K2225">
        <v>190</v>
      </c>
      <c r="L2225" t="s">
        <v>83</v>
      </c>
      <c r="M2225" t="s">
        <v>73</v>
      </c>
      <c r="N2225">
        <v>1200</v>
      </c>
      <c r="O2225">
        <v>11580</v>
      </c>
      <c r="P2225">
        <v>16</v>
      </c>
      <c r="Q2225" t="s">
        <v>3990</v>
      </c>
      <c r="R2225">
        <v>320</v>
      </c>
      <c r="S2225">
        <v>12</v>
      </c>
      <c r="T2225">
        <v>965</v>
      </c>
      <c r="X2225" t="s">
        <v>3431</v>
      </c>
    </row>
    <row r="2226" spans="2:24" x14ac:dyDescent="0.25">
      <c r="B2226" t="s">
        <v>3429</v>
      </c>
      <c r="C2226" t="s">
        <v>3423</v>
      </c>
      <c r="D2226" t="s">
        <v>3430</v>
      </c>
      <c r="E2226">
        <v>237</v>
      </c>
      <c r="F2226">
        <v>5</v>
      </c>
      <c r="G2226">
        <v>60</v>
      </c>
      <c r="H2226">
        <v>66</v>
      </c>
      <c r="I2226" t="s">
        <v>77</v>
      </c>
      <c r="J2226" t="s">
        <v>170</v>
      </c>
      <c r="K2226">
        <v>300</v>
      </c>
      <c r="L2226" t="s">
        <v>83</v>
      </c>
      <c r="M2226" t="s">
        <v>73</v>
      </c>
      <c r="N2226">
        <v>1000</v>
      </c>
      <c r="O2226">
        <v>11580</v>
      </c>
      <c r="P2226">
        <v>16</v>
      </c>
      <c r="Q2226" t="s">
        <v>3990</v>
      </c>
      <c r="R2226" t="s">
        <v>74</v>
      </c>
      <c r="S2226">
        <v>12</v>
      </c>
      <c r="T2226">
        <v>965</v>
      </c>
      <c r="X2226" t="s">
        <v>3431</v>
      </c>
    </row>
    <row r="2227" spans="2:24" x14ac:dyDescent="0.25">
      <c r="B2227" t="s">
        <v>3432</v>
      </c>
      <c r="C2227" t="s">
        <v>3082</v>
      </c>
      <c r="D2227" t="s">
        <v>3433</v>
      </c>
      <c r="E2227">
        <v>237</v>
      </c>
      <c r="F2227">
        <v>5</v>
      </c>
      <c r="G2227">
        <v>65</v>
      </c>
      <c r="H2227">
        <v>66</v>
      </c>
      <c r="I2227" t="s">
        <v>71</v>
      </c>
      <c r="J2227" t="s">
        <v>140</v>
      </c>
      <c r="K2227">
        <v>190</v>
      </c>
      <c r="L2227" t="s">
        <v>83</v>
      </c>
      <c r="M2227" t="s">
        <v>73</v>
      </c>
      <c r="N2227">
        <v>1200</v>
      </c>
      <c r="O2227">
        <v>11580</v>
      </c>
      <c r="P2227">
        <v>16</v>
      </c>
      <c r="Q2227" t="s">
        <v>3990</v>
      </c>
      <c r="R2227">
        <v>320</v>
      </c>
      <c r="S2227">
        <v>12</v>
      </c>
      <c r="T2227">
        <v>965</v>
      </c>
      <c r="X2227" t="s">
        <v>3434</v>
      </c>
    </row>
    <row r="2228" spans="2:24" x14ac:dyDescent="0.25">
      <c r="B2228" t="s">
        <v>3432</v>
      </c>
      <c r="C2228" t="s">
        <v>3082</v>
      </c>
      <c r="D2228" t="s">
        <v>3433</v>
      </c>
      <c r="E2228">
        <v>237</v>
      </c>
      <c r="F2228">
        <v>5</v>
      </c>
      <c r="G2228">
        <v>65</v>
      </c>
      <c r="H2228">
        <v>66</v>
      </c>
      <c r="I2228" t="s">
        <v>77</v>
      </c>
      <c r="J2228" t="s">
        <v>170</v>
      </c>
      <c r="K2228">
        <v>300</v>
      </c>
      <c r="L2228" t="s">
        <v>83</v>
      </c>
      <c r="M2228" t="s">
        <v>73</v>
      </c>
      <c r="N2228">
        <v>1000</v>
      </c>
      <c r="O2228">
        <v>11580</v>
      </c>
      <c r="P2228">
        <v>16</v>
      </c>
      <c r="Q2228" t="s">
        <v>3990</v>
      </c>
      <c r="R2228" t="s">
        <v>74</v>
      </c>
      <c r="S2228">
        <v>12</v>
      </c>
      <c r="T2228">
        <v>965</v>
      </c>
      <c r="X2228" t="s">
        <v>3434</v>
      </c>
    </row>
    <row r="2229" spans="2:24" x14ac:dyDescent="0.25">
      <c r="B2229" t="s">
        <v>3435</v>
      </c>
      <c r="C2229" t="s">
        <v>3436</v>
      </c>
      <c r="D2229" t="s">
        <v>3437</v>
      </c>
      <c r="E2229">
        <v>241</v>
      </c>
      <c r="F2229">
        <v>5</v>
      </c>
      <c r="G2229">
        <v>66</v>
      </c>
      <c r="H2229">
        <v>80</v>
      </c>
      <c r="I2229" t="s">
        <v>71</v>
      </c>
      <c r="J2229" t="s">
        <v>132</v>
      </c>
      <c r="K2229">
        <v>135</v>
      </c>
      <c r="L2229" t="s">
        <v>239</v>
      </c>
      <c r="M2229" t="s">
        <v>74</v>
      </c>
      <c r="N2229">
        <v>0</v>
      </c>
      <c r="O2229">
        <v>12030</v>
      </c>
      <c r="P2229">
        <v>16</v>
      </c>
      <c r="Q2229" t="s">
        <v>48</v>
      </c>
      <c r="R2229" t="s">
        <v>74</v>
      </c>
      <c r="S2229">
        <v>10</v>
      </c>
      <c r="T2229">
        <v>1203</v>
      </c>
      <c r="X2229" t="s">
        <v>3438</v>
      </c>
    </row>
    <row r="2230" spans="2:24" x14ac:dyDescent="0.25">
      <c r="B2230" t="s">
        <v>3435</v>
      </c>
      <c r="C2230" t="s">
        <v>3436</v>
      </c>
      <c r="D2230" t="s">
        <v>3437</v>
      </c>
      <c r="E2230">
        <v>241</v>
      </c>
      <c r="F2230">
        <v>5</v>
      </c>
      <c r="G2230">
        <v>66</v>
      </c>
      <c r="H2230">
        <v>80</v>
      </c>
      <c r="I2230" t="s">
        <v>77</v>
      </c>
      <c r="J2230" t="s">
        <v>1609</v>
      </c>
      <c r="K2230">
        <v>150</v>
      </c>
      <c r="L2230" t="s">
        <v>239</v>
      </c>
      <c r="M2230" t="s">
        <v>74</v>
      </c>
      <c r="N2230">
        <v>0</v>
      </c>
      <c r="O2230">
        <v>12030</v>
      </c>
      <c r="P2230">
        <v>16</v>
      </c>
      <c r="Q2230" t="s">
        <v>48</v>
      </c>
      <c r="R2230" t="s">
        <v>74</v>
      </c>
      <c r="S2230">
        <v>10</v>
      </c>
      <c r="T2230">
        <v>1203</v>
      </c>
      <c r="X2230" t="s">
        <v>3438</v>
      </c>
    </row>
    <row r="2231" spans="2:24" x14ac:dyDescent="0.25">
      <c r="B2231" t="s">
        <v>3439</v>
      </c>
      <c r="C2231" t="s">
        <v>3440</v>
      </c>
      <c r="D2231" t="s">
        <v>3441</v>
      </c>
      <c r="E2231">
        <v>242</v>
      </c>
      <c r="F2231">
        <v>4</v>
      </c>
      <c r="G2231">
        <v>58</v>
      </c>
      <c r="H2231">
        <v>66</v>
      </c>
      <c r="I2231" t="s">
        <v>71</v>
      </c>
      <c r="J2231" t="s">
        <v>144</v>
      </c>
      <c r="K2231">
        <v>150</v>
      </c>
      <c r="L2231" t="s">
        <v>83</v>
      </c>
      <c r="M2231" t="s">
        <v>73</v>
      </c>
      <c r="N2231">
        <v>500</v>
      </c>
      <c r="O2231">
        <v>9270</v>
      </c>
      <c r="P2231">
        <v>16</v>
      </c>
      <c r="Q2231" t="s">
        <v>3990</v>
      </c>
      <c r="R2231">
        <v>320</v>
      </c>
      <c r="S2231">
        <v>10</v>
      </c>
      <c r="T2231">
        <v>927</v>
      </c>
      <c r="X2231" t="s">
        <v>3442</v>
      </c>
    </row>
    <row r="2232" spans="2:24" x14ac:dyDescent="0.25">
      <c r="B2232" t="s">
        <v>3439</v>
      </c>
      <c r="C2232" t="s">
        <v>3440</v>
      </c>
      <c r="D2232" t="s">
        <v>3441</v>
      </c>
      <c r="E2232">
        <v>242</v>
      </c>
      <c r="F2232">
        <v>4</v>
      </c>
      <c r="G2232">
        <v>58</v>
      </c>
      <c r="H2232">
        <v>66</v>
      </c>
      <c r="I2232" t="s">
        <v>71</v>
      </c>
      <c r="J2232" t="s">
        <v>140</v>
      </c>
      <c r="K2232">
        <v>190</v>
      </c>
      <c r="L2232" t="s">
        <v>83</v>
      </c>
      <c r="M2232" t="s">
        <v>73</v>
      </c>
      <c r="N2232">
        <v>1200</v>
      </c>
      <c r="O2232">
        <v>9270</v>
      </c>
      <c r="P2232">
        <v>16</v>
      </c>
      <c r="Q2232" t="s">
        <v>3990</v>
      </c>
      <c r="R2232">
        <v>320</v>
      </c>
      <c r="S2232">
        <v>10</v>
      </c>
      <c r="T2232">
        <v>927</v>
      </c>
      <c r="X2232" t="s">
        <v>3442</v>
      </c>
    </row>
    <row r="2233" spans="2:24" x14ac:dyDescent="0.25">
      <c r="B2233" t="s">
        <v>3439</v>
      </c>
      <c r="C2233" t="s">
        <v>3440</v>
      </c>
      <c r="D2233" t="s">
        <v>3441</v>
      </c>
      <c r="E2233">
        <v>242</v>
      </c>
      <c r="F2233">
        <v>4</v>
      </c>
      <c r="G2233">
        <v>58</v>
      </c>
      <c r="H2233">
        <v>66</v>
      </c>
      <c r="I2233" t="s">
        <v>77</v>
      </c>
      <c r="J2233" t="s">
        <v>929</v>
      </c>
      <c r="K2233">
        <v>300</v>
      </c>
      <c r="L2233" t="s">
        <v>83</v>
      </c>
      <c r="M2233" t="s">
        <v>73</v>
      </c>
      <c r="N2233">
        <v>800</v>
      </c>
      <c r="O2233">
        <v>9270</v>
      </c>
      <c r="P2233">
        <v>16</v>
      </c>
      <c r="Q2233" t="s">
        <v>3990</v>
      </c>
      <c r="R2233" t="s">
        <v>74</v>
      </c>
      <c r="S2233">
        <v>10</v>
      </c>
      <c r="T2233">
        <v>927</v>
      </c>
      <c r="X2233" t="s">
        <v>3442</v>
      </c>
    </row>
    <row r="2234" spans="2:24" x14ac:dyDescent="0.25">
      <c r="B2234" t="s">
        <v>3443</v>
      </c>
      <c r="C2234" t="s">
        <v>254</v>
      </c>
      <c r="D2234" t="s">
        <v>3444</v>
      </c>
      <c r="E2234">
        <v>242</v>
      </c>
      <c r="F2234">
        <v>4</v>
      </c>
      <c r="G2234">
        <v>64</v>
      </c>
      <c r="H2234">
        <v>66</v>
      </c>
      <c r="I2234" t="s">
        <v>71</v>
      </c>
      <c r="J2234" t="s">
        <v>1657</v>
      </c>
      <c r="K2234">
        <v>150</v>
      </c>
      <c r="L2234" t="s">
        <v>73</v>
      </c>
      <c r="M2234" t="s">
        <v>74</v>
      </c>
      <c r="N2234">
        <v>0</v>
      </c>
      <c r="O2234">
        <v>9270</v>
      </c>
      <c r="P2234">
        <v>16</v>
      </c>
      <c r="Q2234" t="s">
        <v>48</v>
      </c>
      <c r="R2234" t="s">
        <v>74</v>
      </c>
      <c r="S2234">
        <v>8</v>
      </c>
      <c r="T2234">
        <v>1158.75</v>
      </c>
      <c r="X2234" t="s">
        <v>3445</v>
      </c>
    </row>
    <row r="2235" spans="2:24" x14ac:dyDescent="0.25">
      <c r="B2235" t="s">
        <v>3443</v>
      </c>
      <c r="C2235" t="s">
        <v>254</v>
      </c>
      <c r="D2235" t="s">
        <v>3444</v>
      </c>
      <c r="E2235">
        <v>242</v>
      </c>
      <c r="F2235">
        <v>4</v>
      </c>
      <c r="G2235">
        <v>64</v>
      </c>
      <c r="H2235">
        <v>66</v>
      </c>
      <c r="I2235" t="s">
        <v>77</v>
      </c>
      <c r="J2235" t="s">
        <v>144</v>
      </c>
      <c r="K2235">
        <v>150</v>
      </c>
      <c r="L2235" t="s">
        <v>73</v>
      </c>
      <c r="M2235" t="s">
        <v>74</v>
      </c>
      <c r="N2235">
        <v>1500</v>
      </c>
      <c r="O2235">
        <v>9270</v>
      </c>
      <c r="P2235">
        <v>16</v>
      </c>
      <c r="Q2235" t="s">
        <v>3990</v>
      </c>
      <c r="R2235" t="s">
        <v>74</v>
      </c>
      <c r="S2235">
        <v>10</v>
      </c>
      <c r="T2235">
        <v>927</v>
      </c>
      <c r="X2235" t="s">
        <v>3445</v>
      </c>
    </row>
    <row r="2236" spans="2:24" x14ac:dyDescent="0.25">
      <c r="B2236" t="s">
        <v>3446</v>
      </c>
      <c r="C2236" t="s">
        <v>3447</v>
      </c>
      <c r="D2236" t="s">
        <v>2161</v>
      </c>
      <c r="E2236">
        <v>243</v>
      </c>
      <c r="F2236">
        <v>4</v>
      </c>
      <c r="G2236">
        <v>60</v>
      </c>
      <c r="H2236">
        <v>66</v>
      </c>
      <c r="I2236" t="s">
        <v>71</v>
      </c>
      <c r="J2236" t="s">
        <v>140</v>
      </c>
      <c r="K2236">
        <v>190</v>
      </c>
      <c r="L2236" t="s">
        <v>73</v>
      </c>
      <c r="M2236" t="s">
        <v>74</v>
      </c>
      <c r="N2236">
        <v>1200</v>
      </c>
      <c r="O2236">
        <v>9530</v>
      </c>
      <c r="P2236">
        <v>16</v>
      </c>
      <c r="Q2236" t="s">
        <v>3990</v>
      </c>
      <c r="R2236" t="s">
        <v>74</v>
      </c>
      <c r="S2236">
        <v>10</v>
      </c>
      <c r="T2236">
        <v>953</v>
      </c>
      <c r="X2236" t="s">
        <v>3448</v>
      </c>
    </row>
    <row r="2237" spans="2:24" x14ac:dyDescent="0.25">
      <c r="B2237" t="s">
        <v>3446</v>
      </c>
      <c r="C2237" t="s">
        <v>3447</v>
      </c>
      <c r="D2237" t="s">
        <v>2161</v>
      </c>
      <c r="E2237">
        <v>243</v>
      </c>
      <c r="F2237">
        <v>4</v>
      </c>
      <c r="G2237">
        <v>60</v>
      </c>
      <c r="H2237">
        <v>66</v>
      </c>
      <c r="I2237" t="s">
        <v>77</v>
      </c>
      <c r="J2237" t="s">
        <v>929</v>
      </c>
      <c r="K2237">
        <v>300</v>
      </c>
      <c r="L2237" t="s">
        <v>73</v>
      </c>
      <c r="M2237" t="s">
        <v>74</v>
      </c>
      <c r="N2237">
        <v>500</v>
      </c>
      <c r="O2237">
        <v>9530</v>
      </c>
      <c r="P2237">
        <v>16</v>
      </c>
      <c r="Q2237" t="s">
        <v>3990</v>
      </c>
      <c r="R2237" t="s">
        <v>74</v>
      </c>
      <c r="S2237">
        <v>10</v>
      </c>
      <c r="T2237">
        <v>953</v>
      </c>
      <c r="X2237" t="s">
        <v>3448</v>
      </c>
    </row>
    <row r="2238" spans="2:24" x14ac:dyDescent="0.25">
      <c r="B2238" t="s">
        <v>3449</v>
      </c>
      <c r="C2238" t="s">
        <v>3450</v>
      </c>
      <c r="D2238" t="s">
        <v>2082</v>
      </c>
      <c r="E2238">
        <v>244</v>
      </c>
      <c r="F2238">
        <v>3</v>
      </c>
      <c r="G2238">
        <v>84</v>
      </c>
      <c r="H2238">
        <v>70</v>
      </c>
      <c r="I2238" t="s">
        <v>71</v>
      </c>
      <c r="J2238" t="s">
        <v>2387</v>
      </c>
      <c r="K2238">
        <v>175</v>
      </c>
      <c r="L2238" t="s">
        <v>83</v>
      </c>
      <c r="M2238" t="s">
        <v>73</v>
      </c>
      <c r="N2238" t="s">
        <v>74</v>
      </c>
      <c r="O2238">
        <v>7380</v>
      </c>
      <c r="P2238">
        <v>16</v>
      </c>
      <c r="Q2238" t="s">
        <v>3989</v>
      </c>
      <c r="R2238">
        <v>320</v>
      </c>
      <c r="S2238" t="s">
        <v>74</v>
      </c>
      <c r="T2238" t="s">
        <v>74</v>
      </c>
      <c r="X2238" t="s">
        <v>3451</v>
      </c>
    </row>
    <row r="2239" spans="2:24" x14ac:dyDescent="0.25">
      <c r="B2239" t="s">
        <v>3449</v>
      </c>
      <c r="C2239" t="s">
        <v>3450</v>
      </c>
      <c r="D2239" t="s">
        <v>2082</v>
      </c>
      <c r="E2239">
        <v>244</v>
      </c>
      <c r="F2239">
        <v>3</v>
      </c>
      <c r="G2239">
        <v>84</v>
      </c>
      <c r="H2239">
        <v>70</v>
      </c>
      <c r="I2239" t="s">
        <v>77</v>
      </c>
      <c r="J2239" t="s">
        <v>2387</v>
      </c>
      <c r="K2239">
        <v>175</v>
      </c>
      <c r="L2239" t="s">
        <v>83</v>
      </c>
      <c r="M2239" t="s">
        <v>73</v>
      </c>
      <c r="N2239" t="s">
        <v>74</v>
      </c>
      <c r="O2239">
        <v>7380</v>
      </c>
      <c r="P2239">
        <v>16</v>
      </c>
      <c r="Q2239" t="s">
        <v>3989</v>
      </c>
      <c r="R2239" t="s">
        <v>74</v>
      </c>
      <c r="S2239" t="s">
        <v>74</v>
      </c>
      <c r="T2239" t="s">
        <v>74</v>
      </c>
      <c r="X2239" t="s">
        <v>3451</v>
      </c>
    </row>
    <row r="2240" spans="2:24" x14ac:dyDescent="0.25">
      <c r="B2240" t="s">
        <v>3452</v>
      </c>
      <c r="C2240" t="s">
        <v>2056</v>
      </c>
      <c r="D2240" t="s">
        <v>3453</v>
      </c>
      <c r="E2240">
        <v>0</v>
      </c>
      <c r="F2240">
        <v>3</v>
      </c>
      <c r="G2240">
        <v>84</v>
      </c>
      <c r="H2240">
        <v>70</v>
      </c>
      <c r="I2240" t="s">
        <v>71</v>
      </c>
      <c r="J2240" t="s">
        <v>3752</v>
      </c>
      <c r="K2240">
        <v>175</v>
      </c>
      <c r="L2240" t="s">
        <v>73</v>
      </c>
      <c r="M2240" t="s">
        <v>74</v>
      </c>
      <c r="N2240">
        <v>500</v>
      </c>
      <c r="O2240">
        <v>7380</v>
      </c>
      <c r="P2240">
        <v>16</v>
      </c>
      <c r="Q2240" t="s">
        <v>3990</v>
      </c>
      <c r="R2240" t="s">
        <v>74</v>
      </c>
      <c r="S2240">
        <v>8</v>
      </c>
      <c r="T2240">
        <v>922.5</v>
      </c>
      <c r="X2240" t="s">
        <v>3829</v>
      </c>
    </row>
    <row r="2241" spans="2:24" x14ac:dyDescent="0.25">
      <c r="B2241" t="s">
        <v>3452</v>
      </c>
      <c r="C2241" t="s">
        <v>2056</v>
      </c>
      <c r="D2241" t="s">
        <v>3453</v>
      </c>
      <c r="E2241">
        <v>0</v>
      </c>
      <c r="F2241">
        <v>3</v>
      </c>
      <c r="G2241">
        <v>84</v>
      </c>
      <c r="H2241">
        <v>70</v>
      </c>
      <c r="I2241" t="s">
        <v>77</v>
      </c>
      <c r="J2241" t="s">
        <v>1952</v>
      </c>
      <c r="K2241">
        <v>170</v>
      </c>
      <c r="L2241" t="s">
        <v>239</v>
      </c>
      <c r="M2241" t="s">
        <v>74</v>
      </c>
      <c r="N2241">
        <v>500</v>
      </c>
      <c r="O2241">
        <v>7380</v>
      </c>
      <c r="P2241">
        <v>16</v>
      </c>
      <c r="Q2241" t="s">
        <v>3990</v>
      </c>
      <c r="R2241" t="s">
        <v>74</v>
      </c>
      <c r="S2241">
        <v>8</v>
      </c>
      <c r="T2241">
        <v>922.5</v>
      </c>
      <c r="X2241" t="s">
        <v>3829</v>
      </c>
    </row>
    <row r="2242" spans="2:24" x14ac:dyDescent="0.25">
      <c r="B2242" t="s">
        <v>3456</v>
      </c>
      <c r="C2242" t="s">
        <v>2047</v>
      </c>
      <c r="D2242" t="s">
        <v>3454</v>
      </c>
      <c r="E2242">
        <v>245</v>
      </c>
      <c r="F2242">
        <v>4</v>
      </c>
      <c r="G2242">
        <v>75</v>
      </c>
      <c r="H2242">
        <v>66</v>
      </c>
      <c r="I2242" t="s">
        <v>71</v>
      </c>
      <c r="J2242" t="s">
        <v>140</v>
      </c>
      <c r="K2242">
        <v>190</v>
      </c>
      <c r="L2242" t="s">
        <v>83</v>
      </c>
      <c r="M2242" t="s">
        <v>73</v>
      </c>
      <c r="N2242">
        <v>1200</v>
      </c>
      <c r="O2242">
        <v>9150</v>
      </c>
      <c r="P2242">
        <v>16</v>
      </c>
      <c r="Q2242" t="s">
        <v>3990</v>
      </c>
      <c r="R2242">
        <v>320</v>
      </c>
      <c r="S2242">
        <v>10</v>
      </c>
      <c r="T2242">
        <v>915</v>
      </c>
      <c r="X2242" t="s">
        <v>3455</v>
      </c>
    </row>
    <row r="2243" spans="2:24" x14ac:dyDescent="0.25">
      <c r="B2243" t="s">
        <v>3456</v>
      </c>
      <c r="C2243" t="s">
        <v>2047</v>
      </c>
      <c r="D2243" t="s">
        <v>3457</v>
      </c>
      <c r="E2243">
        <v>245</v>
      </c>
      <c r="F2243">
        <v>4</v>
      </c>
      <c r="G2243">
        <v>75</v>
      </c>
      <c r="H2243">
        <v>66</v>
      </c>
      <c r="I2243" t="s">
        <v>71</v>
      </c>
      <c r="J2243" t="s">
        <v>140</v>
      </c>
      <c r="K2243">
        <v>190</v>
      </c>
      <c r="L2243" t="s">
        <v>83</v>
      </c>
      <c r="M2243" t="s">
        <v>73</v>
      </c>
      <c r="N2243">
        <v>1200</v>
      </c>
      <c r="O2243">
        <v>9150</v>
      </c>
      <c r="P2243">
        <v>16</v>
      </c>
      <c r="Q2243" t="s">
        <v>3990</v>
      </c>
      <c r="R2243">
        <v>320</v>
      </c>
      <c r="S2243">
        <v>10</v>
      </c>
      <c r="T2243">
        <v>915</v>
      </c>
      <c r="X2243" t="s">
        <v>3458</v>
      </c>
    </row>
    <row r="2244" spans="2:24" x14ac:dyDescent="0.25">
      <c r="B2244" t="s">
        <v>3456</v>
      </c>
      <c r="C2244" t="s">
        <v>2047</v>
      </c>
      <c r="D2244" t="s">
        <v>3457</v>
      </c>
      <c r="E2244">
        <v>245</v>
      </c>
      <c r="F2244">
        <v>4</v>
      </c>
      <c r="G2244">
        <v>75</v>
      </c>
      <c r="H2244">
        <v>66</v>
      </c>
      <c r="I2244" t="s">
        <v>77</v>
      </c>
      <c r="J2244" t="s">
        <v>140</v>
      </c>
      <c r="K2244">
        <v>190</v>
      </c>
      <c r="L2244" t="s">
        <v>83</v>
      </c>
      <c r="M2244" t="s">
        <v>73</v>
      </c>
      <c r="N2244">
        <v>1200</v>
      </c>
      <c r="O2244">
        <v>9150</v>
      </c>
      <c r="P2244">
        <v>16</v>
      </c>
      <c r="Q2244" t="s">
        <v>3990</v>
      </c>
      <c r="R2244" t="s">
        <v>74</v>
      </c>
      <c r="S2244">
        <v>10</v>
      </c>
      <c r="T2244">
        <v>915</v>
      </c>
      <c r="X2244" t="s">
        <v>3458</v>
      </c>
    </row>
    <row r="2245" spans="2:24" x14ac:dyDescent="0.25">
      <c r="B2245" t="s">
        <v>3456</v>
      </c>
      <c r="C2245" t="s">
        <v>2047</v>
      </c>
      <c r="D2245" t="s">
        <v>3454</v>
      </c>
      <c r="E2245">
        <v>245</v>
      </c>
      <c r="F2245">
        <v>4</v>
      </c>
      <c r="G2245">
        <v>75</v>
      </c>
      <c r="H2245">
        <v>66</v>
      </c>
      <c r="I2245" t="s">
        <v>77</v>
      </c>
      <c r="J2245" t="s">
        <v>140</v>
      </c>
      <c r="K2245">
        <v>190</v>
      </c>
      <c r="L2245" t="s">
        <v>83</v>
      </c>
      <c r="M2245" t="s">
        <v>73</v>
      </c>
      <c r="N2245">
        <v>1200</v>
      </c>
      <c r="O2245">
        <v>9150</v>
      </c>
      <c r="P2245">
        <v>16</v>
      </c>
      <c r="Q2245" t="s">
        <v>3990</v>
      </c>
      <c r="R2245" t="s">
        <v>74</v>
      </c>
      <c r="S2245">
        <v>10</v>
      </c>
      <c r="T2245">
        <v>915</v>
      </c>
      <c r="X2245" t="s">
        <v>3455</v>
      </c>
    </row>
    <row r="2246" spans="2:24" x14ac:dyDescent="0.25">
      <c r="B2246" t="s">
        <v>3459</v>
      </c>
      <c r="C2246" t="s">
        <v>2047</v>
      </c>
      <c r="D2246" t="s">
        <v>3460</v>
      </c>
      <c r="E2246">
        <v>245</v>
      </c>
      <c r="F2246">
        <v>4</v>
      </c>
      <c r="G2246">
        <v>75</v>
      </c>
      <c r="H2246">
        <v>66</v>
      </c>
      <c r="I2246" t="s">
        <v>71</v>
      </c>
      <c r="J2246" t="s">
        <v>140</v>
      </c>
      <c r="K2246">
        <v>190</v>
      </c>
      <c r="L2246" t="s">
        <v>83</v>
      </c>
      <c r="M2246" t="s">
        <v>73</v>
      </c>
      <c r="N2246">
        <v>1200</v>
      </c>
      <c r="O2246">
        <v>9150</v>
      </c>
      <c r="P2246">
        <v>16</v>
      </c>
      <c r="Q2246" t="s">
        <v>3990</v>
      </c>
      <c r="R2246">
        <v>320</v>
      </c>
      <c r="S2246">
        <v>10</v>
      </c>
      <c r="T2246">
        <v>915</v>
      </c>
      <c r="X2246" t="s">
        <v>3461</v>
      </c>
    </row>
    <row r="2247" spans="2:24" x14ac:dyDescent="0.25">
      <c r="B2247" t="s">
        <v>3459</v>
      </c>
      <c r="C2247" t="s">
        <v>2047</v>
      </c>
      <c r="D2247" t="s">
        <v>3460</v>
      </c>
      <c r="E2247">
        <v>245</v>
      </c>
      <c r="F2247">
        <v>4</v>
      </c>
      <c r="G2247">
        <v>75</v>
      </c>
      <c r="H2247">
        <v>66</v>
      </c>
      <c r="I2247" t="s">
        <v>77</v>
      </c>
      <c r="J2247" t="s">
        <v>140</v>
      </c>
      <c r="K2247">
        <v>190</v>
      </c>
      <c r="L2247" t="s">
        <v>83</v>
      </c>
      <c r="M2247" t="s">
        <v>73</v>
      </c>
      <c r="N2247">
        <v>1200</v>
      </c>
      <c r="O2247">
        <v>9150</v>
      </c>
      <c r="P2247">
        <v>16</v>
      </c>
      <c r="Q2247" t="s">
        <v>3990</v>
      </c>
      <c r="R2247" t="s">
        <v>74</v>
      </c>
      <c r="S2247">
        <v>10</v>
      </c>
      <c r="T2247">
        <v>915</v>
      </c>
      <c r="X2247" t="s">
        <v>3461</v>
      </c>
    </row>
    <row r="2248" spans="2:24" x14ac:dyDescent="0.25">
      <c r="B2248" t="s">
        <v>3462</v>
      </c>
      <c r="C2248" t="s">
        <v>2047</v>
      </c>
      <c r="D2248" t="s">
        <v>3463</v>
      </c>
      <c r="E2248">
        <v>245</v>
      </c>
      <c r="F2248">
        <v>4</v>
      </c>
      <c r="G2248">
        <v>75</v>
      </c>
      <c r="H2248">
        <v>66</v>
      </c>
      <c r="I2248" t="s">
        <v>71</v>
      </c>
      <c r="J2248" t="s">
        <v>140</v>
      </c>
      <c r="K2248">
        <v>190</v>
      </c>
      <c r="L2248" t="s">
        <v>83</v>
      </c>
      <c r="M2248" t="s">
        <v>73</v>
      </c>
      <c r="N2248">
        <v>1200</v>
      </c>
      <c r="O2248">
        <v>9150</v>
      </c>
      <c r="P2248">
        <v>16</v>
      </c>
      <c r="Q2248" t="s">
        <v>3990</v>
      </c>
      <c r="R2248">
        <v>320</v>
      </c>
      <c r="S2248">
        <v>10</v>
      </c>
      <c r="T2248">
        <v>915</v>
      </c>
      <c r="X2248" t="s">
        <v>3464</v>
      </c>
    </row>
    <row r="2249" spans="2:24" x14ac:dyDescent="0.25">
      <c r="B2249" t="s">
        <v>3462</v>
      </c>
      <c r="C2249" t="s">
        <v>2047</v>
      </c>
      <c r="D2249" t="s">
        <v>3463</v>
      </c>
      <c r="E2249">
        <v>245</v>
      </c>
      <c r="F2249">
        <v>4</v>
      </c>
      <c r="G2249">
        <v>75</v>
      </c>
      <c r="H2249">
        <v>66</v>
      </c>
      <c r="I2249" t="s">
        <v>77</v>
      </c>
      <c r="J2249" t="s">
        <v>140</v>
      </c>
      <c r="K2249">
        <v>190</v>
      </c>
      <c r="L2249" t="s">
        <v>83</v>
      </c>
      <c r="M2249" t="s">
        <v>73</v>
      </c>
      <c r="N2249">
        <v>1200</v>
      </c>
      <c r="O2249">
        <v>9150</v>
      </c>
      <c r="P2249">
        <v>16</v>
      </c>
      <c r="Q2249" t="s">
        <v>3990</v>
      </c>
      <c r="R2249" t="s">
        <v>74</v>
      </c>
      <c r="S2249">
        <v>10</v>
      </c>
      <c r="T2249">
        <v>915</v>
      </c>
      <c r="X2249" t="s">
        <v>3464</v>
      </c>
    </row>
    <row r="2250" spans="2:24" x14ac:dyDescent="0.25">
      <c r="B2250" t="s">
        <v>3465</v>
      </c>
      <c r="C2250" t="s">
        <v>2047</v>
      </c>
      <c r="D2250" t="s">
        <v>3466</v>
      </c>
      <c r="E2250">
        <v>245</v>
      </c>
      <c r="F2250">
        <v>4</v>
      </c>
      <c r="G2250">
        <v>75</v>
      </c>
      <c r="H2250">
        <v>66</v>
      </c>
      <c r="I2250" t="s">
        <v>71</v>
      </c>
      <c r="J2250" t="s">
        <v>140</v>
      </c>
      <c r="K2250">
        <v>190</v>
      </c>
      <c r="L2250" t="s">
        <v>73</v>
      </c>
      <c r="M2250" t="s">
        <v>74</v>
      </c>
      <c r="N2250">
        <v>1200</v>
      </c>
      <c r="O2250">
        <v>9150</v>
      </c>
      <c r="P2250">
        <v>16</v>
      </c>
      <c r="Q2250" t="s">
        <v>3990</v>
      </c>
      <c r="R2250" t="s">
        <v>74</v>
      </c>
      <c r="S2250">
        <v>10</v>
      </c>
      <c r="T2250">
        <v>915</v>
      </c>
      <c r="X2250" t="s">
        <v>3467</v>
      </c>
    </row>
    <row r="2251" spans="2:24" x14ac:dyDescent="0.25">
      <c r="B2251" t="s">
        <v>3465</v>
      </c>
      <c r="C2251" t="s">
        <v>2047</v>
      </c>
      <c r="D2251" t="s">
        <v>3466</v>
      </c>
      <c r="E2251">
        <v>245</v>
      </c>
      <c r="F2251">
        <v>4</v>
      </c>
      <c r="G2251">
        <v>75</v>
      </c>
      <c r="H2251">
        <v>66</v>
      </c>
      <c r="I2251" t="s">
        <v>77</v>
      </c>
      <c r="J2251" t="s">
        <v>140</v>
      </c>
      <c r="K2251">
        <v>190</v>
      </c>
      <c r="L2251" t="s">
        <v>239</v>
      </c>
      <c r="M2251" t="s">
        <v>74</v>
      </c>
      <c r="N2251">
        <v>1200</v>
      </c>
      <c r="O2251">
        <v>9150</v>
      </c>
      <c r="P2251">
        <v>16</v>
      </c>
      <c r="Q2251" t="s">
        <v>3990</v>
      </c>
      <c r="R2251" t="s">
        <v>74</v>
      </c>
      <c r="S2251">
        <v>10</v>
      </c>
      <c r="T2251">
        <v>915</v>
      </c>
      <c r="X2251" t="s">
        <v>3467</v>
      </c>
    </row>
    <row r="2252" spans="2:24" x14ac:dyDescent="0.25">
      <c r="B2252" t="s">
        <v>3468</v>
      </c>
      <c r="C2252" t="s">
        <v>3469</v>
      </c>
      <c r="D2252" t="s">
        <v>3444</v>
      </c>
      <c r="E2252">
        <v>245</v>
      </c>
      <c r="F2252">
        <v>4</v>
      </c>
      <c r="G2252">
        <v>75</v>
      </c>
      <c r="H2252">
        <v>66</v>
      </c>
      <c r="I2252" t="s">
        <v>71</v>
      </c>
      <c r="J2252" t="s">
        <v>140</v>
      </c>
      <c r="K2252">
        <v>190</v>
      </c>
      <c r="L2252" t="s">
        <v>239</v>
      </c>
      <c r="M2252" t="s">
        <v>74</v>
      </c>
      <c r="N2252">
        <v>1200</v>
      </c>
      <c r="O2252">
        <v>9150</v>
      </c>
      <c r="P2252">
        <v>16</v>
      </c>
      <c r="Q2252" t="s">
        <v>3990</v>
      </c>
      <c r="R2252" t="s">
        <v>74</v>
      </c>
      <c r="S2252">
        <v>10</v>
      </c>
      <c r="T2252">
        <v>915</v>
      </c>
      <c r="X2252" t="s">
        <v>3470</v>
      </c>
    </row>
    <row r="2253" spans="2:24" x14ac:dyDescent="0.25">
      <c r="B2253" t="s">
        <v>3468</v>
      </c>
      <c r="C2253" t="s">
        <v>3469</v>
      </c>
      <c r="D2253" t="s">
        <v>3444</v>
      </c>
      <c r="E2253">
        <v>245</v>
      </c>
      <c r="F2253">
        <v>4</v>
      </c>
      <c r="G2253">
        <v>75</v>
      </c>
      <c r="H2253">
        <v>66</v>
      </c>
      <c r="I2253" t="s">
        <v>77</v>
      </c>
      <c r="J2253" t="s">
        <v>140</v>
      </c>
      <c r="K2253">
        <v>190</v>
      </c>
      <c r="L2253" t="s">
        <v>239</v>
      </c>
      <c r="M2253" t="s">
        <v>74</v>
      </c>
      <c r="N2253">
        <v>1200</v>
      </c>
      <c r="O2253">
        <v>9150</v>
      </c>
      <c r="P2253">
        <v>16</v>
      </c>
      <c r="Q2253" t="s">
        <v>3990</v>
      </c>
      <c r="R2253" t="s">
        <v>74</v>
      </c>
      <c r="S2253">
        <v>10</v>
      </c>
      <c r="T2253">
        <v>915</v>
      </c>
      <c r="X2253" t="s">
        <v>3470</v>
      </c>
    </row>
    <row r="2254" spans="2:24" x14ac:dyDescent="0.25">
      <c r="B2254" t="s">
        <v>3471</v>
      </c>
      <c r="C2254" t="s">
        <v>2047</v>
      </c>
      <c r="D2254" t="s">
        <v>3472</v>
      </c>
      <c r="E2254">
        <v>245</v>
      </c>
      <c r="F2254">
        <v>4</v>
      </c>
      <c r="G2254">
        <v>75</v>
      </c>
      <c r="H2254">
        <v>66</v>
      </c>
      <c r="I2254" t="s">
        <v>71</v>
      </c>
      <c r="J2254" t="s">
        <v>140</v>
      </c>
      <c r="K2254">
        <v>190</v>
      </c>
      <c r="L2254" t="s">
        <v>83</v>
      </c>
      <c r="M2254" t="s">
        <v>73</v>
      </c>
      <c r="N2254">
        <v>1200</v>
      </c>
      <c r="O2254">
        <v>9150</v>
      </c>
      <c r="P2254">
        <v>16</v>
      </c>
      <c r="Q2254" t="s">
        <v>3990</v>
      </c>
      <c r="R2254">
        <v>320</v>
      </c>
      <c r="S2254">
        <v>10</v>
      </c>
      <c r="T2254">
        <v>915</v>
      </c>
      <c r="X2254" t="s">
        <v>3473</v>
      </c>
    </row>
    <row r="2255" spans="2:24" x14ac:dyDescent="0.25">
      <c r="B2255" t="s">
        <v>3471</v>
      </c>
      <c r="C2255" t="s">
        <v>2047</v>
      </c>
      <c r="D2255" t="s">
        <v>3472</v>
      </c>
      <c r="E2255">
        <v>245</v>
      </c>
      <c r="F2255">
        <v>4</v>
      </c>
      <c r="G2255">
        <v>75</v>
      </c>
      <c r="H2255">
        <v>66</v>
      </c>
      <c r="I2255" t="s">
        <v>77</v>
      </c>
      <c r="J2255" t="s">
        <v>140</v>
      </c>
      <c r="K2255">
        <v>190</v>
      </c>
      <c r="L2255" t="s">
        <v>83</v>
      </c>
      <c r="M2255" t="s">
        <v>73</v>
      </c>
      <c r="N2255">
        <v>1200</v>
      </c>
      <c r="O2255">
        <v>9150</v>
      </c>
      <c r="P2255">
        <v>16</v>
      </c>
      <c r="Q2255" t="s">
        <v>3990</v>
      </c>
      <c r="R2255" t="s">
        <v>74</v>
      </c>
      <c r="S2255">
        <v>10</v>
      </c>
      <c r="T2255">
        <v>915</v>
      </c>
      <c r="X2255" t="s">
        <v>3473</v>
      </c>
    </row>
    <row r="2256" spans="2:24" x14ac:dyDescent="0.25">
      <c r="B2256" t="s">
        <v>3474</v>
      </c>
      <c r="C2256" t="s">
        <v>2047</v>
      </c>
      <c r="D2256" t="s">
        <v>3475</v>
      </c>
      <c r="E2256">
        <v>245</v>
      </c>
      <c r="F2256">
        <v>4</v>
      </c>
      <c r="G2256">
        <v>75</v>
      </c>
      <c r="H2256">
        <v>66</v>
      </c>
      <c r="I2256" t="s">
        <v>71</v>
      </c>
      <c r="J2256" t="s">
        <v>140</v>
      </c>
      <c r="K2256">
        <v>190</v>
      </c>
      <c r="L2256" t="s">
        <v>239</v>
      </c>
      <c r="M2256" t="s">
        <v>74</v>
      </c>
      <c r="N2256">
        <v>1200</v>
      </c>
      <c r="O2256">
        <v>9150</v>
      </c>
      <c r="P2256">
        <v>16</v>
      </c>
      <c r="Q2256" t="s">
        <v>3990</v>
      </c>
      <c r="R2256" t="s">
        <v>74</v>
      </c>
      <c r="S2256">
        <v>10</v>
      </c>
      <c r="T2256">
        <v>915</v>
      </c>
      <c r="X2256" t="s">
        <v>3476</v>
      </c>
    </row>
    <row r="2257" spans="2:24" x14ac:dyDescent="0.25">
      <c r="B2257" t="s">
        <v>3474</v>
      </c>
      <c r="C2257" t="s">
        <v>2047</v>
      </c>
      <c r="D2257" t="s">
        <v>3475</v>
      </c>
      <c r="E2257">
        <v>245</v>
      </c>
      <c r="F2257">
        <v>4</v>
      </c>
      <c r="G2257">
        <v>75</v>
      </c>
      <c r="H2257">
        <v>66</v>
      </c>
      <c r="I2257" t="s">
        <v>77</v>
      </c>
      <c r="J2257" t="s">
        <v>140</v>
      </c>
      <c r="K2257">
        <v>190</v>
      </c>
      <c r="L2257" t="s">
        <v>239</v>
      </c>
      <c r="M2257" t="s">
        <v>74</v>
      </c>
      <c r="N2257">
        <v>1200</v>
      </c>
      <c r="O2257">
        <v>9150</v>
      </c>
      <c r="P2257">
        <v>16</v>
      </c>
      <c r="Q2257" t="s">
        <v>3990</v>
      </c>
      <c r="R2257" t="s">
        <v>74</v>
      </c>
      <c r="S2257">
        <v>10</v>
      </c>
      <c r="T2257">
        <v>915</v>
      </c>
      <c r="X2257" t="s">
        <v>3476</v>
      </c>
    </row>
    <row r="2258" spans="2:24" x14ac:dyDescent="0.25">
      <c r="B2258" t="s">
        <v>3477</v>
      </c>
      <c r="C2258" t="s">
        <v>3478</v>
      </c>
      <c r="D2258" t="s">
        <v>3475</v>
      </c>
      <c r="E2258">
        <v>245</v>
      </c>
      <c r="F2258">
        <v>4</v>
      </c>
      <c r="G2258">
        <v>76</v>
      </c>
      <c r="H2258">
        <v>66</v>
      </c>
      <c r="I2258" t="s">
        <v>71</v>
      </c>
      <c r="J2258" t="s">
        <v>140</v>
      </c>
      <c r="K2258">
        <v>190</v>
      </c>
      <c r="L2258" t="s">
        <v>73</v>
      </c>
      <c r="M2258" t="s">
        <v>74</v>
      </c>
      <c r="N2258">
        <v>1200</v>
      </c>
      <c r="O2258">
        <v>9150</v>
      </c>
      <c r="P2258">
        <v>16</v>
      </c>
      <c r="Q2258" t="s">
        <v>3990</v>
      </c>
      <c r="R2258" t="s">
        <v>74</v>
      </c>
      <c r="S2258">
        <v>10</v>
      </c>
      <c r="T2258">
        <v>915</v>
      </c>
      <c r="X2258" t="s">
        <v>3479</v>
      </c>
    </row>
    <row r="2259" spans="2:24" x14ac:dyDescent="0.25">
      <c r="B2259" t="s">
        <v>3477</v>
      </c>
      <c r="C2259" t="s">
        <v>3478</v>
      </c>
      <c r="D2259" t="s">
        <v>3475</v>
      </c>
      <c r="E2259">
        <v>245</v>
      </c>
      <c r="F2259">
        <v>4</v>
      </c>
      <c r="G2259">
        <v>76</v>
      </c>
      <c r="H2259">
        <v>66</v>
      </c>
      <c r="I2259" t="s">
        <v>77</v>
      </c>
      <c r="J2259" t="s">
        <v>140</v>
      </c>
      <c r="K2259">
        <v>190</v>
      </c>
      <c r="L2259" t="s">
        <v>73</v>
      </c>
      <c r="M2259" t="s">
        <v>74</v>
      </c>
      <c r="N2259">
        <v>1200</v>
      </c>
      <c r="O2259">
        <v>9150</v>
      </c>
      <c r="P2259">
        <v>16</v>
      </c>
      <c r="Q2259" t="s">
        <v>3990</v>
      </c>
      <c r="R2259" t="s">
        <v>74</v>
      </c>
      <c r="S2259">
        <v>10</v>
      </c>
      <c r="T2259">
        <v>915</v>
      </c>
      <c r="X2259" t="s">
        <v>3479</v>
      </c>
    </row>
    <row r="2260" spans="2:24" x14ac:dyDescent="0.25">
      <c r="B2260" t="s">
        <v>3480</v>
      </c>
      <c r="C2260" t="s">
        <v>3481</v>
      </c>
      <c r="D2260" t="s">
        <v>2896</v>
      </c>
      <c r="E2260">
        <v>0</v>
      </c>
      <c r="F2260">
        <v>4</v>
      </c>
      <c r="G2260">
        <v>75</v>
      </c>
      <c r="H2260">
        <v>66</v>
      </c>
      <c r="I2260" t="s">
        <v>71</v>
      </c>
      <c r="J2260" t="s">
        <v>140</v>
      </c>
      <c r="K2260">
        <v>190</v>
      </c>
      <c r="L2260" t="s">
        <v>239</v>
      </c>
      <c r="M2260" t="s">
        <v>74</v>
      </c>
      <c r="N2260">
        <v>1200</v>
      </c>
      <c r="O2260">
        <v>9150</v>
      </c>
      <c r="P2260">
        <v>16</v>
      </c>
      <c r="Q2260" t="s">
        <v>3990</v>
      </c>
      <c r="R2260" t="s">
        <v>74</v>
      </c>
      <c r="S2260">
        <v>10</v>
      </c>
      <c r="T2260">
        <v>915</v>
      </c>
      <c r="X2260" t="s">
        <v>3830</v>
      </c>
    </row>
    <row r="2261" spans="2:24" x14ac:dyDescent="0.25">
      <c r="B2261" t="s">
        <v>3480</v>
      </c>
      <c r="C2261" t="s">
        <v>3481</v>
      </c>
      <c r="D2261" t="s">
        <v>2896</v>
      </c>
      <c r="E2261">
        <v>0</v>
      </c>
      <c r="F2261">
        <v>4</v>
      </c>
      <c r="G2261">
        <v>75</v>
      </c>
      <c r="H2261">
        <v>66</v>
      </c>
      <c r="I2261" t="s">
        <v>77</v>
      </c>
      <c r="J2261" t="s">
        <v>140</v>
      </c>
      <c r="K2261">
        <v>190</v>
      </c>
      <c r="L2261" t="s">
        <v>239</v>
      </c>
      <c r="M2261" t="s">
        <v>74</v>
      </c>
      <c r="N2261">
        <v>1200</v>
      </c>
      <c r="O2261">
        <v>9150</v>
      </c>
      <c r="P2261">
        <v>16</v>
      </c>
      <c r="Q2261" t="s">
        <v>3990</v>
      </c>
      <c r="R2261" t="s">
        <v>74</v>
      </c>
      <c r="S2261">
        <v>10</v>
      </c>
      <c r="T2261">
        <v>915</v>
      </c>
      <c r="X2261" t="s">
        <v>3830</v>
      </c>
    </row>
    <row r="2262" spans="2:24" x14ac:dyDescent="0.25">
      <c r="B2262" t="s">
        <v>3484</v>
      </c>
      <c r="C2262" t="s">
        <v>2639</v>
      </c>
      <c r="D2262" t="s">
        <v>3482</v>
      </c>
      <c r="E2262">
        <v>245</v>
      </c>
      <c r="F2262">
        <v>4</v>
      </c>
      <c r="G2262">
        <v>75</v>
      </c>
      <c r="H2262">
        <v>66</v>
      </c>
      <c r="I2262" t="s">
        <v>71</v>
      </c>
      <c r="J2262" t="s">
        <v>140</v>
      </c>
      <c r="K2262">
        <v>190</v>
      </c>
      <c r="L2262" t="s">
        <v>83</v>
      </c>
      <c r="M2262" t="s">
        <v>73</v>
      </c>
      <c r="N2262" t="s">
        <v>74</v>
      </c>
      <c r="O2262">
        <v>9270</v>
      </c>
      <c r="P2262">
        <v>16</v>
      </c>
      <c r="Q2262" t="s">
        <v>3989</v>
      </c>
      <c r="R2262">
        <v>320</v>
      </c>
      <c r="S2262" t="s">
        <v>74</v>
      </c>
      <c r="T2262" t="s">
        <v>74</v>
      </c>
      <c r="X2262" t="s">
        <v>3483</v>
      </c>
    </row>
    <row r="2263" spans="2:24" x14ac:dyDescent="0.25">
      <c r="B2263" t="s">
        <v>3484</v>
      </c>
      <c r="C2263" t="s">
        <v>2639</v>
      </c>
      <c r="D2263" t="s">
        <v>3482</v>
      </c>
      <c r="E2263">
        <v>245</v>
      </c>
      <c r="F2263">
        <v>4</v>
      </c>
      <c r="G2263">
        <v>75</v>
      </c>
      <c r="H2263">
        <v>66</v>
      </c>
      <c r="I2263" t="s">
        <v>77</v>
      </c>
      <c r="J2263" t="s">
        <v>140</v>
      </c>
      <c r="K2263">
        <v>190</v>
      </c>
      <c r="L2263" t="s">
        <v>83</v>
      </c>
      <c r="M2263" t="s">
        <v>73</v>
      </c>
      <c r="N2263" t="s">
        <v>74</v>
      </c>
      <c r="O2263">
        <v>9270</v>
      </c>
      <c r="P2263">
        <v>16</v>
      </c>
      <c r="Q2263" t="s">
        <v>3989</v>
      </c>
      <c r="R2263" t="s">
        <v>74</v>
      </c>
      <c r="S2263" t="s">
        <v>74</v>
      </c>
      <c r="T2263" t="s">
        <v>74</v>
      </c>
      <c r="X2263" t="s">
        <v>3483</v>
      </c>
    </row>
    <row r="2264" spans="2:24" x14ac:dyDescent="0.25">
      <c r="B2264" t="s">
        <v>3485</v>
      </c>
      <c r="C2264" t="s">
        <v>2047</v>
      </c>
      <c r="D2264" t="s">
        <v>3486</v>
      </c>
      <c r="E2264">
        <v>245</v>
      </c>
      <c r="F2264">
        <v>4</v>
      </c>
      <c r="G2264">
        <v>75</v>
      </c>
      <c r="H2264">
        <v>66</v>
      </c>
      <c r="I2264" t="s">
        <v>71</v>
      </c>
      <c r="J2264" t="s">
        <v>140</v>
      </c>
      <c r="K2264">
        <v>190</v>
      </c>
      <c r="L2264" t="s">
        <v>83</v>
      </c>
      <c r="M2264" t="s">
        <v>73</v>
      </c>
      <c r="N2264">
        <v>1200</v>
      </c>
      <c r="O2264">
        <v>9150</v>
      </c>
      <c r="P2264">
        <v>16</v>
      </c>
      <c r="Q2264" t="s">
        <v>3990</v>
      </c>
      <c r="R2264">
        <v>320</v>
      </c>
      <c r="S2264">
        <v>10</v>
      </c>
      <c r="T2264">
        <v>915</v>
      </c>
      <c r="X2264" t="s">
        <v>3487</v>
      </c>
    </row>
    <row r="2265" spans="2:24" x14ac:dyDescent="0.25">
      <c r="B2265" t="s">
        <v>3485</v>
      </c>
      <c r="C2265" t="s">
        <v>2047</v>
      </c>
      <c r="D2265" t="s">
        <v>3486</v>
      </c>
      <c r="E2265">
        <v>245</v>
      </c>
      <c r="F2265">
        <v>4</v>
      </c>
      <c r="G2265">
        <v>75</v>
      </c>
      <c r="H2265">
        <v>66</v>
      </c>
      <c r="I2265" t="s">
        <v>77</v>
      </c>
      <c r="J2265" t="s">
        <v>140</v>
      </c>
      <c r="K2265">
        <v>190</v>
      </c>
      <c r="L2265" t="s">
        <v>83</v>
      </c>
      <c r="M2265" t="s">
        <v>73</v>
      </c>
      <c r="N2265">
        <v>1200</v>
      </c>
      <c r="O2265">
        <v>9150</v>
      </c>
      <c r="P2265">
        <v>16</v>
      </c>
      <c r="Q2265" t="s">
        <v>3990</v>
      </c>
      <c r="R2265" t="s">
        <v>74</v>
      </c>
      <c r="S2265">
        <v>10</v>
      </c>
      <c r="T2265">
        <v>915</v>
      </c>
      <c r="X2265" t="s">
        <v>3487</v>
      </c>
    </row>
    <row r="2266" spans="2:24" x14ac:dyDescent="0.25">
      <c r="B2266" t="s">
        <v>3488</v>
      </c>
      <c r="C2266" t="s">
        <v>3489</v>
      </c>
      <c r="D2266" t="s">
        <v>3490</v>
      </c>
      <c r="E2266">
        <v>245</v>
      </c>
      <c r="F2266">
        <v>6</v>
      </c>
      <c r="G2266">
        <v>80</v>
      </c>
      <c r="H2266">
        <v>66</v>
      </c>
      <c r="I2266" t="s">
        <v>71</v>
      </c>
      <c r="J2266" t="s">
        <v>132</v>
      </c>
      <c r="K2266">
        <v>135</v>
      </c>
      <c r="L2266" t="s">
        <v>83</v>
      </c>
      <c r="M2266" t="s">
        <v>73</v>
      </c>
      <c r="N2266">
        <v>1600</v>
      </c>
      <c r="O2266">
        <v>12702</v>
      </c>
      <c r="P2266">
        <v>16</v>
      </c>
      <c r="Q2266" t="s">
        <v>3990</v>
      </c>
      <c r="R2266">
        <v>320</v>
      </c>
      <c r="S2266">
        <v>13</v>
      </c>
      <c r="T2266">
        <v>977.07692307692298</v>
      </c>
      <c r="X2266" t="s">
        <v>3491</v>
      </c>
    </row>
    <row r="2267" spans="2:24" x14ac:dyDescent="0.25">
      <c r="B2267" t="s">
        <v>3488</v>
      </c>
      <c r="C2267" t="s">
        <v>3489</v>
      </c>
      <c r="D2267" t="s">
        <v>3490</v>
      </c>
      <c r="E2267">
        <v>245</v>
      </c>
      <c r="F2267">
        <v>6</v>
      </c>
      <c r="G2267">
        <v>80</v>
      </c>
      <c r="H2267">
        <v>66</v>
      </c>
      <c r="I2267" t="s">
        <v>77</v>
      </c>
      <c r="J2267" t="s">
        <v>132</v>
      </c>
      <c r="K2267">
        <v>135</v>
      </c>
      <c r="L2267" t="s">
        <v>83</v>
      </c>
      <c r="M2267" t="s">
        <v>73</v>
      </c>
      <c r="N2267">
        <v>1600</v>
      </c>
      <c r="O2267">
        <v>12702</v>
      </c>
      <c r="P2267">
        <v>16</v>
      </c>
      <c r="Q2267" t="s">
        <v>3990</v>
      </c>
      <c r="R2267" t="s">
        <v>74</v>
      </c>
      <c r="S2267">
        <v>13</v>
      </c>
      <c r="T2267">
        <v>977.07692307692298</v>
      </c>
      <c r="X2267" t="s">
        <v>3491</v>
      </c>
    </row>
    <row r="2268" spans="2:24" x14ac:dyDescent="0.25">
      <c r="B2268" t="s">
        <v>3492</v>
      </c>
      <c r="C2268" t="s">
        <v>3493</v>
      </c>
      <c r="D2268" t="s">
        <v>80</v>
      </c>
      <c r="E2268">
        <v>245</v>
      </c>
      <c r="F2268">
        <v>2</v>
      </c>
      <c r="G2268">
        <v>55</v>
      </c>
      <c r="H2268">
        <v>70</v>
      </c>
      <c r="I2268" t="s">
        <v>71</v>
      </c>
      <c r="J2268" t="s">
        <v>1045</v>
      </c>
      <c r="K2268">
        <v>300</v>
      </c>
      <c r="L2268" t="s">
        <v>73</v>
      </c>
      <c r="M2268" t="s">
        <v>74</v>
      </c>
      <c r="N2268">
        <v>0</v>
      </c>
      <c r="O2268">
        <v>4090</v>
      </c>
      <c r="P2268">
        <v>16</v>
      </c>
      <c r="Q2268" t="s">
        <v>48</v>
      </c>
      <c r="R2268" t="s">
        <v>74</v>
      </c>
      <c r="S2268">
        <v>4</v>
      </c>
      <c r="T2268">
        <v>1022.5</v>
      </c>
      <c r="X2268" t="s">
        <v>3494</v>
      </c>
    </row>
    <row r="2269" spans="2:24" x14ac:dyDescent="0.25">
      <c r="B2269" t="s">
        <v>3492</v>
      </c>
      <c r="C2269" t="s">
        <v>3493</v>
      </c>
      <c r="D2269" t="s">
        <v>80</v>
      </c>
      <c r="E2269">
        <v>245</v>
      </c>
      <c r="F2269">
        <v>2</v>
      </c>
      <c r="G2269">
        <v>55</v>
      </c>
      <c r="H2269">
        <v>70</v>
      </c>
      <c r="I2269" t="s">
        <v>77</v>
      </c>
      <c r="J2269" t="s">
        <v>1045</v>
      </c>
      <c r="K2269">
        <v>300</v>
      </c>
      <c r="L2269" t="s">
        <v>73</v>
      </c>
      <c r="M2269" t="s">
        <v>74</v>
      </c>
      <c r="N2269">
        <v>0</v>
      </c>
      <c r="O2269">
        <v>4090</v>
      </c>
      <c r="P2269">
        <v>16</v>
      </c>
      <c r="Q2269" t="s">
        <v>48</v>
      </c>
      <c r="R2269" t="s">
        <v>74</v>
      </c>
      <c r="S2269">
        <v>4</v>
      </c>
      <c r="T2269">
        <v>1022.5</v>
      </c>
      <c r="X2269" t="s">
        <v>3494</v>
      </c>
    </row>
    <row r="2270" spans="2:24" x14ac:dyDescent="0.25">
      <c r="B2270" t="s">
        <v>3495</v>
      </c>
      <c r="C2270" t="s">
        <v>2639</v>
      </c>
      <c r="D2270" t="s">
        <v>3496</v>
      </c>
      <c r="E2270">
        <v>245</v>
      </c>
      <c r="F2270">
        <v>4</v>
      </c>
      <c r="G2270">
        <v>75</v>
      </c>
      <c r="H2270">
        <v>66</v>
      </c>
      <c r="I2270" t="s">
        <v>71</v>
      </c>
      <c r="J2270" t="s">
        <v>140</v>
      </c>
      <c r="K2270">
        <v>190</v>
      </c>
      <c r="L2270" t="s">
        <v>83</v>
      </c>
      <c r="M2270" t="s">
        <v>73</v>
      </c>
      <c r="N2270" t="s">
        <v>74</v>
      </c>
      <c r="O2270">
        <v>9270</v>
      </c>
      <c r="P2270">
        <v>16</v>
      </c>
      <c r="Q2270" t="s">
        <v>3989</v>
      </c>
      <c r="R2270">
        <v>320</v>
      </c>
      <c r="S2270" t="s">
        <v>74</v>
      </c>
      <c r="T2270" t="s">
        <v>74</v>
      </c>
      <c r="X2270" t="s">
        <v>3497</v>
      </c>
    </row>
    <row r="2271" spans="2:24" x14ac:dyDescent="0.25">
      <c r="B2271" t="s">
        <v>3495</v>
      </c>
      <c r="C2271" t="s">
        <v>2639</v>
      </c>
      <c r="D2271" t="s">
        <v>3496</v>
      </c>
      <c r="E2271">
        <v>245</v>
      </c>
      <c r="F2271">
        <v>4</v>
      </c>
      <c r="G2271">
        <v>75</v>
      </c>
      <c r="H2271">
        <v>66</v>
      </c>
      <c r="I2271" t="s">
        <v>77</v>
      </c>
      <c r="J2271" t="s">
        <v>2166</v>
      </c>
      <c r="K2271">
        <v>200</v>
      </c>
      <c r="L2271" t="s">
        <v>83</v>
      </c>
      <c r="M2271" t="s">
        <v>73</v>
      </c>
      <c r="N2271" t="s">
        <v>74</v>
      </c>
      <c r="O2271">
        <v>9270</v>
      </c>
      <c r="P2271">
        <v>16</v>
      </c>
      <c r="Q2271" t="s">
        <v>3989</v>
      </c>
      <c r="R2271" t="s">
        <v>74</v>
      </c>
      <c r="S2271" t="s">
        <v>74</v>
      </c>
      <c r="T2271" t="s">
        <v>74</v>
      </c>
      <c r="X2271" t="s">
        <v>3497</v>
      </c>
    </row>
    <row r="2272" spans="2:24" x14ac:dyDescent="0.25">
      <c r="B2272" t="s">
        <v>3498</v>
      </c>
      <c r="C2272" t="s">
        <v>3499</v>
      </c>
      <c r="D2272" t="s">
        <v>2016</v>
      </c>
      <c r="E2272">
        <v>246</v>
      </c>
      <c r="F2272">
        <v>2</v>
      </c>
      <c r="G2272">
        <v>55</v>
      </c>
      <c r="H2272">
        <v>70</v>
      </c>
      <c r="I2272" t="s">
        <v>71</v>
      </c>
      <c r="J2272" t="s">
        <v>1045</v>
      </c>
      <c r="K2272">
        <v>300</v>
      </c>
      <c r="L2272" t="s">
        <v>73</v>
      </c>
      <c r="M2272" t="s">
        <v>74</v>
      </c>
      <c r="N2272">
        <v>0</v>
      </c>
      <c r="O2272">
        <v>4510</v>
      </c>
      <c r="P2272">
        <v>16</v>
      </c>
      <c r="Q2272" t="s">
        <v>48</v>
      </c>
      <c r="R2272" t="s">
        <v>74</v>
      </c>
      <c r="S2272">
        <v>4</v>
      </c>
      <c r="T2272">
        <v>1127.5</v>
      </c>
      <c r="X2272" t="s">
        <v>3500</v>
      </c>
    </row>
    <row r="2273" spans="2:24" x14ac:dyDescent="0.25">
      <c r="B2273" t="s">
        <v>3498</v>
      </c>
      <c r="C2273" t="s">
        <v>3499</v>
      </c>
      <c r="D2273" t="s">
        <v>2016</v>
      </c>
      <c r="E2273">
        <v>246</v>
      </c>
      <c r="F2273">
        <v>2</v>
      </c>
      <c r="G2273">
        <v>55</v>
      </c>
      <c r="H2273">
        <v>70</v>
      </c>
      <c r="I2273" t="s">
        <v>77</v>
      </c>
      <c r="J2273" t="s">
        <v>2587</v>
      </c>
      <c r="K2273">
        <v>230</v>
      </c>
      <c r="L2273" t="s">
        <v>73</v>
      </c>
      <c r="M2273" t="s">
        <v>74</v>
      </c>
      <c r="N2273">
        <v>0</v>
      </c>
      <c r="O2273">
        <v>4510</v>
      </c>
      <c r="P2273">
        <v>16</v>
      </c>
      <c r="Q2273" t="s">
        <v>48</v>
      </c>
      <c r="R2273" t="s">
        <v>74</v>
      </c>
      <c r="S2273">
        <v>4</v>
      </c>
      <c r="T2273">
        <v>1127.5</v>
      </c>
      <c r="X2273" t="s">
        <v>3500</v>
      </c>
    </row>
    <row r="2274" spans="2:24" x14ac:dyDescent="0.25">
      <c r="B2274" t="s">
        <v>3498</v>
      </c>
      <c r="C2274" t="s">
        <v>3499</v>
      </c>
      <c r="D2274" t="s">
        <v>2016</v>
      </c>
      <c r="E2274">
        <v>246</v>
      </c>
      <c r="F2274">
        <v>2</v>
      </c>
      <c r="G2274">
        <v>55</v>
      </c>
      <c r="H2274">
        <v>70</v>
      </c>
      <c r="I2274" t="s">
        <v>77</v>
      </c>
      <c r="J2274" t="s">
        <v>1045</v>
      </c>
      <c r="K2274">
        <v>300</v>
      </c>
      <c r="L2274" t="s">
        <v>73</v>
      </c>
      <c r="M2274" t="s">
        <v>74</v>
      </c>
      <c r="N2274">
        <v>0</v>
      </c>
      <c r="O2274">
        <v>4510</v>
      </c>
      <c r="P2274">
        <v>16</v>
      </c>
      <c r="Q2274" t="s">
        <v>48</v>
      </c>
      <c r="R2274" t="s">
        <v>74</v>
      </c>
      <c r="S2274">
        <v>4</v>
      </c>
      <c r="T2274">
        <v>1127.5</v>
      </c>
      <c r="X2274" t="s">
        <v>3500</v>
      </c>
    </row>
    <row r="2275" spans="2:24" x14ac:dyDescent="0.25">
      <c r="B2275" t="s">
        <v>3501</v>
      </c>
      <c r="C2275" t="s">
        <v>3502</v>
      </c>
      <c r="D2275" t="s">
        <v>2005</v>
      </c>
      <c r="E2275">
        <v>247</v>
      </c>
      <c r="F2275">
        <v>3</v>
      </c>
      <c r="G2275">
        <v>64</v>
      </c>
      <c r="H2275">
        <v>70</v>
      </c>
      <c r="I2275" t="s">
        <v>71</v>
      </c>
      <c r="J2275" t="s">
        <v>2466</v>
      </c>
      <c r="K2275">
        <v>250</v>
      </c>
      <c r="L2275" t="s">
        <v>271</v>
      </c>
      <c r="M2275" t="s">
        <v>74</v>
      </c>
      <c r="N2275">
        <v>0</v>
      </c>
      <c r="O2275">
        <v>5910</v>
      </c>
      <c r="P2275">
        <v>16</v>
      </c>
      <c r="Q2275" t="s">
        <v>48</v>
      </c>
      <c r="R2275" t="s">
        <v>74</v>
      </c>
      <c r="S2275">
        <v>5</v>
      </c>
      <c r="T2275">
        <v>1182</v>
      </c>
      <c r="X2275" t="s">
        <v>3503</v>
      </c>
    </row>
    <row r="2276" spans="2:24" x14ac:dyDescent="0.25">
      <c r="B2276" t="s">
        <v>3501</v>
      </c>
      <c r="C2276" t="s">
        <v>3502</v>
      </c>
      <c r="D2276" t="s">
        <v>2005</v>
      </c>
      <c r="E2276">
        <v>247</v>
      </c>
      <c r="F2276">
        <v>3</v>
      </c>
      <c r="G2276">
        <v>64</v>
      </c>
      <c r="H2276">
        <v>70</v>
      </c>
      <c r="I2276" t="s">
        <v>71</v>
      </c>
      <c r="J2276" t="s">
        <v>3504</v>
      </c>
      <c r="K2276">
        <v>300</v>
      </c>
      <c r="L2276" t="s">
        <v>271</v>
      </c>
      <c r="M2276" t="s">
        <v>74</v>
      </c>
      <c r="N2276">
        <v>0</v>
      </c>
      <c r="O2276">
        <v>5910</v>
      </c>
      <c r="P2276">
        <v>16</v>
      </c>
      <c r="Q2276" t="s">
        <v>48</v>
      </c>
      <c r="R2276" t="s">
        <v>74</v>
      </c>
      <c r="S2276">
        <v>5</v>
      </c>
      <c r="T2276">
        <v>1182</v>
      </c>
      <c r="X2276" t="s">
        <v>3503</v>
      </c>
    </row>
    <row r="2277" spans="2:24" x14ac:dyDescent="0.25">
      <c r="B2277" t="s">
        <v>3501</v>
      </c>
      <c r="C2277" t="s">
        <v>3502</v>
      </c>
      <c r="D2277" t="s">
        <v>2005</v>
      </c>
      <c r="E2277">
        <v>247</v>
      </c>
      <c r="F2277">
        <v>3</v>
      </c>
      <c r="G2277">
        <v>64</v>
      </c>
      <c r="H2277">
        <v>70</v>
      </c>
      <c r="I2277" t="s">
        <v>77</v>
      </c>
      <c r="J2277" t="s">
        <v>3504</v>
      </c>
      <c r="K2277">
        <v>300</v>
      </c>
      <c r="L2277" t="s">
        <v>239</v>
      </c>
      <c r="M2277" t="s">
        <v>74</v>
      </c>
      <c r="N2277">
        <v>0</v>
      </c>
      <c r="O2277">
        <v>5910</v>
      </c>
      <c r="P2277">
        <v>16</v>
      </c>
      <c r="Q2277" t="s">
        <v>48</v>
      </c>
      <c r="R2277" t="s">
        <v>74</v>
      </c>
      <c r="S2277">
        <v>5</v>
      </c>
      <c r="T2277">
        <v>1182</v>
      </c>
      <c r="X2277" t="s">
        <v>3503</v>
      </c>
    </row>
    <row r="2278" spans="2:24" x14ac:dyDescent="0.25">
      <c r="B2278" t="s">
        <v>3501</v>
      </c>
      <c r="C2278" t="s">
        <v>3502</v>
      </c>
      <c r="D2278" t="s">
        <v>2005</v>
      </c>
      <c r="E2278">
        <v>247</v>
      </c>
      <c r="F2278">
        <v>3</v>
      </c>
      <c r="G2278">
        <v>64</v>
      </c>
      <c r="H2278">
        <v>70</v>
      </c>
      <c r="I2278" t="s">
        <v>77</v>
      </c>
      <c r="J2278" t="s">
        <v>2198</v>
      </c>
      <c r="K2278">
        <v>300</v>
      </c>
      <c r="L2278" t="s">
        <v>239</v>
      </c>
      <c r="M2278" t="s">
        <v>74</v>
      </c>
      <c r="N2278">
        <v>0</v>
      </c>
      <c r="O2278">
        <v>5910</v>
      </c>
      <c r="P2278">
        <v>16</v>
      </c>
      <c r="Q2278" t="s">
        <v>48</v>
      </c>
      <c r="R2278" t="s">
        <v>74</v>
      </c>
      <c r="S2278">
        <v>5</v>
      </c>
      <c r="T2278">
        <v>1182</v>
      </c>
      <c r="X2278" t="s">
        <v>3503</v>
      </c>
    </row>
    <row r="2279" spans="2:24" x14ac:dyDescent="0.25">
      <c r="B2279" t="s">
        <v>3505</v>
      </c>
      <c r="C2279" t="s">
        <v>3506</v>
      </c>
      <c r="D2279" t="s">
        <v>3507</v>
      </c>
      <c r="E2279">
        <v>253</v>
      </c>
      <c r="F2279">
        <v>4</v>
      </c>
      <c r="G2279">
        <v>75</v>
      </c>
      <c r="H2279">
        <v>65</v>
      </c>
      <c r="I2279" t="s">
        <v>71</v>
      </c>
      <c r="J2279" t="s">
        <v>158</v>
      </c>
      <c r="K2279">
        <v>135</v>
      </c>
      <c r="L2279" t="s">
        <v>73</v>
      </c>
      <c r="M2279" t="s">
        <v>83</v>
      </c>
      <c r="N2279">
        <v>0</v>
      </c>
      <c r="O2279">
        <v>8610</v>
      </c>
      <c r="P2279">
        <v>16</v>
      </c>
      <c r="Q2279" t="s">
        <v>48</v>
      </c>
      <c r="R2279">
        <v>450</v>
      </c>
      <c r="S2279">
        <v>7</v>
      </c>
      <c r="T2279">
        <v>1230</v>
      </c>
      <c r="X2279" t="s">
        <v>3508</v>
      </c>
    </row>
    <row r="2280" spans="2:24" x14ac:dyDescent="0.25">
      <c r="B2280" t="s">
        <v>3505</v>
      </c>
      <c r="C2280" t="s">
        <v>3506</v>
      </c>
      <c r="D2280" t="s">
        <v>3507</v>
      </c>
      <c r="E2280">
        <v>253</v>
      </c>
      <c r="F2280">
        <v>4</v>
      </c>
      <c r="G2280">
        <v>75</v>
      </c>
      <c r="H2280">
        <v>65</v>
      </c>
      <c r="I2280" t="s">
        <v>77</v>
      </c>
      <c r="J2280" t="s">
        <v>1653</v>
      </c>
      <c r="K2280">
        <v>250</v>
      </c>
      <c r="L2280" t="s">
        <v>83</v>
      </c>
      <c r="M2280" t="s">
        <v>83</v>
      </c>
      <c r="N2280">
        <v>0</v>
      </c>
      <c r="O2280">
        <v>8610</v>
      </c>
      <c r="P2280">
        <v>16</v>
      </c>
      <c r="Q2280" t="s">
        <v>48</v>
      </c>
      <c r="R2280" t="s">
        <v>74</v>
      </c>
      <c r="S2280">
        <v>7</v>
      </c>
      <c r="T2280">
        <v>1230</v>
      </c>
      <c r="X2280" t="s">
        <v>3508</v>
      </c>
    </row>
    <row r="2281" spans="2:24" x14ac:dyDescent="0.25">
      <c r="B2281" t="s">
        <v>3509</v>
      </c>
      <c r="C2281" t="s">
        <v>3510</v>
      </c>
      <c r="D2281" t="s">
        <v>93</v>
      </c>
      <c r="E2281">
        <v>253</v>
      </c>
      <c r="F2281">
        <v>3</v>
      </c>
      <c r="G2281">
        <v>75</v>
      </c>
      <c r="H2281">
        <v>70</v>
      </c>
      <c r="I2281" t="s">
        <v>71</v>
      </c>
      <c r="J2281" t="s">
        <v>825</v>
      </c>
      <c r="K2281">
        <v>150</v>
      </c>
      <c r="L2281" t="s">
        <v>73</v>
      </c>
      <c r="M2281" t="s">
        <v>74</v>
      </c>
      <c r="N2281">
        <v>0</v>
      </c>
      <c r="O2281">
        <v>8010</v>
      </c>
      <c r="P2281">
        <v>16</v>
      </c>
      <c r="Q2281" t="s">
        <v>48</v>
      </c>
      <c r="R2281" t="s">
        <v>74</v>
      </c>
      <c r="S2281">
        <v>7</v>
      </c>
      <c r="T2281">
        <v>1144.2857142857099</v>
      </c>
      <c r="X2281" t="s">
        <v>3511</v>
      </c>
    </row>
    <row r="2282" spans="2:24" x14ac:dyDescent="0.25">
      <c r="B2282" t="s">
        <v>3509</v>
      </c>
      <c r="C2282" t="s">
        <v>3510</v>
      </c>
      <c r="D2282" t="s">
        <v>93</v>
      </c>
      <c r="E2282">
        <v>253</v>
      </c>
      <c r="F2282">
        <v>3</v>
      </c>
      <c r="G2282">
        <v>75</v>
      </c>
      <c r="H2282">
        <v>70</v>
      </c>
      <c r="I2282" t="s">
        <v>71</v>
      </c>
      <c r="J2282" t="s">
        <v>1952</v>
      </c>
      <c r="K2282">
        <v>170</v>
      </c>
      <c r="L2282" t="s">
        <v>73</v>
      </c>
      <c r="M2282" t="s">
        <v>74</v>
      </c>
      <c r="N2282">
        <v>0</v>
      </c>
      <c r="O2282">
        <v>8010</v>
      </c>
      <c r="P2282">
        <v>16</v>
      </c>
      <c r="Q2282" t="s">
        <v>48</v>
      </c>
      <c r="R2282" t="s">
        <v>74</v>
      </c>
      <c r="S2282">
        <v>7</v>
      </c>
      <c r="T2282">
        <v>1144.2857142857099</v>
      </c>
      <c r="X2282" t="s">
        <v>3511</v>
      </c>
    </row>
    <row r="2283" spans="2:24" x14ac:dyDescent="0.25">
      <c r="B2283" t="s">
        <v>3509</v>
      </c>
      <c r="C2283" t="s">
        <v>3510</v>
      </c>
      <c r="D2283" t="s">
        <v>93</v>
      </c>
      <c r="E2283">
        <v>253</v>
      </c>
      <c r="F2283">
        <v>3</v>
      </c>
      <c r="G2283">
        <v>75</v>
      </c>
      <c r="H2283">
        <v>70</v>
      </c>
      <c r="I2283" t="s">
        <v>77</v>
      </c>
      <c r="J2283" t="s">
        <v>825</v>
      </c>
      <c r="K2283">
        <v>150</v>
      </c>
      <c r="L2283" t="s">
        <v>73</v>
      </c>
      <c r="M2283" t="s">
        <v>74</v>
      </c>
      <c r="N2283">
        <v>0</v>
      </c>
      <c r="O2283">
        <v>8010</v>
      </c>
      <c r="P2283">
        <v>16</v>
      </c>
      <c r="Q2283" t="s">
        <v>48</v>
      </c>
      <c r="R2283" t="s">
        <v>74</v>
      </c>
      <c r="S2283">
        <v>7</v>
      </c>
      <c r="T2283">
        <v>1144.2857142857099</v>
      </c>
      <c r="X2283" t="s">
        <v>3511</v>
      </c>
    </row>
    <row r="2284" spans="2:24" x14ac:dyDescent="0.25">
      <c r="B2284" t="s">
        <v>3509</v>
      </c>
      <c r="C2284" t="s">
        <v>3510</v>
      </c>
      <c r="D2284" t="s">
        <v>93</v>
      </c>
      <c r="E2284">
        <v>253</v>
      </c>
      <c r="F2284">
        <v>3</v>
      </c>
      <c r="G2284">
        <v>75</v>
      </c>
      <c r="H2284">
        <v>70</v>
      </c>
      <c r="I2284" t="s">
        <v>77</v>
      </c>
      <c r="J2284" t="s">
        <v>1952</v>
      </c>
      <c r="K2284">
        <v>170</v>
      </c>
      <c r="L2284" t="s">
        <v>73</v>
      </c>
      <c r="M2284" t="s">
        <v>74</v>
      </c>
      <c r="N2284">
        <v>0</v>
      </c>
      <c r="O2284">
        <v>8010</v>
      </c>
      <c r="P2284">
        <v>16</v>
      </c>
      <c r="Q2284" t="s">
        <v>48</v>
      </c>
      <c r="R2284" t="s">
        <v>74</v>
      </c>
      <c r="S2284">
        <v>7</v>
      </c>
      <c r="T2284">
        <v>1144.2857142857099</v>
      </c>
      <c r="X2284" t="s">
        <v>3511</v>
      </c>
    </row>
    <row r="2285" spans="2:24" x14ac:dyDescent="0.25">
      <c r="B2285" t="s">
        <v>3512</v>
      </c>
      <c r="C2285" t="s">
        <v>3198</v>
      </c>
      <c r="D2285" t="s">
        <v>3513</v>
      </c>
      <c r="E2285">
        <v>254</v>
      </c>
      <c r="F2285">
        <v>5</v>
      </c>
      <c r="G2285">
        <v>75</v>
      </c>
      <c r="H2285">
        <v>66</v>
      </c>
      <c r="I2285" t="s">
        <v>71</v>
      </c>
      <c r="J2285" t="s">
        <v>509</v>
      </c>
      <c r="K2285">
        <v>75</v>
      </c>
      <c r="L2285" t="s">
        <v>73</v>
      </c>
      <c r="M2285" t="s">
        <v>83</v>
      </c>
      <c r="N2285">
        <v>0</v>
      </c>
      <c r="O2285">
        <v>11580</v>
      </c>
      <c r="P2285">
        <v>16</v>
      </c>
      <c r="Q2285" t="s">
        <v>48</v>
      </c>
      <c r="R2285">
        <v>450</v>
      </c>
      <c r="S2285">
        <v>10</v>
      </c>
      <c r="T2285">
        <v>1158</v>
      </c>
      <c r="X2285" t="s">
        <v>3514</v>
      </c>
    </row>
    <row r="2286" spans="2:24" x14ac:dyDescent="0.25">
      <c r="B2286" t="s">
        <v>3512</v>
      </c>
      <c r="C2286" t="s">
        <v>3198</v>
      </c>
      <c r="D2286" t="s">
        <v>3513</v>
      </c>
      <c r="E2286">
        <v>254</v>
      </c>
      <c r="F2286">
        <v>5</v>
      </c>
      <c r="G2286">
        <v>75</v>
      </c>
      <c r="H2286">
        <v>66</v>
      </c>
      <c r="I2286" t="s">
        <v>77</v>
      </c>
      <c r="J2286" t="s">
        <v>2151</v>
      </c>
      <c r="K2286">
        <v>225</v>
      </c>
      <c r="L2286" t="s">
        <v>83</v>
      </c>
      <c r="M2286" t="s">
        <v>83</v>
      </c>
      <c r="N2286">
        <v>0</v>
      </c>
      <c r="O2286">
        <v>11580</v>
      </c>
      <c r="P2286">
        <v>16</v>
      </c>
      <c r="Q2286" t="s">
        <v>48</v>
      </c>
      <c r="R2286" t="s">
        <v>74</v>
      </c>
      <c r="S2286">
        <v>10</v>
      </c>
      <c r="T2286">
        <v>1158</v>
      </c>
      <c r="X2286" t="s">
        <v>3514</v>
      </c>
    </row>
    <row r="2287" spans="2:24" x14ac:dyDescent="0.25">
      <c r="B2287" t="s">
        <v>3515</v>
      </c>
      <c r="C2287" t="s">
        <v>3516</v>
      </c>
      <c r="D2287" t="s">
        <v>3517</v>
      </c>
      <c r="E2287">
        <v>255</v>
      </c>
      <c r="F2287">
        <v>2</v>
      </c>
      <c r="G2287">
        <v>41</v>
      </c>
      <c r="H2287">
        <v>66</v>
      </c>
      <c r="I2287" t="s">
        <v>71</v>
      </c>
      <c r="J2287" t="s">
        <v>164</v>
      </c>
      <c r="K2287">
        <v>600</v>
      </c>
      <c r="L2287" t="s">
        <v>83</v>
      </c>
      <c r="M2287" t="s">
        <v>83</v>
      </c>
      <c r="N2287" t="s">
        <v>74</v>
      </c>
      <c r="O2287">
        <v>2924</v>
      </c>
      <c r="P2287">
        <v>16</v>
      </c>
      <c r="Q2287" t="s">
        <v>3989</v>
      </c>
      <c r="R2287">
        <v>450</v>
      </c>
      <c r="S2287" t="s">
        <v>74</v>
      </c>
      <c r="T2287" t="s">
        <v>74</v>
      </c>
      <c r="X2287" t="s">
        <v>3518</v>
      </c>
    </row>
    <row r="2288" spans="2:24" x14ac:dyDescent="0.25">
      <c r="B2288" t="s">
        <v>3515</v>
      </c>
      <c r="C2288" t="s">
        <v>3516</v>
      </c>
      <c r="D2288" t="s">
        <v>3517</v>
      </c>
      <c r="E2288">
        <v>255</v>
      </c>
      <c r="F2288">
        <v>2</v>
      </c>
      <c r="G2288">
        <v>41</v>
      </c>
      <c r="H2288">
        <v>66</v>
      </c>
      <c r="I2288" t="s">
        <v>77</v>
      </c>
      <c r="J2288" t="s">
        <v>164</v>
      </c>
      <c r="K2288">
        <v>600</v>
      </c>
      <c r="L2288" t="s">
        <v>73</v>
      </c>
      <c r="M2288" t="s">
        <v>83</v>
      </c>
      <c r="N2288" t="s">
        <v>74</v>
      </c>
      <c r="O2288">
        <v>2924</v>
      </c>
      <c r="P2288">
        <v>16</v>
      </c>
      <c r="Q2288" t="s">
        <v>3989</v>
      </c>
      <c r="R2288" t="s">
        <v>74</v>
      </c>
      <c r="S2288" t="s">
        <v>74</v>
      </c>
      <c r="T2288" t="s">
        <v>74</v>
      </c>
      <c r="X2288" t="s">
        <v>3518</v>
      </c>
    </row>
    <row r="2289" spans="2:24" x14ac:dyDescent="0.25">
      <c r="B2289" t="s">
        <v>3519</v>
      </c>
      <c r="C2289" t="s">
        <v>92</v>
      </c>
      <c r="D2289" t="s">
        <v>1951</v>
      </c>
      <c r="E2289">
        <v>0</v>
      </c>
      <c r="F2289">
        <v>3</v>
      </c>
      <c r="G2289">
        <v>72</v>
      </c>
      <c r="H2289">
        <v>70</v>
      </c>
      <c r="I2289" t="s">
        <v>71</v>
      </c>
      <c r="J2289" t="s">
        <v>825</v>
      </c>
      <c r="K2289">
        <v>150</v>
      </c>
      <c r="L2289" t="s">
        <v>73</v>
      </c>
      <c r="M2289" t="s">
        <v>74</v>
      </c>
      <c r="N2289">
        <v>0</v>
      </c>
      <c r="O2289">
        <v>7306</v>
      </c>
      <c r="P2289">
        <v>16</v>
      </c>
      <c r="Q2289" t="s">
        <v>48</v>
      </c>
      <c r="R2289" t="s">
        <v>74</v>
      </c>
      <c r="S2289">
        <v>6</v>
      </c>
      <c r="T2289">
        <v>1217.6666666666599</v>
      </c>
      <c r="X2289" t="s">
        <v>3520</v>
      </c>
    </row>
    <row r="2290" spans="2:24" x14ac:dyDescent="0.25">
      <c r="B2290" t="s">
        <v>3519</v>
      </c>
      <c r="C2290" t="s">
        <v>92</v>
      </c>
      <c r="D2290" t="s">
        <v>1951</v>
      </c>
      <c r="E2290">
        <v>0</v>
      </c>
      <c r="F2290">
        <v>3</v>
      </c>
      <c r="G2290">
        <v>72</v>
      </c>
      <c r="H2290">
        <v>70</v>
      </c>
      <c r="I2290" t="s">
        <v>71</v>
      </c>
      <c r="J2290" t="s">
        <v>81</v>
      </c>
      <c r="K2290">
        <v>180</v>
      </c>
      <c r="L2290" t="s">
        <v>73</v>
      </c>
      <c r="M2290" t="s">
        <v>74</v>
      </c>
      <c r="N2290">
        <v>0</v>
      </c>
      <c r="O2290">
        <v>7306</v>
      </c>
      <c r="P2290">
        <v>16</v>
      </c>
      <c r="Q2290" t="s">
        <v>48</v>
      </c>
      <c r="R2290" t="s">
        <v>74</v>
      </c>
      <c r="S2290">
        <v>6</v>
      </c>
      <c r="T2290">
        <v>1217.6666666666599</v>
      </c>
      <c r="X2290" t="s">
        <v>3520</v>
      </c>
    </row>
    <row r="2291" spans="2:24" x14ac:dyDescent="0.25">
      <c r="B2291" t="s">
        <v>3519</v>
      </c>
      <c r="C2291" t="s">
        <v>92</v>
      </c>
      <c r="D2291" t="s">
        <v>1951</v>
      </c>
      <c r="E2291">
        <v>0</v>
      </c>
      <c r="F2291">
        <v>3</v>
      </c>
      <c r="G2291">
        <v>72</v>
      </c>
      <c r="H2291">
        <v>70</v>
      </c>
      <c r="I2291" t="s">
        <v>71</v>
      </c>
      <c r="J2291" t="s">
        <v>76</v>
      </c>
      <c r="K2291">
        <v>170</v>
      </c>
      <c r="L2291" t="s">
        <v>73</v>
      </c>
      <c r="M2291" t="s">
        <v>74</v>
      </c>
      <c r="N2291">
        <v>0</v>
      </c>
      <c r="O2291">
        <v>7306</v>
      </c>
      <c r="P2291">
        <v>16</v>
      </c>
      <c r="Q2291" t="s">
        <v>48</v>
      </c>
      <c r="R2291" t="s">
        <v>74</v>
      </c>
      <c r="S2291">
        <v>6</v>
      </c>
      <c r="T2291">
        <v>1217.6666666666599</v>
      </c>
      <c r="X2291" t="s">
        <v>3520</v>
      </c>
    </row>
    <row r="2292" spans="2:24" x14ac:dyDescent="0.25">
      <c r="B2292" t="s">
        <v>3519</v>
      </c>
      <c r="C2292" t="s">
        <v>92</v>
      </c>
      <c r="D2292" t="s">
        <v>1951</v>
      </c>
      <c r="E2292">
        <v>0</v>
      </c>
      <c r="F2292">
        <v>3</v>
      </c>
      <c r="G2292">
        <v>72</v>
      </c>
      <c r="H2292">
        <v>70</v>
      </c>
      <c r="I2292" t="s">
        <v>77</v>
      </c>
      <c r="J2292" t="s">
        <v>81</v>
      </c>
      <c r="K2292">
        <v>180</v>
      </c>
      <c r="L2292" t="s">
        <v>73</v>
      </c>
      <c r="M2292" t="s">
        <v>74</v>
      </c>
      <c r="N2292">
        <v>0</v>
      </c>
      <c r="O2292">
        <v>7306</v>
      </c>
      <c r="P2292">
        <v>16</v>
      </c>
      <c r="Q2292" t="s">
        <v>48</v>
      </c>
      <c r="R2292" t="s">
        <v>74</v>
      </c>
      <c r="S2292">
        <v>6</v>
      </c>
      <c r="T2292">
        <v>1217.6666666666599</v>
      </c>
      <c r="X2292" t="s">
        <v>3520</v>
      </c>
    </row>
    <row r="2293" spans="2:24" x14ac:dyDescent="0.25">
      <c r="B2293" t="s">
        <v>3519</v>
      </c>
      <c r="C2293" t="s">
        <v>92</v>
      </c>
      <c r="D2293" t="s">
        <v>1951</v>
      </c>
      <c r="E2293">
        <v>0</v>
      </c>
      <c r="F2293">
        <v>3</v>
      </c>
      <c r="G2293">
        <v>72</v>
      </c>
      <c r="H2293">
        <v>70</v>
      </c>
      <c r="I2293" t="s">
        <v>77</v>
      </c>
      <c r="J2293" t="s">
        <v>825</v>
      </c>
      <c r="K2293">
        <v>150</v>
      </c>
      <c r="L2293" t="s">
        <v>73</v>
      </c>
      <c r="M2293" t="s">
        <v>74</v>
      </c>
      <c r="N2293">
        <v>0</v>
      </c>
      <c r="O2293">
        <v>7306</v>
      </c>
      <c r="P2293">
        <v>16</v>
      </c>
      <c r="Q2293" t="s">
        <v>48</v>
      </c>
      <c r="R2293" t="s">
        <v>74</v>
      </c>
      <c r="S2293">
        <v>6</v>
      </c>
      <c r="T2293">
        <v>1217.6666666666599</v>
      </c>
      <c r="X2293" t="s">
        <v>3520</v>
      </c>
    </row>
    <row r="2294" spans="2:24" x14ac:dyDescent="0.25">
      <c r="B2294" t="s">
        <v>3519</v>
      </c>
      <c r="C2294" t="s">
        <v>92</v>
      </c>
      <c r="D2294" t="s">
        <v>1951</v>
      </c>
      <c r="E2294">
        <v>0</v>
      </c>
      <c r="F2294">
        <v>3</v>
      </c>
      <c r="G2294">
        <v>72</v>
      </c>
      <c r="H2294">
        <v>70</v>
      </c>
      <c r="I2294" t="s">
        <v>77</v>
      </c>
      <c r="J2294" t="s">
        <v>76</v>
      </c>
      <c r="K2294">
        <v>170</v>
      </c>
      <c r="L2294" t="s">
        <v>73</v>
      </c>
      <c r="M2294" t="s">
        <v>74</v>
      </c>
      <c r="N2294">
        <v>0</v>
      </c>
      <c r="O2294">
        <v>7306</v>
      </c>
      <c r="P2294">
        <v>16</v>
      </c>
      <c r="Q2294" t="s">
        <v>48</v>
      </c>
      <c r="R2294" t="s">
        <v>74</v>
      </c>
      <c r="S2294">
        <v>6</v>
      </c>
      <c r="T2294">
        <v>1217.6666666666599</v>
      </c>
      <c r="X2294" t="s">
        <v>3520</v>
      </c>
    </row>
    <row r="2295" spans="2:24" x14ac:dyDescent="0.25">
      <c r="B2295" t="s">
        <v>3521</v>
      </c>
      <c r="C2295" t="s">
        <v>3522</v>
      </c>
      <c r="D2295" t="s">
        <v>93</v>
      </c>
      <c r="E2295">
        <v>258</v>
      </c>
      <c r="F2295">
        <v>3</v>
      </c>
      <c r="G2295">
        <v>72</v>
      </c>
      <c r="H2295">
        <v>70</v>
      </c>
      <c r="I2295" t="s">
        <v>71</v>
      </c>
      <c r="J2295" t="s">
        <v>2594</v>
      </c>
      <c r="K2295">
        <v>150</v>
      </c>
      <c r="L2295" t="s">
        <v>73</v>
      </c>
      <c r="M2295" t="s">
        <v>74</v>
      </c>
      <c r="N2295">
        <v>0</v>
      </c>
      <c r="O2295">
        <v>7306</v>
      </c>
      <c r="P2295">
        <v>16</v>
      </c>
      <c r="Q2295" t="s">
        <v>48</v>
      </c>
      <c r="R2295" t="s">
        <v>74</v>
      </c>
      <c r="S2295">
        <v>6</v>
      </c>
      <c r="T2295">
        <v>1217.6666666666599</v>
      </c>
      <c r="X2295" t="s">
        <v>3831</v>
      </c>
    </row>
    <row r="2296" spans="2:24" x14ac:dyDescent="0.25">
      <c r="B2296" t="s">
        <v>3521</v>
      </c>
      <c r="C2296" t="s">
        <v>3522</v>
      </c>
      <c r="D2296" t="s">
        <v>93</v>
      </c>
      <c r="E2296">
        <v>258</v>
      </c>
      <c r="F2296">
        <v>3</v>
      </c>
      <c r="G2296">
        <v>72</v>
      </c>
      <c r="H2296">
        <v>70</v>
      </c>
      <c r="I2296" t="s">
        <v>71</v>
      </c>
      <c r="J2296" t="s">
        <v>81</v>
      </c>
      <c r="K2296">
        <v>180</v>
      </c>
      <c r="L2296" t="s">
        <v>73</v>
      </c>
      <c r="M2296" t="s">
        <v>74</v>
      </c>
      <c r="N2296">
        <v>0</v>
      </c>
      <c r="O2296">
        <v>7306</v>
      </c>
      <c r="P2296">
        <v>16</v>
      </c>
      <c r="Q2296" t="s">
        <v>48</v>
      </c>
      <c r="R2296" t="s">
        <v>74</v>
      </c>
      <c r="S2296">
        <v>6</v>
      </c>
      <c r="T2296">
        <v>1217.6666666666599</v>
      </c>
      <c r="X2296" t="s">
        <v>3831</v>
      </c>
    </row>
    <row r="2297" spans="2:24" x14ac:dyDescent="0.25">
      <c r="B2297" t="s">
        <v>3521</v>
      </c>
      <c r="C2297" t="s">
        <v>3522</v>
      </c>
      <c r="D2297" t="s">
        <v>93</v>
      </c>
      <c r="E2297">
        <v>258</v>
      </c>
      <c r="F2297">
        <v>3</v>
      </c>
      <c r="G2297">
        <v>72</v>
      </c>
      <c r="H2297">
        <v>70</v>
      </c>
      <c r="I2297" t="s">
        <v>71</v>
      </c>
      <c r="J2297" t="s">
        <v>76</v>
      </c>
      <c r="K2297">
        <v>170</v>
      </c>
      <c r="L2297" t="s">
        <v>73</v>
      </c>
      <c r="M2297" t="s">
        <v>74</v>
      </c>
      <c r="N2297">
        <v>0</v>
      </c>
      <c r="O2297">
        <v>7306</v>
      </c>
      <c r="P2297">
        <v>16</v>
      </c>
      <c r="Q2297" t="s">
        <v>48</v>
      </c>
      <c r="R2297" t="s">
        <v>74</v>
      </c>
      <c r="S2297">
        <v>6</v>
      </c>
      <c r="T2297">
        <v>1217.6666666666599</v>
      </c>
      <c r="X2297" t="s">
        <v>3831</v>
      </c>
    </row>
    <row r="2298" spans="2:24" x14ac:dyDescent="0.25">
      <c r="B2298" t="s">
        <v>3521</v>
      </c>
      <c r="C2298" t="s">
        <v>3522</v>
      </c>
      <c r="D2298" t="s">
        <v>93</v>
      </c>
      <c r="E2298">
        <v>258</v>
      </c>
      <c r="F2298">
        <v>3</v>
      </c>
      <c r="G2298">
        <v>72</v>
      </c>
      <c r="H2298">
        <v>70</v>
      </c>
      <c r="I2298" t="s">
        <v>77</v>
      </c>
      <c r="J2298" t="s">
        <v>76</v>
      </c>
      <c r="K2298">
        <v>170</v>
      </c>
      <c r="L2298" t="s">
        <v>73</v>
      </c>
      <c r="M2298" t="s">
        <v>74</v>
      </c>
      <c r="N2298">
        <v>0</v>
      </c>
      <c r="O2298">
        <v>7306</v>
      </c>
      <c r="P2298">
        <v>16</v>
      </c>
      <c r="Q2298" t="s">
        <v>48</v>
      </c>
      <c r="R2298" t="s">
        <v>74</v>
      </c>
      <c r="S2298">
        <v>6</v>
      </c>
      <c r="T2298">
        <v>1217.6666666666599</v>
      </c>
      <c r="X2298" t="s">
        <v>3831</v>
      </c>
    </row>
    <row r="2299" spans="2:24" x14ac:dyDescent="0.25">
      <c r="B2299" t="s">
        <v>3521</v>
      </c>
      <c r="C2299" t="s">
        <v>3522</v>
      </c>
      <c r="D2299" t="s">
        <v>93</v>
      </c>
      <c r="E2299">
        <v>258</v>
      </c>
      <c r="F2299">
        <v>3</v>
      </c>
      <c r="G2299">
        <v>72</v>
      </c>
      <c r="H2299">
        <v>70</v>
      </c>
      <c r="I2299" t="s">
        <v>77</v>
      </c>
      <c r="J2299" t="s">
        <v>2594</v>
      </c>
      <c r="K2299">
        <v>150</v>
      </c>
      <c r="L2299" t="s">
        <v>73</v>
      </c>
      <c r="M2299" t="s">
        <v>74</v>
      </c>
      <c r="N2299">
        <v>0</v>
      </c>
      <c r="O2299">
        <v>7306</v>
      </c>
      <c r="P2299">
        <v>16</v>
      </c>
      <c r="Q2299" t="s">
        <v>48</v>
      </c>
      <c r="R2299" t="s">
        <v>74</v>
      </c>
      <c r="S2299">
        <v>6</v>
      </c>
      <c r="T2299">
        <v>1217.6666666666599</v>
      </c>
      <c r="X2299" t="s">
        <v>3831</v>
      </c>
    </row>
    <row r="2300" spans="2:24" x14ac:dyDescent="0.25">
      <c r="B2300" t="s">
        <v>3521</v>
      </c>
      <c r="C2300" t="s">
        <v>3522</v>
      </c>
      <c r="D2300" t="s">
        <v>93</v>
      </c>
      <c r="E2300">
        <v>258</v>
      </c>
      <c r="F2300">
        <v>3</v>
      </c>
      <c r="G2300">
        <v>72</v>
      </c>
      <c r="H2300">
        <v>70</v>
      </c>
      <c r="I2300" t="s">
        <v>77</v>
      </c>
      <c r="J2300" t="s">
        <v>81</v>
      </c>
      <c r="K2300">
        <v>180</v>
      </c>
      <c r="L2300" t="s">
        <v>73</v>
      </c>
      <c r="M2300" t="s">
        <v>74</v>
      </c>
      <c r="N2300">
        <v>0</v>
      </c>
      <c r="O2300">
        <v>7306</v>
      </c>
      <c r="P2300">
        <v>16</v>
      </c>
      <c r="Q2300" t="s">
        <v>48</v>
      </c>
      <c r="R2300" t="s">
        <v>74</v>
      </c>
      <c r="S2300">
        <v>6</v>
      </c>
      <c r="T2300">
        <v>1217.6666666666599</v>
      </c>
      <c r="X2300" t="s">
        <v>3831</v>
      </c>
    </row>
    <row r="2301" spans="2:24" x14ac:dyDescent="0.25">
      <c r="B2301" t="s">
        <v>3526</v>
      </c>
      <c r="C2301" t="s">
        <v>92</v>
      </c>
      <c r="D2301" t="s">
        <v>3524</v>
      </c>
      <c r="E2301">
        <v>0</v>
      </c>
      <c r="F2301">
        <v>3</v>
      </c>
      <c r="G2301">
        <v>72</v>
      </c>
      <c r="H2301">
        <v>70</v>
      </c>
      <c r="I2301" t="s">
        <v>71</v>
      </c>
      <c r="J2301" t="s">
        <v>912</v>
      </c>
      <c r="K2301">
        <v>150</v>
      </c>
      <c r="L2301" t="s">
        <v>73</v>
      </c>
      <c r="M2301" t="s">
        <v>74</v>
      </c>
      <c r="N2301">
        <v>0</v>
      </c>
      <c r="O2301">
        <v>7306</v>
      </c>
      <c r="P2301">
        <v>16</v>
      </c>
      <c r="Q2301" t="s">
        <v>48</v>
      </c>
      <c r="R2301" t="s">
        <v>74</v>
      </c>
      <c r="S2301">
        <v>6</v>
      </c>
      <c r="T2301">
        <v>1217.6666666666599</v>
      </c>
      <c r="X2301" t="s">
        <v>3525</v>
      </c>
    </row>
    <row r="2302" spans="2:24" x14ac:dyDescent="0.25">
      <c r="B2302" t="s">
        <v>3526</v>
      </c>
      <c r="C2302" t="s">
        <v>92</v>
      </c>
      <c r="D2302" t="s">
        <v>3524</v>
      </c>
      <c r="E2302">
        <v>0</v>
      </c>
      <c r="F2302">
        <v>3</v>
      </c>
      <c r="G2302">
        <v>72</v>
      </c>
      <c r="H2302">
        <v>70</v>
      </c>
      <c r="I2302" t="s">
        <v>71</v>
      </c>
      <c r="J2302" t="s">
        <v>81</v>
      </c>
      <c r="K2302">
        <v>180</v>
      </c>
      <c r="L2302" t="s">
        <v>73</v>
      </c>
      <c r="M2302" t="s">
        <v>74</v>
      </c>
      <c r="N2302">
        <v>0</v>
      </c>
      <c r="O2302">
        <v>7306</v>
      </c>
      <c r="P2302">
        <v>16</v>
      </c>
      <c r="Q2302" t="s">
        <v>48</v>
      </c>
      <c r="R2302" t="s">
        <v>74</v>
      </c>
      <c r="S2302">
        <v>6</v>
      </c>
      <c r="T2302">
        <v>1217.6666666666599</v>
      </c>
      <c r="X2302" t="s">
        <v>3525</v>
      </c>
    </row>
    <row r="2303" spans="2:24" x14ac:dyDescent="0.25">
      <c r="B2303" t="s">
        <v>3526</v>
      </c>
      <c r="C2303" t="s">
        <v>92</v>
      </c>
      <c r="D2303" t="s">
        <v>3524</v>
      </c>
      <c r="E2303">
        <v>0</v>
      </c>
      <c r="F2303">
        <v>3</v>
      </c>
      <c r="G2303">
        <v>72</v>
      </c>
      <c r="H2303">
        <v>70</v>
      </c>
      <c r="I2303" t="s">
        <v>77</v>
      </c>
      <c r="J2303" t="s">
        <v>81</v>
      </c>
      <c r="K2303">
        <v>180</v>
      </c>
      <c r="L2303" t="s">
        <v>73</v>
      </c>
      <c r="M2303" t="s">
        <v>74</v>
      </c>
      <c r="N2303">
        <v>0</v>
      </c>
      <c r="O2303">
        <v>7306</v>
      </c>
      <c r="P2303">
        <v>16</v>
      </c>
      <c r="Q2303" t="s">
        <v>48</v>
      </c>
      <c r="R2303" t="s">
        <v>74</v>
      </c>
      <c r="S2303">
        <v>6</v>
      </c>
      <c r="T2303">
        <v>1217.6666666666599</v>
      </c>
      <c r="X2303" t="s">
        <v>3525</v>
      </c>
    </row>
    <row r="2304" spans="2:24" x14ac:dyDescent="0.25">
      <c r="B2304" t="s">
        <v>3526</v>
      </c>
      <c r="C2304" t="s">
        <v>92</v>
      </c>
      <c r="D2304" t="s">
        <v>3524</v>
      </c>
      <c r="E2304">
        <v>0</v>
      </c>
      <c r="F2304">
        <v>3</v>
      </c>
      <c r="G2304">
        <v>72</v>
      </c>
      <c r="H2304">
        <v>70</v>
      </c>
      <c r="I2304" t="s">
        <v>77</v>
      </c>
      <c r="J2304" t="s">
        <v>912</v>
      </c>
      <c r="K2304">
        <v>150</v>
      </c>
      <c r="L2304" t="s">
        <v>73</v>
      </c>
      <c r="M2304" t="s">
        <v>74</v>
      </c>
      <c r="N2304">
        <v>0</v>
      </c>
      <c r="O2304">
        <v>7306</v>
      </c>
      <c r="P2304">
        <v>16</v>
      </c>
      <c r="Q2304" t="s">
        <v>48</v>
      </c>
      <c r="R2304" t="s">
        <v>74</v>
      </c>
      <c r="S2304">
        <v>6</v>
      </c>
      <c r="T2304">
        <v>1217.6666666666599</v>
      </c>
      <c r="X2304" t="s">
        <v>3525</v>
      </c>
    </row>
    <row r="2305" spans="2:24" x14ac:dyDescent="0.25">
      <c r="B2305" t="s">
        <v>3527</v>
      </c>
      <c r="C2305" t="s">
        <v>92</v>
      </c>
      <c r="D2305" t="s">
        <v>93</v>
      </c>
      <c r="E2305">
        <v>258</v>
      </c>
      <c r="F2305">
        <v>3</v>
      </c>
      <c r="G2305">
        <v>72</v>
      </c>
      <c r="H2305">
        <v>70</v>
      </c>
      <c r="I2305" t="s">
        <v>71</v>
      </c>
      <c r="J2305" t="s">
        <v>825</v>
      </c>
      <c r="K2305">
        <v>150</v>
      </c>
      <c r="L2305" t="s">
        <v>73</v>
      </c>
      <c r="M2305" t="s">
        <v>74</v>
      </c>
      <c r="N2305">
        <v>0</v>
      </c>
      <c r="O2305">
        <v>7306</v>
      </c>
      <c r="P2305">
        <v>16</v>
      </c>
      <c r="Q2305" t="s">
        <v>48</v>
      </c>
      <c r="R2305" t="s">
        <v>74</v>
      </c>
      <c r="S2305">
        <v>6</v>
      </c>
      <c r="T2305">
        <v>1217.6666666666599</v>
      </c>
      <c r="X2305" t="s">
        <v>3528</v>
      </c>
    </row>
    <row r="2306" spans="2:24" x14ac:dyDescent="0.25">
      <c r="B2306" t="s">
        <v>3527</v>
      </c>
      <c r="C2306" t="s">
        <v>92</v>
      </c>
      <c r="D2306" t="s">
        <v>93</v>
      </c>
      <c r="E2306">
        <v>258</v>
      </c>
      <c r="F2306">
        <v>3</v>
      </c>
      <c r="G2306">
        <v>72</v>
      </c>
      <c r="H2306">
        <v>70</v>
      </c>
      <c r="I2306" t="s">
        <v>71</v>
      </c>
      <c r="J2306" t="s">
        <v>81</v>
      </c>
      <c r="K2306">
        <v>180</v>
      </c>
      <c r="L2306" t="s">
        <v>73</v>
      </c>
      <c r="M2306" t="s">
        <v>74</v>
      </c>
      <c r="N2306">
        <v>0</v>
      </c>
      <c r="O2306">
        <v>7306</v>
      </c>
      <c r="P2306">
        <v>16</v>
      </c>
      <c r="Q2306" t="s">
        <v>48</v>
      </c>
      <c r="R2306" t="s">
        <v>74</v>
      </c>
      <c r="S2306">
        <v>6</v>
      </c>
      <c r="T2306">
        <v>1217.6666666666599</v>
      </c>
      <c r="X2306" t="s">
        <v>3528</v>
      </c>
    </row>
    <row r="2307" spans="2:24" x14ac:dyDescent="0.25">
      <c r="B2307" t="s">
        <v>3527</v>
      </c>
      <c r="C2307" t="s">
        <v>92</v>
      </c>
      <c r="D2307" t="s">
        <v>93</v>
      </c>
      <c r="E2307">
        <v>258</v>
      </c>
      <c r="F2307">
        <v>3</v>
      </c>
      <c r="G2307">
        <v>72</v>
      </c>
      <c r="H2307">
        <v>70</v>
      </c>
      <c r="I2307" t="s">
        <v>71</v>
      </c>
      <c r="J2307" t="s">
        <v>76</v>
      </c>
      <c r="K2307">
        <v>170</v>
      </c>
      <c r="L2307" t="s">
        <v>73</v>
      </c>
      <c r="M2307" t="s">
        <v>74</v>
      </c>
      <c r="N2307">
        <v>0</v>
      </c>
      <c r="O2307">
        <v>7306</v>
      </c>
      <c r="P2307">
        <v>16</v>
      </c>
      <c r="Q2307" t="s">
        <v>48</v>
      </c>
      <c r="R2307" t="s">
        <v>74</v>
      </c>
      <c r="S2307">
        <v>6</v>
      </c>
      <c r="T2307">
        <v>1217.6666666666599</v>
      </c>
      <c r="X2307" t="s">
        <v>3528</v>
      </c>
    </row>
    <row r="2308" spans="2:24" x14ac:dyDescent="0.25">
      <c r="B2308" t="s">
        <v>3527</v>
      </c>
      <c r="C2308" t="s">
        <v>92</v>
      </c>
      <c r="D2308" t="s">
        <v>93</v>
      </c>
      <c r="E2308">
        <v>258</v>
      </c>
      <c r="F2308">
        <v>3</v>
      </c>
      <c r="G2308">
        <v>72</v>
      </c>
      <c r="H2308">
        <v>70</v>
      </c>
      <c r="I2308" t="s">
        <v>77</v>
      </c>
      <c r="J2308" t="s">
        <v>81</v>
      </c>
      <c r="K2308">
        <v>180</v>
      </c>
      <c r="L2308" t="s">
        <v>73</v>
      </c>
      <c r="M2308" t="s">
        <v>74</v>
      </c>
      <c r="N2308">
        <v>0</v>
      </c>
      <c r="O2308">
        <v>7306</v>
      </c>
      <c r="P2308">
        <v>16</v>
      </c>
      <c r="Q2308" t="s">
        <v>48</v>
      </c>
      <c r="R2308" t="s">
        <v>74</v>
      </c>
      <c r="S2308">
        <v>6</v>
      </c>
      <c r="T2308">
        <v>1217.6666666666599</v>
      </c>
      <c r="X2308" t="s">
        <v>3528</v>
      </c>
    </row>
    <row r="2309" spans="2:24" x14ac:dyDescent="0.25">
      <c r="B2309" t="s">
        <v>3527</v>
      </c>
      <c r="C2309" t="s">
        <v>92</v>
      </c>
      <c r="D2309" t="s">
        <v>93</v>
      </c>
      <c r="E2309">
        <v>258</v>
      </c>
      <c r="F2309">
        <v>3</v>
      </c>
      <c r="G2309">
        <v>72</v>
      </c>
      <c r="H2309">
        <v>70</v>
      </c>
      <c r="I2309" t="s">
        <v>77</v>
      </c>
      <c r="J2309" t="s">
        <v>76</v>
      </c>
      <c r="K2309">
        <v>170</v>
      </c>
      <c r="L2309" t="s">
        <v>73</v>
      </c>
      <c r="M2309" t="s">
        <v>74</v>
      </c>
      <c r="N2309">
        <v>0</v>
      </c>
      <c r="O2309">
        <v>7306</v>
      </c>
      <c r="P2309">
        <v>16</v>
      </c>
      <c r="Q2309" t="s">
        <v>48</v>
      </c>
      <c r="R2309" t="s">
        <v>74</v>
      </c>
      <c r="S2309">
        <v>6</v>
      </c>
      <c r="T2309">
        <v>1217.6666666666599</v>
      </c>
      <c r="X2309" t="s">
        <v>3528</v>
      </c>
    </row>
    <row r="2310" spans="2:24" x14ac:dyDescent="0.25">
      <c r="B2310" t="s">
        <v>3529</v>
      </c>
      <c r="C2310" t="s">
        <v>3530</v>
      </c>
      <c r="D2310" t="s">
        <v>3531</v>
      </c>
      <c r="E2310">
        <v>259</v>
      </c>
      <c r="F2310">
        <v>1</v>
      </c>
      <c r="G2310">
        <v>41</v>
      </c>
      <c r="H2310">
        <v>66</v>
      </c>
      <c r="I2310" t="s">
        <v>71</v>
      </c>
      <c r="J2310" t="s">
        <v>164</v>
      </c>
      <c r="K2310">
        <v>600</v>
      </c>
      <c r="L2310" t="s">
        <v>83</v>
      </c>
      <c r="M2310" t="s">
        <v>83</v>
      </c>
      <c r="N2310">
        <v>0</v>
      </c>
      <c r="O2310">
        <v>2924</v>
      </c>
      <c r="P2310">
        <v>16</v>
      </c>
      <c r="Q2310" t="s">
        <v>48</v>
      </c>
      <c r="R2310">
        <v>450</v>
      </c>
      <c r="S2310">
        <v>3</v>
      </c>
      <c r="T2310">
        <v>974.66666666666595</v>
      </c>
      <c r="X2310" t="s">
        <v>3532</v>
      </c>
    </row>
    <row r="2311" spans="2:24" x14ac:dyDescent="0.25">
      <c r="B2311" t="s">
        <v>3529</v>
      </c>
      <c r="C2311" t="s">
        <v>3530</v>
      </c>
      <c r="D2311" t="s">
        <v>3531</v>
      </c>
      <c r="E2311">
        <v>259</v>
      </c>
      <c r="F2311">
        <v>1</v>
      </c>
      <c r="G2311">
        <v>41</v>
      </c>
      <c r="H2311">
        <v>66</v>
      </c>
      <c r="I2311" t="s">
        <v>77</v>
      </c>
      <c r="J2311" t="s">
        <v>164</v>
      </c>
      <c r="K2311">
        <v>600</v>
      </c>
      <c r="L2311" t="s">
        <v>83</v>
      </c>
      <c r="M2311" t="s">
        <v>83</v>
      </c>
      <c r="N2311">
        <v>0</v>
      </c>
      <c r="O2311">
        <v>2924</v>
      </c>
      <c r="P2311">
        <v>16</v>
      </c>
      <c r="Q2311" t="s">
        <v>48</v>
      </c>
      <c r="R2311" t="s">
        <v>74</v>
      </c>
      <c r="S2311">
        <v>3</v>
      </c>
      <c r="T2311">
        <v>974.66666666666595</v>
      </c>
      <c r="X2311" t="s">
        <v>3532</v>
      </c>
    </row>
    <row r="2312" spans="2:24" x14ac:dyDescent="0.25">
      <c r="B2312" t="s">
        <v>3533</v>
      </c>
      <c r="C2312" t="s">
        <v>3337</v>
      </c>
      <c r="D2312" t="s">
        <v>3299</v>
      </c>
      <c r="E2312">
        <v>259</v>
      </c>
      <c r="F2312">
        <v>3</v>
      </c>
      <c r="G2312">
        <v>64</v>
      </c>
      <c r="H2312">
        <v>66</v>
      </c>
      <c r="I2312" t="s">
        <v>71</v>
      </c>
      <c r="J2312" t="s">
        <v>913</v>
      </c>
      <c r="K2312">
        <v>30</v>
      </c>
      <c r="L2312" t="s">
        <v>73</v>
      </c>
      <c r="M2312" t="s">
        <v>74</v>
      </c>
      <c r="N2312">
        <v>0</v>
      </c>
      <c r="O2312">
        <v>6930</v>
      </c>
      <c r="P2312">
        <v>16</v>
      </c>
      <c r="Q2312" t="s">
        <v>48</v>
      </c>
      <c r="R2312" t="s">
        <v>74</v>
      </c>
      <c r="S2312">
        <v>6</v>
      </c>
      <c r="T2312">
        <v>1155</v>
      </c>
      <c r="X2312" t="s">
        <v>3534</v>
      </c>
    </row>
    <row r="2313" spans="2:24" x14ac:dyDescent="0.25">
      <c r="B2313" t="s">
        <v>3533</v>
      </c>
      <c r="C2313" t="s">
        <v>3337</v>
      </c>
      <c r="D2313" t="s">
        <v>3299</v>
      </c>
      <c r="E2313">
        <v>259</v>
      </c>
      <c r="F2313">
        <v>3</v>
      </c>
      <c r="G2313">
        <v>64</v>
      </c>
      <c r="H2313">
        <v>66</v>
      </c>
      <c r="I2313" t="s">
        <v>77</v>
      </c>
      <c r="J2313" t="s">
        <v>913</v>
      </c>
      <c r="K2313">
        <v>30</v>
      </c>
      <c r="L2313" t="s">
        <v>73</v>
      </c>
      <c r="M2313" t="s">
        <v>74</v>
      </c>
      <c r="N2313">
        <v>0</v>
      </c>
      <c r="O2313">
        <v>6930</v>
      </c>
      <c r="P2313">
        <v>16</v>
      </c>
      <c r="Q2313" t="s">
        <v>48</v>
      </c>
      <c r="R2313" t="s">
        <v>74</v>
      </c>
      <c r="S2313">
        <v>6</v>
      </c>
      <c r="T2313">
        <v>1155</v>
      </c>
      <c r="X2313" t="s">
        <v>3534</v>
      </c>
    </row>
    <row r="2314" spans="2:24" x14ac:dyDescent="0.25">
      <c r="B2314" t="s">
        <v>3535</v>
      </c>
      <c r="C2314" t="s">
        <v>3536</v>
      </c>
      <c r="D2314" t="s">
        <v>2267</v>
      </c>
      <c r="E2314">
        <v>261</v>
      </c>
      <c r="F2314">
        <v>4</v>
      </c>
      <c r="G2314">
        <v>58</v>
      </c>
      <c r="H2314">
        <v>68.5</v>
      </c>
      <c r="I2314" t="s">
        <v>71</v>
      </c>
      <c r="J2314" t="s">
        <v>158</v>
      </c>
      <c r="K2314">
        <v>135</v>
      </c>
      <c r="L2314" t="s">
        <v>73</v>
      </c>
      <c r="M2314" t="s">
        <v>74</v>
      </c>
      <c r="N2314">
        <v>1200</v>
      </c>
      <c r="O2314">
        <v>8534</v>
      </c>
      <c r="P2314">
        <v>16</v>
      </c>
      <c r="Q2314" t="s">
        <v>3990</v>
      </c>
      <c r="R2314" t="s">
        <v>74</v>
      </c>
      <c r="S2314">
        <v>9</v>
      </c>
      <c r="T2314">
        <v>948.22222222222194</v>
      </c>
      <c r="X2314" t="s">
        <v>3537</v>
      </c>
    </row>
    <row r="2315" spans="2:24" x14ac:dyDescent="0.25">
      <c r="B2315" t="s">
        <v>3535</v>
      </c>
      <c r="C2315" t="s">
        <v>3536</v>
      </c>
      <c r="D2315" t="s">
        <v>2267</v>
      </c>
      <c r="E2315">
        <v>261</v>
      </c>
      <c r="F2315">
        <v>4</v>
      </c>
      <c r="G2315">
        <v>58</v>
      </c>
      <c r="H2315">
        <v>68.5</v>
      </c>
      <c r="I2315" t="s">
        <v>77</v>
      </c>
      <c r="J2315" t="s">
        <v>158</v>
      </c>
      <c r="K2315">
        <v>135</v>
      </c>
      <c r="L2315" t="s">
        <v>73</v>
      </c>
      <c r="M2315" t="s">
        <v>74</v>
      </c>
      <c r="N2315">
        <v>1200</v>
      </c>
      <c r="O2315">
        <v>8534</v>
      </c>
      <c r="P2315">
        <v>16</v>
      </c>
      <c r="Q2315" t="s">
        <v>3990</v>
      </c>
      <c r="R2315" t="s">
        <v>74</v>
      </c>
      <c r="S2315">
        <v>9</v>
      </c>
      <c r="T2315">
        <v>948.22222222222194</v>
      </c>
      <c r="X2315" t="s">
        <v>3537</v>
      </c>
    </row>
    <row r="2316" spans="2:24" x14ac:dyDescent="0.25">
      <c r="B2316" t="s">
        <v>3538</v>
      </c>
      <c r="C2316" t="s">
        <v>3539</v>
      </c>
      <c r="D2316" t="s">
        <v>2189</v>
      </c>
      <c r="E2316">
        <v>261</v>
      </c>
      <c r="F2316">
        <v>4</v>
      </c>
      <c r="G2316">
        <v>58</v>
      </c>
      <c r="H2316">
        <v>68.5</v>
      </c>
      <c r="I2316" t="s">
        <v>71</v>
      </c>
      <c r="J2316" t="s">
        <v>158</v>
      </c>
      <c r="K2316">
        <v>135</v>
      </c>
      <c r="L2316" t="s">
        <v>73</v>
      </c>
      <c r="M2316" t="s">
        <v>74</v>
      </c>
      <c r="N2316">
        <v>1200</v>
      </c>
      <c r="O2316">
        <v>8534</v>
      </c>
      <c r="P2316">
        <v>16</v>
      </c>
      <c r="Q2316" t="s">
        <v>3990</v>
      </c>
      <c r="R2316" t="s">
        <v>74</v>
      </c>
      <c r="S2316">
        <v>9</v>
      </c>
      <c r="T2316">
        <v>948.22222222222194</v>
      </c>
      <c r="X2316" t="s">
        <v>3540</v>
      </c>
    </row>
    <row r="2317" spans="2:24" x14ac:dyDescent="0.25">
      <c r="B2317" t="s">
        <v>3538</v>
      </c>
      <c r="C2317" t="s">
        <v>3539</v>
      </c>
      <c r="D2317" t="s">
        <v>2189</v>
      </c>
      <c r="E2317">
        <v>261</v>
      </c>
      <c r="F2317">
        <v>4</v>
      </c>
      <c r="G2317">
        <v>58</v>
      </c>
      <c r="H2317">
        <v>68.5</v>
      </c>
      <c r="I2317" t="s">
        <v>77</v>
      </c>
      <c r="J2317" t="s">
        <v>158</v>
      </c>
      <c r="K2317">
        <v>135</v>
      </c>
      <c r="L2317" t="s">
        <v>73</v>
      </c>
      <c r="M2317" t="s">
        <v>74</v>
      </c>
      <c r="N2317">
        <v>1500</v>
      </c>
      <c r="O2317">
        <v>8534</v>
      </c>
      <c r="P2317">
        <v>16</v>
      </c>
      <c r="Q2317" t="s">
        <v>3990</v>
      </c>
      <c r="R2317" t="s">
        <v>74</v>
      </c>
      <c r="S2317">
        <v>9</v>
      </c>
      <c r="T2317">
        <v>948.22222222222194</v>
      </c>
      <c r="X2317" t="s">
        <v>3540</v>
      </c>
    </row>
    <row r="2318" spans="2:24" x14ac:dyDescent="0.25">
      <c r="B2318" t="s">
        <v>3541</v>
      </c>
      <c r="C2318" t="s">
        <v>3542</v>
      </c>
      <c r="D2318" t="s">
        <v>3543</v>
      </c>
      <c r="E2318">
        <v>262</v>
      </c>
      <c r="F2318">
        <v>4</v>
      </c>
      <c r="G2318">
        <v>86</v>
      </c>
      <c r="H2318">
        <v>76</v>
      </c>
      <c r="I2318" t="s">
        <v>71</v>
      </c>
      <c r="J2318" t="s">
        <v>132</v>
      </c>
      <c r="K2318">
        <v>135</v>
      </c>
      <c r="L2318" t="s">
        <v>83</v>
      </c>
      <c r="M2318" t="s">
        <v>73</v>
      </c>
      <c r="N2318">
        <v>1600</v>
      </c>
      <c r="O2318">
        <v>10670</v>
      </c>
      <c r="P2318">
        <v>16</v>
      </c>
      <c r="Q2318" t="s">
        <v>3990</v>
      </c>
      <c r="R2318">
        <v>320</v>
      </c>
      <c r="S2318">
        <v>11</v>
      </c>
      <c r="T2318">
        <v>970</v>
      </c>
      <c r="X2318" t="s">
        <v>3544</v>
      </c>
    </row>
    <row r="2319" spans="2:24" x14ac:dyDescent="0.25">
      <c r="B2319" t="s">
        <v>3541</v>
      </c>
      <c r="C2319" t="s">
        <v>3542</v>
      </c>
      <c r="D2319" t="s">
        <v>3543</v>
      </c>
      <c r="E2319">
        <v>262</v>
      </c>
      <c r="F2319">
        <v>4</v>
      </c>
      <c r="G2319">
        <v>86</v>
      </c>
      <c r="H2319">
        <v>76</v>
      </c>
      <c r="I2319" t="s">
        <v>77</v>
      </c>
      <c r="J2319" t="s">
        <v>132</v>
      </c>
      <c r="K2319">
        <v>135</v>
      </c>
      <c r="L2319" t="s">
        <v>83</v>
      </c>
      <c r="M2319" t="s">
        <v>73</v>
      </c>
      <c r="N2319">
        <v>1600</v>
      </c>
      <c r="O2319">
        <v>10670</v>
      </c>
      <c r="P2319">
        <v>16</v>
      </c>
      <c r="Q2319" t="s">
        <v>3990</v>
      </c>
      <c r="R2319" t="s">
        <v>74</v>
      </c>
      <c r="S2319">
        <v>11</v>
      </c>
      <c r="T2319">
        <v>970</v>
      </c>
      <c r="X2319" t="s">
        <v>3544</v>
      </c>
    </row>
    <row r="2320" spans="2:24" x14ac:dyDescent="0.25">
      <c r="B2320" t="s">
        <v>3545</v>
      </c>
      <c r="C2320" t="s">
        <v>3546</v>
      </c>
      <c r="D2320" t="s">
        <v>1951</v>
      </c>
      <c r="E2320">
        <v>0</v>
      </c>
      <c r="F2320">
        <v>3</v>
      </c>
      <c r="G2320">
        <v>70</v>
      </c>
      <c r="H2320">
        <v>66</v>
      </c>
      <c r="I2320" t="s">
        <v>71</v>
      </c>
      <c r="J2320" t="s">
        <v>1952</v>
      </c>
      <c r="K2320">
        <v>170</v>
      </c>
      <c r="L2320" t="s">
        <v>239</v>
      </c>
      <c r="M2320" t="s">
        <v>74</v>
      </c>
      <c r="N2320">
        <v>500</v>
      </c>
      <c r="O2320">
        <v>6564</v>
      </c>
      <c r="P2320">
        <v>16</v>
      </c>
      <c r="Q2320" t="s">
        <v>3990</v>
      </c>
      <c r="R2320" t="s">
        <v>74</v>
      </c>
      <c r="S2320">
        <v>7</v>
      </c>
      <c r="T2320">
        <v>937.71428571428498</v>
      </c>
      <c r="X2320" t="s">
        <v>3832</v>
      </c>
    </row>
    <row r="2321" spans="2:24" x14ac:dyDescent="0.25">
      <c r="B2321" t="s">
        <v>3545</v>
      </c>
      <c r="C2321" t="s">
        <v>3546</v>
      </c>
      <c r="D2321" t="s">
        <v>1951</v>
      </c>
      <c r="E2321">
        <v>0</v>
      </c>
      <c r="F2321">
        <v>3</v>
      </c>
      <c r="G2321">
        <v>70</v>
      </c>
      <c r="H2321">
        <v>66</v>
      </c>
      <c r="I2321" t="s">
        <v>71</v>
      </c>
      <c r="J2321" t="s">
        <v>2432</v>
      </c>
      <c r="K2321">
        <v>190</v>
      </c>
      <c r="L2321" t="s">
        <v>239</v>
      </c>
      <c r="M2321" t="s">
        <v>74</v>
      </c>
      <c r="N2321">
        <v>800</v>
      </c>
      <c r="O2321">
        <v>6564</v>
      </c>
      <c r="P2321">
        <v>16</v>
      </c>
      <c r="Q2321" t="s">
        <v>3990</v>
      </c>
      <c r="R2321" t="s">
        <v>74</v>
      </c>
      <c r="S2321">
        <v>7</v>
      </c>
      <c r="T2321">
        <v>937.71428571428498</v>
      </c>
      <c r="X2321" t="s">
        <v>3832</v>
      </c>
    </row>
    <row r="2322" spans="2:24" x14ac:dyDescent="0.25">
      <c r="B2322" t="s">
        <v>3545</v>
      </c>
      <c r="C2322" t="s">
        <v>3546</v>
      </c>
      <c r="D2322" t="s">
        <v>1951</v>
      </c>
      <c r="E2322">
        <v>0</v>
      </c>
      <c r="F2322">
        <v>3</v>
      </c>
      <c r="G2322">
        <v>70</v>
      </c>
      <c r="H2322">
        <v>66</v>
      </c>
      <c r="I2322" t="s">
        <v>77</v>
      </c>
      <c r="J2322" t="s">
        <v>2432</v>
      </c>
      <c r="K2322">
        <v>190</v>
      </c>
      <c r="L2322" t="s">
        <v>239</v>
      </c>
      <c r="M2322" t="s">
        <v>74</v>
      </c>
      <c r="N2322">
        <v>800</v>
      </c>
      <c r="O2322">
        <v>6564</v>
      </c>
      <c r="P2322">
        <v>16</v>
      </c>
      <c r="Q2322" t="s">
        <v>3990</v>
      </c>
      <c r="R2322" t="s">
        <v>74</v>
      </c>
      <c r="S2322">
        <v>7</v>
      </c>
      <c r="T2322">
        <v>937.71428571428498</v>
      </c>
      <c r="X2322" t="s">
        <v>3832</v>
      </c>
    </row>
    <row r="2323" spans="2:24" x14ac:dyDescent="0.25">
      <c r="B2323" t="s">
        <v>3545</v>
      </c>
      <c r="C2323" t="s">
        <v>3546</v>
      </c>
      <c r="D2323" t="s">
        <v>1951</v>
      </c>
      <c r="E2323">
        <v>0</v>
      </c>
      <c r="F2323">
        <v>3</v>
      </c>
      <c r="G2323">
        <v>70</v>
      </c>
      <c r="H2323">
        <v>66</v>
      </c>
      <c r="I2323" t="s">
        <v>77</v>
      </c>
      <c r="J2323" t="s">
        <v>1952</v>
      </c>
      <c r="K2323">
        <v>170</v>
      </c>
      <c r="L2323" t="s">
        <v>239</v>
      </c>
      <c r="M2323" t="s">
        <v>74</v>
      </c>
      <c r="N2323">
        <v>500</v>
      </c>
      <c r="O2323">
        <v>6564</v>
      </c>
      <c r="P2323">
        <v>16</v>
      </c>
      <c r="Q2323" t="s">
        <v>3990</v>
      </c>
      <c r="R2323" t="s">
        <v>74</v>
      </c>
      <c r="S2323">
        <v>7</v>
      </c>
      <c r="T2323">
        <v>937.71428571428498</v>
      </c>
      <c r="X2323" t="s">
        <v>3832</v>
      </c>
    </row>
    <row r="2324" spans="2:24" x14ac:dyDescent="0.25">
      <c r="B2324" t="s">
        <v>3549</v>
      </c>
      <c r="C2324" t="s">
        <v>3550</v>
      </c>
      <c r="D2324" t="s">
        <v>3547</v>
      </c>
      <c r="E2324">
        <v>266</v>
      </c>
      <c r="F2324">
        <v>3</v>
      </c>
      <c r="G2324">
        <v>68</v>
      </c>
      <c r="H2324">
        <v>70</v>
      </c>
      <c r="I2324" t="s">
        <v>71</v>
      </c>
      <c r="J2324" t="s">
        <v>2387</v>
      </c>
      <c r="K2324">
        <v>175</v>
      </c>
      <c r="L2324" t="s">
        <v>83</v>
      </c>
      <c r="M2324" t="s">
        <v>73</v>
      </c>
      <c r="N2324">
        <v>500</v>
      </c>
      <c r="O2324">
        <v>7380</v>
      </c>
      <c r="P2324">
        <v>16</v>
      </c>
      <c r="Q2324" t="s">
        <v>3990</v>
      </c>
      <c r="R2324">
        <v>320</v>
      </c>
      <c r="S2324">
        <v>8</v>
      </c>
      <c r="T2324">
        <v>922.5</v>
      </c>
      <c r="X2324" t="s">
        <v>3548</v>
      </c>
    </row>
    <row r="2325" spans="2:24" x14ac:dyDescent="0.25">
      <c r="B2325" t="s">
        <v>3549</v>
      </c>
      <c r="C2325" t="s">
        <v>3550</v>
      </c>
      <c r="D2325" t="s">
        <v>3547</v>
      </c>
      <c r="E2325">
        <v>266</v>
      </c>
      <c r="F2325">
        <v>3</v>
      </c>
      <c r="G2325">
        <v>68</v>
      </c>
      <c r="H2325">
        <v>70</v>
      </c>
      <c r="I2325" t="s">
        <v>77</v>
      </c>
      <c r="J2325" t="s">
        <v>1653</v>
      </c>
      <c r="K2325">
        <v>250</v>
      </c>
      <c r="L2325" t="s">
        <v>83</v>
      </c>
      <c r="M2325" t="s">
        <v>83</v>
      </c>
      <c r="N2325">
        <v>0</v>
      </c>
      <c r="O2325">
        <v>7380</v>
      </c>
      <c r="P2325">
        <v>16</v>
      </c>
      <c r="Q2325" t="s">
        <v>48</v>
      </c>
      <c r="R2325" t="s">
        <v>74</v>
      </c>
      <c r="S2325">
        <v>6</v>
      </c>
      <c r="T2325">
        <v>1230</v>
      </c>
      <c r="X2325" t="s">
        <v>3548</v>
      </c>
    </row>
    <row r="2326" spans="2:24" x14ac:dyDescent="0.25">
      <c r="B2326" t="s">
        <v>3551</v>
      </c>
      <c r="C2326" t="s">
        <v>3552</v>
      </c>
      <c r="D2326" t="s">
        <v>3553</v>
      </c>
      <c r="E2326">
        <v>270</v>
      </c>
      <c r="F2326">
        <v>4</v>
      </c>
      <c r="G2326">
        <v>82</v>
      </c>
      <c r="H2326">
        <v>65.5</v>
      </c>
      <c r="I2326" t="s">
        <v>71</v>
      </c>
      <c r="J2326" t="s">
        <v>199</v>
      </c>
      <c r="K2326">
        <v>75</v>
      </c>
      <c r="L2326" t="s">
        <v>73</v>
      </c>
      <c r="M2326" t="s">
        <v>83</v>
      </c>
      <c r="N2326">
        <v>0</v>
      </c>
      <c r="O2326">
        <v>11558</v>
      </c>
      <c r="P2326">
        <v>16</v>
      </c>
      <c r="Q2326" t="s">
        <v>48</v>
      </c>
      <c r="R2326">
        <v>450</v>
      </c>
      <c r="S2326">
        <v>10</v>
      </c>
      <c r="T2326">
        <v>1155.8</v>
      </c>
      <c r="X2326" t="s">
        <v>3554</v>
      </c>
    </row>
    <row r="2327" spans="2:24" x14ac:dyDescent="0.25">
      <c r="B2327" t="s">
        <v>3551</v>
      </c>
      <c r="C2327" t="s">
        <v>3552</v>
      </c>
      <c r="D2327" t="s">
        <v>3553</v>
      </c>
      <c r="E2327">
        <v>270</v>
      </c>
      <c r="F2327">
        <v>4</v>
      </c>
      <c r="G2327">
        <v>82</v>
      </c>
      <c r="H2327">
        <v>65.5</v>
      </c>
      <c r="I2327" t="s">
        <v>77</v>
      </c>
      <c r="J2327" t="s">
        <v>201</v>
      </c>
      <c r="K2327">
        <v>150</v>
      </c>
      <c r="L2327" t="s">
        <v>83</v>
      </c>
      <c r="M2327" t="s">
        <v>73</v>
      </c>
      <c r="N2327">
        <v>1600</v>
      </c>
      <c r="O2327">
        <v>11558</v>
      </c>
      <c r="P2327">
        <v>16</v>
      </c>
      <c r="Q2327" t="s">
        <v>3990</v>
      </c>
      <c r="R2327" t="s">
        <v>74</v>
      </c>
      <c r="S2327">
        <v>12</v>
      </c>
      <c r="T2327">
        <v>963.16666666666595</v>
      </c>
      <c r="X2327" t="s">
        <v>3554</v>
      </c>
    </row>
    <row r="2328" spans="2:24" x14ac:dyDescent="0.25">
      <c r="B2328" t="s">
        <v>3555</v>
      </c>
      <c r="C2328" t="s">
        <v>3556</v>
      </c>
      <c r="D2328" t="s">
        <v>3557</v>
      </c>
      <c r="E2328">
        <v>271</v>
      </c>
      <c r="F2328">
        <v>4</v>
      </c>
      <c r="G2328">
        <v>70</v>
      </c>
      <c r="H2328">
        <v>68</v>
      </c>
      <c r="I2328" t="s">
        <v>71</v>
      </c>
      <c r="J2328" t="s">
        <v>193</v>
      </c>
      <c r="K2328">
        <v>150</v>
      </c>
      <c r="L2328" t="s">
        <v>83</v>
      </c>
      <c r="M2328" t="s">
        <v>83</v>
      </c>
      <c r="N2328">
        <v>0</v>
      </c>
      <c r="O2328">
        <v>9550</v>
      </c>
      <c r="P2328">
        <v>16</v>
      </c>
      <c r="Q2328" t="s">
        <v>48</v>
      </c>
      <c r="R2328">
        <v>450</v>
      </c>
      <c r="S2328">
        <v>8</v>
      </c>
      <c r="T2328">
        <v>1193.75</v>
      </c>
      <c r="X2328" t="s">
        <v>3558</v>
      </c>
    </row>
    <row r="2329" spans="2:24" x14ac:dyDescent="0.25">
      <c r="B2329" t="s">
        <v>3555</v>
      </c>
      <c r="C2329" t="s">
        <v>3556</v>
      </c>
      <c r="D2329" t="s">
        <v>3557</v>
      </c>
      <c r="E2329">
        <v>271</v>
      </c>
      <c r="F2329">
        <v>4</v>
      </c>
      <c r="G2329">
        <v>70</v>
      </c>
      <c r="H2329">
        <v>68</v>
      </c>
      <c r="I2329" t="s">
        <v>77</v>
      </c>
      <c r="J2329" t="s">
        <v>144</v>
      </c>
      <c r="K2329">
        <v>150</v>
      </c>
      <c r="L2329" t="s">
        <v>83</v>
      </c>
      <c r="M2329" t="s">
        <v>73</v>
      </c>
      <c r="N2329" t="s">
        <v>74</v>
      </c>
      <c r="O2329">
        <v>9550</v>
      </c>
      <c r="P2329">
        <v>16</v>
      </c>
      <c r="Q2329" t="s">
        <v>3989</v>
      </c>
      <c r="R2329" t="s">
        <v>74</v>
      </c>
      <c r="S2329" t="s">
        <v>74</v>
      </c>
      <c r="T2329" t="s">
        <v>74</v>
      </c>
      <c r="X2329" t="s">
        <v>3558</v>
      </c>
    </row>
    <row r="2330" spans="2:24" x14ac:dyDescent="0.25">
      <c r="B2330" t="s">
        <v>3559</v>
      </c>
      <c r="C2330" t="s">
        <v>3560</v>
      </c>
      <c r="D2330" t="s">
        <v>3561</v>
      </c>
      <c r="E2330">
        <v>273</v>
      </c>
      <c r="F2330">
        <v>5</v>
      </c>
      <c r="G2330">
        <v>82</v>
      </c>
      <c r="H2330">
        <v>66</v>
      </c>
      <c r="I2330" t="s">
        <v>71</v>
      </c>
      <c r="J2330" t="s">
        <v>132</v>
      </c>
      <c r="K2330">
        <v>135</v>
      </c>
      <c r="L2330" t="s">
        <v>83</v>
      </c>
      <c r="M2330" t="s">
        <v>73</v>
      </c>
      <c r="N2330" t="s">
        <v>74</v>
      </c>
      <c r="O2330">
        <v>12570</v>
      </c>
      <c r="P2330">
        <v>16</v>
      </c>
      <c r="Q2330" t="s">
        <v>3989</v>
      </c>
      <c r="R2330">
        <v>320</v>
      </c>
      <c r="S2330" t="s">
        <v>74</v>
      </c>
      <c r="T2330" t="s">
        <v>74</v>
      </c>
      <c r="X2330" t="s">
        <v>3562</v>
      </c>
    </row>
    <row r="2331" spans="2:24" x14ac:dyDescent="0.25">
      <c r="B2331" t="s">
        <v>3559</v>
      </c>
      <c r="C2331" t="s">
        <v>3560</v>
      </c>
      <c r="D2331" t="s">
        <v>3561</v>
      </c>
      <c r="E2331">
        <v>273</v>
      </c>
      <c r="F2331">
        <v>5</v>
      </c>
      <c r="G2331">
        <v>82</v>
      </c>
      <c r="H2331">
        <v>66</v>
      </c>
      <c r="I2331" t="s">
        <v>77</v>
      </c>
      <c r="J2331" t="s">
        <v>132</v>
      </c>
      <c r="K2331">
        <v>135</v>
      </c>
      <c r="L2331" t="s">
        <v>83</v>
      </c>
      <c r="M2331" t="s">
        <v>73</v>
      </c>
      <c r="N2331" t="s">
        <v>74</v>
      </c>
      <c r="O2331">
        <v>12570</v>
      </c>
      <c r="P2331">
        <v>16</v>
      </c>
      <c r="Q2331" t="s">
        <v>3989</v>
      </c>
      <c r="R2331" t="s">
        <v>74</v>
      </c>
      <c r="S2331" t="s">
        <v>74</v>
      </c>
      <c r="T2331" t="s">
        <v>74</v>
      </c>
      <c r="X2331" t="s">
        <v>3562</v>
      </c>
    </row>
    <row r="2332" spans="2:24" x14ac:dyDescent="0.25">
      <c r="B2332" t="s">
        <v>3563</v>
      </c>
      <c r="C2332" t="s">
        <v>3564</v>
      </c>
      <c r="D2332" t="s">
        <v>3565</v>
      </c>
      <c r="E2332">
        <v>281</v>
      </c>
      <c r="F2332">
        <v>2</v>
      </c>
      <c r="G2332">
        <v>58</v>
      </c>
      <c r="H2332">
        <v>66</v>
      </c>
      <c r="I2332" t="s">
        <v>71</v>
      </c>
      <c r="J2332" t="s">
        <v>365</v>
      </c>
      <c r="K2332">
        <v>75</v>
      </c>
      <c r="L2332" t="s">
        <v>73</v>
      </c>
      <c r="M2332" t="s">
        <v>74</v>
      </c>
      <c r="N2332">
        <v>0</v>
      </c>
      <c r="O2332">
        <v>7066</v>
      </c>
      <c r="P2332">
        <v>16</v>
      </c>
      <c r="Q2332" t="s">
        <v>48</v>
      </c>
      <c r="R2332" t="s">
        <v>74</v>
      </c>
      <c r="S2332">
        <v>6</v>
      </c>
      <c r="T2332">
        <v>1177.6666666666599</v>
      </c>
      <c r="X2332" t="s">
        <v>3566</v>
      </c>
    </row>
    <row r="2333" spans="2:24" x14ac:dyDescent="0.25">
      <c r="B2333" t="s">
        <v>3563</v>
      </c>
      <c r="C2333" t="s">
        <v>3564</v>
      </c>
      <c r="D2333" t="s">
        <v>3565</v>
      </c>
      <c r="E2333">
        <v>281</v>
      </c>
      <c r="F2333">
        <v>2</v>
      </c>
      <c r="G2333">
        <v>58</v>
      </c>
      <c r="H2333">
        <v>66</v>
      </c>
      <c r="I2333" t="s">
        <v>77</v>
      </c>
      <c r="J2333" t="s">
        <v>201</v>
      </c>
      <c r="K2333">
        <v>150</v>
      </c>
      <c r="L2333" t="s">
        <v>73</v>
      </c>
      <c r="M2333" t="s">
        <v>74</v>
      </c>
      <c r="N2333">
        <v>0</v>
      </c>
      <c r="O2333">
        <v>7066</v>
      </c>
      <c r="P2333">
        <v>16</v>
      </c>
      <c r="Q2333" t="s">
        <v>48</v>
      </c>
      <c r="R2333" t="s">
        <v>74</v>
      </c>
      <c r="S2333">
        <v>6</v>
      </c>
      <c r="T2333">
        <v>1177.6666666666599</v>
      </c>
      <c r="X2333" t="s">
        <v>3566</v>
      </c>
    </row>
    <row r="2334" spans="2:24" x14ac:dyDescent="0.25">
      <c r="B2334" t="s">
        <v>3567</v>
      </c>
      <c r="C2334" t="s">
        <v>3568</v>
      </c>
      <c r="D2334" t="s">
        <v>2211</v>
      </c>
      <c r="E2334">
        <v>0</v>
      </c>
      <c r="F2334">
        <v>3</v>
      </c>
      <c r="G2334">
        <v>66</v>
      </c>
      <c r="H2334">
        <v>66</v>
      </c>
      <c r="I2334" t="s">
        <v>71</v>
      </c>
      <c r="J2334" t="s">
        <v>863</v>
      </c>
      <c r="K2334">
        <v>75</v>
      </c>
      <c r="L2334" t="s">
        <v>73</v>
      </c>
      <c r="M2334" t="s">
        <v>74</v>
      </c>
      <c r="N2334">
        <v>0</v>
      </c>
      <c r="O2334">
        <v>7068</v>
      </c>
      <c r="P2334">
        <v>16</v>
      </c>
      <c r="Q2334" t="s">
        <v>48</v>
      </c>
      <c r="R2334" t="s">
        <v>74</v>
      </c>
      <c r="S2334">
        <v>6</v>
      </c>
      <c r="T2334">
        <v>1178</v>
      </c>
      <c r="X2334" t="s">
        <v>3569</v>
      </c>
    </row>
    <row r="2335" spans="2:24" x14ac:dyDescent="0.25">
      <c r="B2335" t="s">
        <v>3567</v>
      </c>
      <c r="C2335" t="s">
        <v>3568</v>
      </c>
      <c r="D2335" t="s">
        <v>2211</v>
      </c>
      <c r="E2335">
        <v>0</v>
      </c>
      <c r="F2335">
        <v>3</v>
      </c>
      <c r="G2335">
        <v>66</v>
      </c>
      <c r="H2335">
        <v>66</v>
      </c>
      <c r="I2335" t="s">
        <v>77</v>
      </c>
      <c r="J2335" t="s">
        <v>201</v>
      </c>
      <c r="K2335">
        <v>150</v>
      </c>
      <c r="L2335" t="s">
        <v>73</v>
      </c>
      <c r="M2335" t="s">
        <v>74</v>
      </c>
      <c r="N2335">
        <v>0</v>
      </c>
      <c r="O2335">
        <v>7068</v>
      </c>
      <c r="P2335">
        <v>16</v>
      </c>
      <c r="Q2335" t="s">
        <v>48</v>
      </c>
      <c r="R2335" t="s">
        <v>74</v>
      </c>
      <c r="S2335">
        <v>6</v>
      </c>
      <c r="T2335">
        <v>1178</v>
      </c>
      <c r="X2335" t="s">
        <v>3569</v>
      </c>
    </row>
    <row r="2336" spans="2:24" x14ac:dyDescent="0.25">
      <c r="B2336" t="s">
        <v>3570</v>
      </c>
      <c r="C2336" t="s">
        <v>3571</v>
      </c>
      <c r="D2336" t="s">
        <v>1591</v>
      </c>
      <c r="E2336">
        <v>281</v>
      </c>
      <c r="F2336">
        <v>2.2999999999999998</v>
      </c>
      <c r="G2336">
        <v>66</v>
      </c>
      <c r="H2336">
        <v>66</v>
      </c>
      <c r="I2336" t="s">
        <v>71</v>
      </c>
      <c r="J2336" t="s">
        <v>858</v>
      </c>
      <c r="K2336">
        <v>75</v>
      </c>
      <c r="L2336" t="s">
        <v>73</v>
      </c>
      <c r="M2336" t="s">
        <v>74</v>
      </c>
      <c r="N2336">
        <v>0</v>
      </c>
      <c r="O2336">
        <v>7066</v>
      </c>
      <c r="P2336">
        <v>16</v>
      </c>
      <c r="Q2336" t="s">
        <v>48</v>
      </c>
      <c r="R2336" t="s">
        <v>74</v>
      </c>
      <c r="S2336">
        <v>6</v>
      </c>
      <c r="T2336">
        <v>1177.6666666666599</v>
      </c>
      <c r="X2336" t="s">
        <v>3572</v>
      </c>
    </row>
    <row r="2337" spans="2:24" x14ac:dyDescent="0.25">
      <c r="B2337" t="s">
        <v>3570</v>
      </c>
      <c r="C2337" t="s">
        <v>3571</v>
      </c>
      <c r="D2337" t="s">
        <v>1591</v>
      </c>
      <c r="E2337">
        <v>281</v>
      </c>
      <c r="F2337">
        <v>2.2999999999999998</v>
      </c>
      <c r="G2337">
        <v>66</v>
      </c>
      <c r="H2337">
        <v>66</v>
      </c>
      <c r="I2337" t="s">
        <v>77</v>
      </c>
      <c r="J2337" t="s">
        <v>201</v>
      </c>
      <c r="K2337">
        <v>150</v>
      </c>
      <c r="L2337" t="s">
        <v>73</v>
      </c>
      <c r="M2337" t="s">
        <v>74</v>
      </c>
      <c r="N2337">
        <v>0</v>
      </c>
      <c r="O2337">
        <v>7066</v>
      </c>
      <c r="P2337">
        <v>16</v>
      </c>
      <c r="Q2337" t="s">
        <v>48</v>
      </c>
      <c r="R2337" t="s">
        <v>74</v>
      </c>
      <c r="S2337">
        <v>6</v>
      </c>
      <c r="T2337">
        <v>1177.6666666666599</v>
      </c>
      <c r="X2337" t="s">
        <v>3572</v>
      </c>
    </row>
    <row r="2338" spans="2:24" x14ac:dyDescent="0.25">
      <c r="B2338" t="s">
        <v>3573</v>
      </c>
      <c r="C2338" t="s">
        <v>3574</v>
      </c>
      <c r="D2338" t="s">
        <v>3575</v>
      </c>
      <c r="E2338">
        <v>282</v>
      </c>
      <c r="F2338">
        <v>3</v>
      </c>
      <c r="G2338">
        <v>70</v>
      </c>
      <c r="H2338">
        <v>65</v>
      </c>
      <c r="I2338" t="s">
        <v>71</v>
      </c>
      <c r="J2338" t="s">
        <v>158</v>
      </c>
      <c r="K2338">
        <v>135</v>
      </c>
      <c r="L2338" t="s">
        <v>73</v>
      </c>
      <c r="M2338" t="s">
        <v>83</v>
      </c>
      <c r="N2338" t="s">
        <v>74</v>
      </c>
      <c r="O2338">
        <v>10755</v>
      </c>
      <c r="P2338">
        <v>16</v>
      </c>
      <c r="Q2338" t="s">
        <v>3989</v>
      </c>
      <c r="R2338">
        <v>450</v>
      </c>
      <c r="S2338" t="s">
        <v>74</v>
      </c>
      <c r="T2338" t="s">
        <v>74</v>
      </c>
      <c r="X2338" t="s">
        <v>3576</v>
      </c>
    </row>
    <row r="2339" spans="2:24" x14ac:dyDescent="0.25">
      <c r="B2339" t="s">
        <v>3573</v>
      </c>
      <c r="C2339" t="s">
        <v>3574</v>
      </c>
      <c r="D2339" t="s">
        <v>3575</v>
      </c>
      <c r="E2339">
        <v>282</v>
      </c>
      <c r="F2339">
        <v>3</v>
      </c>
      <c r="G2339">
        <v>70</v>
      </c>
      <c r="H2339">
        <v>65</v>
      </c>
      <c r="I2339" t="s">
        <v>77</v>
      </c>
      <c r="J2339" t="s">
        <v>144</v>
      </c>
      <c r="K2339">
        <v>150</v>
      </c>
      <c r="L2339" t="s">
        <v>83</v>
      </c>
      <c r="M2339" t="s">
        <v>73</v>
      </c>
      <c r="N2339" t="s">
        <v>74</v>
      </c>
      <c r="O2339">
        <v>10755</v>
      </c>
      <c r="P2339">
        <v>16</v>
      </c>
      <c r="Q2339" t="s">
        <v>3989</v>
      </c>
      <c r="R2339" t="s">
        <v>74</v>
      </c>
      <c r="S2339" t="s">
        <v>74</v>
      </c>
      <c r="T2339" t="s">
        <v>74</v>
      </c>
      <c r="X2339" t="s">
        <v>3576</v>
      </c>
    </row>
    <row r="2340" spans="2:24" x14ac:dyDescent="0.25">
      <c r="B2340" t="s">
        <v>3577</v>
      </c>
      <c r="C2340" t="s">
        <v>3578</v>
      </c>
      <c r="D2340" t="s">
        <v>2244</v>
      </c>
      <c r="E2340">
        <v>286</v>
      </c>
      <c r="F2340">
        <v>3</v>
      </c>
      <c r="G2340">
        <v>68</v>
      </c>
      <c r="H2340">
        <v>66</v>
      </c>
      <c r="I2340" t="s">
        <v>71</v>
      </c>
      <c r="J2340" t="s">
        <v>913</v>
      </c>
      <c r="K2340">
        <v>30</v>
      </c>
      <c r="L2340" t="s">
        <v>73</v>
      </c>
      <c r="M2340" t="s">
        <v>74</v>
      </c>
      <c r="N2340">
        <v>0</v>
      </c>
      <c r="O2340">
        <v>6930</v>
      </c>
      <c r="P2340">
        <v>16</v>
      </c>
      <c r="Q2340" t="s">
        <v>48</v>
      </c>
      <c r="R2340" t="s">
        <v>74</v>
      </c>
      <c r="S2340">
        <v>6</v>
      </c>
      <c r="T2340">
        <v>1155</v>
      </c>
      <c r="X2340" t="s">
        <v>3579</v>
      </c>
    </row>
    <row r="2341" spans="2:24" x14ac:dyDescent="0.25">
      <c r="B2341" t="s">
        <v>3577</v>
      </c>
      <c r="C2341" t="s">
        <v>3578</v>
      </c>
      <c r="D2341" t="s">
        <v>2244</v>
      </c>
      <c r="E2341">
        <v>286</v>
      </c>
      <c r="F2341">
        <v>3</v>
      </c>
      <c r="G2341">
        <v>68</v>
      </c>
      <c r="H2341">
        <v>66</v>
      </c>
      <c r="I2341" t="s">
        <v>77</v>
      </c>
      <c r="J2341" t="s">
        <v>1657</v>
      </c>
      <c r="K2341">
        <v>150</v>
      </c>
      <c r="L2341" t="s">
        <v>73</v>
      </c>
      <c r="M2341" t="s">
        <v>74</v>
      </c>
      <c r="N2341">
        <v>0</v>
      </c>
      <c r="O2341">
        <v>6930</v>
      </c>
      <c r="P2341">
        <v>16</v>
      </c>
      <c r="Q2341" t="s">
        <v>48</v>
      </c>
      <c r="R2341" t="s">
        <v>74</v>
      </c>
      <c r="S2341">
        <v>6</v>
      </c>
      <c r="T2341">
        <v>1155</v>
      </c>
      <c r="X2341" t="s">
        <v>3579</v>
      </c>
    </row>
    <row r="2342" spans="2:24" x14ac:dyDescent="0.25">
      <c r="B2342" t="s">
        <v>3580</v>
      </c>
      <c r="C2342" t="s">
        <v>3581</v>
      </c>
      <c r="D2342" t="s">
        <v>3214</v>
      </c>
      <c r="E2342">
        <v>286</v>
      </c>
      <c r="F2342">
        <v>3</v>
      </c>
      <c r="G2342">
        <v>76</v>
      </c>
      <c r="H2342">
        <v>66</v>
      </c>
      <c r="I2342" t="s">
        <v>71</v>
      </c>
      <c r="J2342" t="s">
        <v>913</v>
      </c>
      <c r="K2342">
        <v>30</v>
      </c>
      <c r="L2342" t="s">
        <v>73</v>
      </c>
      <c r="M2342" t="s">
        <v>74</v>
      </c>
      <c r="N2342">
        <v>0</v>
      </c>
      <c r="O2342">
        <v>6930</v>
      </c>
      <c r="P2342">
        <v>16</v>
      </c>
      <c r="Q2342" t="s">
        <v>48</v>
      </c>
      <c r="R2342" t="s">
        <v>74</v>
      </c>
      <c r="S2342">
        <v>6</v>
      </c>
      <c r="T2342">
        <v>1155</v>
      </c>
      <c r="X2342" t="s">
        <v>3582</v>
      </c>
    </row>
    <row r="2343" spans="2:24" x14ac:dyDescent="0.25">
      <c r="B2343" t="s">
        <v>3580</v>
      </c>
      <c r="C2343" t="s">
        <v>3581</v>
      </c>
      <c r="D2343" t="s">
        <v>3214</v>
      </c>
      <c r="E2343">
        <v>286</v>
      </c>
      <c r="F2343">
        <v>3</v>
      </c>
      <c r="G2343">
        <v>76</v>
      </c>
      <c r="H2343">
        <v>66</v>
      </c>
      <c r="I2343" t="s">
        <v>77</v>
      </c>
      <c r="J2343" t="s">
        <v>144</v>
      </c>
      <c r="K2343">
        <v>150</v>
      </c>
      <c r="L2343" t="s">
        <v>73</v>
      </c>
      <c r="M2343" t="s">
        <v>74</v>
      </c>
      <c r="N2343">
        <v>0</v>
      </c>
      <c r="O2343">
        <v>6930</v>
      </c>
      <c r="P2343">
        <v>16</v>
      </c>
      <c r="Q2343" t="s">
        <v>48</v>
      </c>
      <c r="R2343" t="s">
        <v>74</v>
      </c>
      <c r="S2343">
        <v>6</v>
      </c>
      <c r="T2343">
        <v>1155</v>
      </c>
      <c r="X2343" t="s">
        <v>3582</v>
      </c>
    </row>
    <row r="2344" spans="2:24" x14ac:dyDescent="0.25">
      <c r="B2344" t="s">
        <v>3583</v>
      </c>
      <c r="C2344" t="s">
        <v>3376</v>
      </c>
      <c r="D2344" t="s">
        <v>3584</v>
      </c>
      <c r="E2344">
        <v>288</v>
      </c>
      <c r="F2344">
        <v>3</v>
      </c>
      <c r="G2344">
        <v>68</v>
      </c>
      <c r="H2344">
        <v>66</v>
      </c>
      <c r="I2344" t="s">
        <v>71</v>
      </c>
      <c r="J2344" t="s">
        <v>913</v>
      </c>
      <c r="K2344">
        <v>30</v>
      </c>
      <c r="L2344" t="s">
        <v>73</v>
      </c>
      <c r="M2344" t="s">
        <v>74</v>
      </c>
      <c r="N2344">
        <v>0</v>
      </c>
      <c r="O2344">
        <v>6930</v>
      </c>
      <c r="P2344">
        <v>16</v>
      </c>
      <c r="Q2344" t="s">
        <v>48</v>
      </c>
      <c r="R2344" t="s">
        <v>74</v>
      </c>
      <c r="S2344">
        <v>6</v>
      </c>
      <c r="T2344">
        <v>1155</v>
      </c>
      <c r="X2344" t="s">
        <v>3833</v>
      </c>
    </row>
    <row r="2345" spans="2:24" x14ac:dyDescent="0.25">
      <c r="B2345" t="s">
        <v>3583</v>
      </c>
      <c r="C2345" t="s">
        <v>3376</v>
      </c>
      <c r="D2345" t="s">
        <v>3584</v>
      </c>
      <c r="E2345">
        <v>288</v>
      </c>
      <c r="F2345">
        <v>3</v>
      </c>
      <c r="G2345">
        <v>68</v>
      </c>
      <c r="H2345">
        <v>66</v>
      </c>
      <c r="I2345" t="s">
        <v>77</v>
      </c>
      <c r="J2345" t="s">
        <v>913</v>
      </c>
      <c r="K2345">
        <v>30</v>
      </c>
      <c r="L2345" t="s">
        <v>73</v>
      </c>
      <c r="M2345" t="s">
        <v>74</v>
      </c>
      <c r="N2345">
        <v>0</v>
      </c>
      <c r="O2345">
        <v>6930</v>
      </c>
      <c r="P2345">
        <v>16</v>
      </c>
      <c r="Q2345" t="s">
        <v>48</v>
      </c>
      <c r="R2345" t="s">
        <v>74</v>
      </c>
      <c r="S2345">
        <v>6</v>
      </c>
      <c r="T2345">
        <v>1155</v>
      </c>
      <c r="X2345" t="s">
        <v>3833</v>
      </c>
    </row>
    <row r="2346" spans="2:24" x14ac:dyDescent="0.25">
      <c r="B2346" t="s">
        <v>3734</v>
      </c>
      <c r="C2346" t="s">
        <v>3376</v>
      </c>
      <c r="D2346" t="s">
        <v>3585</v>
      </c>
      <c r="E2346">
        <v>289</v>
      </c>
      <c r="F2346">
        <v>3</v>
      </c>
      <c r="G2346">
        <v>68</v>
      </c>
      <c r="H2346">
        <v>66</v>
      </c>
      <c r="I2346" t="s">
        <v>71</v>
      </c>
      <c r="J2346" t="s">
        <v>913</v>
      </c>
      <c r="K2346">
        <v>30</v>
      </c>
      <c r="L2346" t="s">
        <v>73</v>
      </c>
      <c r="M2346" t="s">
        <v>74</v>
      </c>
      <c r="N2346">
        <v>0</v>
      </c>
      <c r="O2346">
        <v>6930</v>
      </c>
      <c r="P2346">
        <v>16</v>
      </c>
      <c r="Q2346" t="s">
        <v>48</v>
      </c>
      <c r="R2346" t="s">
        <v>74</v>
      </c>
      <c r="S2346">
        <v>6</v>
      </c>
      <c r="T2346">
        <v>1155</v>
      </c>
      <c r="X2346" t="s">
        <v>3834</v>
      </c>
    </row>
    <row r="2347" spans="2:24" x14ac:dyDescent="0.25">
      <c r="B2347" t="s">
        <v>3734</v>
      </c>
      <c r="C2347" t="s">
        <v>3376</v>
      </c>
      <c r="D2347" t="s">
        <v>3585</v>
      </c>
      <c r="E2347">
        <v>289</v>
      </c>
      <c r="F2347">
        <v>3</v>
      </c>
      <c r="G2347">
        <v>68</v>
      </c>
      <c r="H2347">
        <v>66</v>
      </c>
      <c r="I2347" t="s">
        <v>77</v>
      </c>
      <c r="J2347" t="s">
        <v>913</v>
      </c>
      <c r="K2347">
        <v>30</v>
      </c>
      <c r="L2347" t="s">
        <v>73</v>
      </c>
      <c r="M2347" t="s">
        <v>74</v>
      </c>
      <c r="N2347">
        <v>0</v>
      </c>
      <c r="O2347">
        <v>6930</v>
      </c>
      <c r="P2347">
        <v>16</v>
      </c>
      <c r="Q2347" t="s">
        <v>48</v>
      </c>
      <c r="R2347" t="s">
        <v>74</v>
      </c>
      <c r="S2347">
        <v>6</v>
      </c>
      <c r="T2347">
        <v>1155</v>
      </c>
      <c r="X2347" t="s">
        <v>3834</v>
      </c>
    </row>
    <row r="2348" spans="2:24" x14ac:dyDescent="0.25">
      <c r="B2348" t="s">
        <v>3735</v>
      </c>
      <c r="C2348" t="s">
        <v>3376</v>
      </c>
      <c r="D2348" t="s">
        <v>3586</v>
      </c>
      <c r="E2348">
        <v>290</v>
      </c>
      <c r="F2348">
        <v>3</v>
      </c>
      <c r="G2348">
        <v>68</v>
      </c>
      <c r="H2348">
        <v>66</v>
      </c>
      <c r="I2348" t="s">
        <v>71</v>
      </c>
      <c r="J2348" t="s">
        <v>913</v>
      </c>
      <c r="K2348">
        <v>30</v>
      </c>
      <c r="L2348" t="s">
        <v>73</v>
      </c>
      <c r="M2348" t="s">
        <v>74</v>
      </c>
      <c r="N2348">
        <v>0</v>
      </c>
      <c r="O2348">
        <v>6930</v>
      </c>
      <c r="P2348">
        <v>16</v>
      </c>
      <c r="Q2348" t="s">
        <v>48</v>
      </c>
      <c r="R2348" t="s">
        <v>74</v>
      </c>
      <c r="S2348">
        <v>6</v>
      </c>
      <c r="T2348">
        <v>1155</v>
      </c>
      <c r="X2348" t="s">
        <v>3835</v>
      </c>
    </row>
    <row r="2349" spans="2:24" x14ac:dyDescent="0.25">
      <c r="B2349" t="s">
        <v>3735</v>
      </c>
      <c r="C2349" t="s">
        <v>3376</v>
      </c>
      <c r="D2349" t="s">
        <v>3586</v>
      </c>
      <c r="E2349">
        <v>290</v>
      </c>
      <c r="F2349">
        <v>3</v>
      </c>
      <c r="G2349">
        <v>68</v>
      </c>
      <c r="H2349">
        <v>66</v>
      </c>
      <c r="I2349" t="s">
        <v>77</v>
      </c>
      <c r="J2349" t="s">
        <v>913</v>
      </c>
      <c r="K2349">
        <v>30</v>
      </c>
      <c r="L2349" t="s">
        <v>73</v>
      </c>
      <c r="M2349" t="s">
        <v>74</v>
      </c>
      <c r="N2349">
        <v>0</v>
      </c>
      <c r="O2349">
        <v>6930</v>
      </c>
      <c r="P2349">
        <v>16</v>
      </c>
      <c r="Q2349" t="s">
        <v>48</v>
      </c>
      <c r="R2349" t="s">
        <v>74</v>
      </c>
      <c r="S2349">
        <v>6</v>
      </c>
      <c r="T2349">
        <v>1155</v>
      </c>
      <c r="X2349" t="s">
        <v>3835</v>
      </c>
    </row>
    <row r="2350" spans="2:24" x14ac:dyDescent="0.25">
      <c r="B2350" t="s">
        <v>3589</v>
      </c>
      <c r="C2350" t="s">
        <v>3578</v>
      </c>
      <c r="D2350" t="s">
        <v>3587</v>
      </c>
      <c r="E2350">
        <v>291</v>
      </c>
      <c r="F2350">
        <v>3</v>
      </c>
      <c r="G2350">
        <v>68</v>
      </c>
      <c r="H2350">
        <v>66</v>
      </c>
      <c r="I2350" t="s">
        <v>71</v>
      </c>
      <c r="J2350" t="s">
        <v>913</v>
      </c>
      <c r="K2350">
        <v>30</v>
      </c>
      <c r="L2350" t="s">
        <v>73</v>
      </c>
      <c r="M2350" t="s">
        <v>74</v>
      </c>
      <c r="N2350">
        <v>0</v>
      </c>
      <c r="O2350">
        <v>6930</v>
      </c>
      <c r="P2350">
        <v>16</v>
      </c>
      <c r="Q2350" t="s">
        <v>48</v>
      </c>
      <c r="R2350" t="s">
        <v>74</v>
      </c>
      <c r="S2350">
        <v>6</v>
      </c>
      <c r="T2350">
        <v>1155</v>
      </c>
      <c r="X2350" t="s">
        <v>3588</v>
      </c>
    </row>
    <row r="2351" spans="2:24" x14ac:dyDescent="0.25">
      <c r="B2351" t="s">
        <v>3589</v>
      </c>
      <c r="C2351" t="s">
        <v>3578</v>
      </c>
      <c r="D2351" t="s">
        <v>3587</v>
      </c>
      <c r="E2351">
        <v>291</v>
      </c>
      <c r="F2351">
        <v>3</v>
      </c>
      <c r="G2351">
        <v>68</v>
      </c>
      <c r="H2351">
        <v>66</v>
      </c>
      <c r="I2351" t="s">
        <v>77</v>
      </c>
      <c r="J2351" t="s">
        <v>913</v>
      </c>
      <c r="K2351">
        <v>30</v>
      </c>
      <c r="L2351" t="s">
        <v>73</v>
      </c>
      <c r="M2351" t="s">
        <v>74</v>
      </c>
      <c r="N2351">
        <v>0</v>
      </c>
      <c r="O2351">
        <v>6930</v>
      </c>
      <c r="P2351">
        <v>16</v>
      </c>
      <c r="Q2351" t="s">
        <v>48</v>
      </c>
      <c r="R2351" t="s">
        <v>74</v>
      </c>
      <c r="S2351">
        <v>6</v>
      </c>
      <c r="T2351">
        <v>1155</v>
      </c>
      <c r="X2351" t="s">
        <v>3588</v>
      </c>
    </row>
    <row r="2352" spans="2:24" x14ac:dyDescent="0.25">
      <c r="B2352" t="s">
        <v>3590</v>
      </c>
      <c r="C2352" t="s">
        <v>3591</v>
      </c>
      <c r="D2352" t="s">
        <v>3592</v>
      </c>
      <c r="E2352">
        <v>292</v>
      </c>
      <c r="F2352">
        <v>4</v>
      </c>
      <c r="G2352">
        <v>58</v>
      </c>
      <c r="H2352">
        <v>65</v>
      </c>
      <c r="I2352" t="s">
        <v>71</v>
      </c>
      <c r="J2352" t="s">
        <v>225</v>
      </c>
      <c r="K2352">
        <v>75</v>
      </c>
      <c r="L2352" t="s">
        <v>73</v>
      </c>
      <c r="M2352" t="s">
        <v>74</v>
      </c>
      <c r="N2352">
        <v>0</v>
      </c>
      <c r="O2352">
        <v>9650</v>
      </c>
      <c r="P2352">
        <v>16</v>
      </c>
      <c r="Q2352" t="s">
        <v>48</v>
      </c>
      <c r="R2352" t="s">
        <v>74</v>
      </c>
      <c r="S2352">
        <v>8</v>
      </c>
      <c r="T2352">
        <v>1206.25</v>
      </c>
      <c r="X2352" t="s">
        <v>3593</v>
      </c>
    </row>
    <row r="2353" spans="2:24" x14ac:dyDescent="0.25">
      <c r="B2353" t="s">
        <v>3590</v>
      </c>
      <c r="C2353" t="s">
        <v>3591</v>
      </c>
      <c r="D2353" t="s">
        <v>3592</v>
      </c>
      <c r="E2353">
        <v>292</v>
      </c>
      <c r="F2353">
        <v>4</v>
      </c>
      <c r="G2353">
        <v>58</v>
      </c>
      <c r="H2353">
        <v>65</v>
      </c>
      <c r="I2353" t="s">
        <v>77</v>
      </c>
      <c r="J2353" t="s">
        <v>225</v>
      </c>
      <c r="K2353">
        <v>75</v>
      </c>
      <c r="L2353" t="s">
        <v>73</v>
      </c>
      <c r="M2353" t="s">
        <v>74</v>
      </c>
      <c r="N2353">
        <v>0</v>
      </c>
      <c r="O2353">
        <v>9650</v>
      </c>
      <c r="P2353">
        <v>16</v>
      </c>
      <c r="Q2353" t="s">
        <v>48</v>
      </c>
      <c r="R2353" t="s">
        <v>74</v>
      </c>
      <c r="S2353">
        <v>8</v>
      </c>
      <c r="T2353">
        <v>1206.25</v>
      </c>
      <c r="X2353" t="s">
        <v>3593</v>
      </c>
    </row>
    <row r="2354" spans="2:24" x14ac:dyDescent="0.25">
      <c r="B2354" t="s">
        <v>3594</v>
      </c>
      <c r="C2354" t="s">
        <v>3595</v>
      </c>
      <c r="D2354" t="s">
        <v>3596</v>
      </c>
      <c r="E2354">
        <v>293</v>
      </c>
      <c r="F2354">
        <v>2</v>
      </c>
      <c r="G2354">
        <v>61</v>
      </c>
      <c r="H2354">
        <v>66</v>
      </c>
      <c r="I2354" t="s">
        <v>71</v>
      </c>
      <c r="J2354" t="s">
        <v>144</v>
      </c>
      <c r="K2354">
        <v>150</v>
      </c>
      <c r="L2354" t="s">
        <v>239</v>
      </c>
      <c r="M2354" t="s">
        <v>74</v>
      </c>
      <c r="N2354">
        <v>500</v>
      </c>
      <c r="O2354">
        <v>4650</v>
      </c>
      <c r="P2354">
        <v>16</v>
      </c>
      <c r="Q2354" t="s">
        <v>3990</v>
      </c>
      <c r="R2354" t="s">
        <v>74</v>
      </c>
      <c r="S2354">
        <v>5</v>
      </c>
      <c r="T2354">
        <v>930</v>
      </c>
      <c r="X2354" t="s">
        <v>3597</v>
      </c>
    </row>
    <row r="2355" spans="2:24" x14ac:dyDescent="0.25">
      <c r="B2355" t="s">
        <v>3594</v>
      </c>
      <c r="C2355" t="s">
        <v>3595</v>
      </c>
      <c r="D2355" t="s">
        <v>3596</v>
      </c>
      <c r="E2355">
        <v>293</v>
      </c>
      <c r="F2355">
        <v>2</v>
      </c>
      <c r="G2355">
        <v>61</v>
      </c>
      <c r="H2355">
        <v>66</v>
      </c>
      <c r="I2355" t="s">
        <v>77</v>
      </c>
      <c r="J2355" t="s">
        <v>144</v>
      </c>
      <c r="K2355">
        <v>150</v>
      </c>
      <c r="L2355" t="s">
        <v>239</v>
      </c>
      <c r="M2355" t="s">
        <v>74</v>
      </c>
      <c r="N2355">
        <v>500</v>
      </c>
      <c r="O2355">
        <v>4650</v>
      </c>
      <c r="P2355">
        <v>16</v>
      </c>
      <c r="Q2355" t="s">
        <v>3990</v>
      </c>
      <c r="R2355" t="s">
        <v>74</v>
      </c>
      <c r="S2355">
        <v>5</v>
      </c>
      <c r="T2355">
        <v>930</v>
      </c>
      <c r="X2355" t="s">
        <v>3597</v>
      </c>
    </row>
    <row r="2356" spans="2:24" x14ac:dyDescent="0.25">
      <c r="B2356" t="s">
        <v>3598</v>
      </c>
      <c r="C2356" t="s">
        <v>3595</v>
      </c>
      <c r="D2356" t="s">
        <v>3344</v>
      </c>
      <c r="E2356">
        <v>293</v>
      </c>
      <c r="F2356">
        <v>2</v>
      </c>
      <c r="G2356">
        <v>61</v>
      </c>
      <c r="H2356">
        <v>66</v>
      </c>
      <c r="I2356" t="s">
        <v>71</v>
      </c>
      <c r="J2356" t="s">
        <v>144</v>
      </c>
      <c r="K2356">
        <v>150</v>
      </c>
      <c r="L2356" t="s">
        <v>239</v>
      </c>
      <c r="M2356" t="s">
        <v>74</v>
      </c>
      <c r="N2356">
        <v>500</v>
      </c>
      <c r="O2356">
        <v>4650</v>
      </c>
      <c r="P2356">
        <v>16</v>
      </c>
      <c r="Q2356" t="s">
        <v>3990</v>
      </c>
      <c r="R2356" t="s">
        <v>74</v>
      </c>
      <c r="S2356">
        <v>5</v>
      </c>
      <c r="T2356">
        <v>930</v>
      </c>
      <c r="X2356" t="s">
        <v>3599</v>
      </c>
    </row>
    <row r="2357" spans="2:24" x14ac:dyDescent="0.25">
      <c r="B2357" t="s">
        <v>3598</v>
      </c>
      <c r="C2357" t="s">
        <v>3595</v>
      </c>
      <c r="D2357" t="s">
        <v>3344</v>
      </c>
      <c r="E2357">
        <v>293</v>
      </c>
      <c r="F2357">
        <v>2</v>
      </c>
      <c r="G2357">
        <v>61</v>
      </c>
      <c r="H2357">
        <v>66</v>
      </c>
      <c r="I2357" t="s">
        <v>77</v>
      </c>
      <c r="J2357" t="s">
        <v>913</v>
      </c>
      <c r="K2357">
        <v>30</v>
      </c>
      <c r="L2357" t="s">
        <v>73</v>
      </c>
      <c r="M2357" t="s">
        <v>74</v>
      </c>
      <c r="N2357">
        <v>0</v>
      </c>
      <c r="O2357">
        <v>4650</v>
      </c>
      <c r="P2357">
        <v>16</v>
      </c>
      <c r="Q2357" t="s">
        <v>48</v>
      </c>
      <c r="R2357" t="s">
        <v>74</v>
      </c>
      <c r="S2357">
        <v>4</v>
      </c>
      <c r="T2357">
        <v>1162.5</v>
      </c>
      <c r="X2357" t="s">
        <v>3599</v>
      </c>
    </row>
    <row r="2358" spans="2:24" x14ac:dyDescent="0.25">
      <c r="B2358" t="s">
        <v>3600</v>
      </c>
      <c r="C2358" t="s">
        <v>2706</v>
      </c>
      <c r="D2358" t="s">
        <v>3601</v>
      </c>
      <c r="E2358">
        <v>295</v>
      </c>
      <c r="F2358">
        <v>4</v>
      </c>
      <c r="G2358">
        <v>75</v>
      </c>
      <c r="H2358">
        <v>70</v>
      </c>
      <c r="I2358" t="s">
        <v>71</v>
      </c>
      <c r="J2358" t="s">
        <v>1538</v>
      </c>
      <c r="K2358">
        <v>150</v>
      </c>
      <c r="L2358" t="s">
        <v>83</v>
      </c>
      <c r="M2358" t="s">
        <v>83</v>
      </c>
      <c r="N2358">
        <v>0</v>
      </c>
      <c r="O2358">
        <v>7870</v>
      </c>
      <c r="P2358">
        <v>16</v>
      </c>
      <c r="Q2358" t="s">
        <v>48</v>
      </c>
      <c r="R2358">
        <v>450</v>
      </c>
      <c r="S2358">
        <v>7</v>
      </c>
      <c r="T2358">
        <v>1124.2857142857099</v>
      </c>
      <c r="X2358" t="s">
        <v>3602</v>
      </c>
    </row>
    <row r="2359" spans="2:24" x14ac:dyDescent="0.25">
      <c r="B2359" t="s">
        <v>3600</v>
      </c>
      <c r="C2359" t="s">
        <v>2706</v>
      </c>
      <c r="D2359" t="s">
        <v>3601</v>
      </c>
      <c r="E2359">
        <v>295</v>
      </c>
      <c r="F2359">
        <v>4</v>
      </c>
      <c r="G2359">
        <v>75</v>
      </c>
      <c r="H2359">
        <v>70</v>
      </c>
      <c r="I2359" t="s">
        <v>77</v>
      </c>
      <c r="J2359" t="s">
        <v>1538</v>
      </c>
      <c r="K2359">
        <v>150</v>
      </c>
      <c r="L2359" t="s">
        <v>83</v>
      </c>
      <c r="M2359" t="s">
        <v>83</v>
      </c>
      <c r="N2359">
        <v>0</v>
      </c>
      <c r="O2359">
        <v>7870</v>
      </c>
      <c r="P2359">
        <v>16</v>
      </c>
      <c r="Q2359" t="s">
        <v>48</v>
      </c>
      <c r="R2359" t="s">
        <v>74</v>
      </c>
      <c r="S2359">
        <v>7</v>
      </c>
      <c r="T2359">
        <v>1124.2857142857099</v>
      </c>
      <c r="X2359" t="s">
        <v>3602</v>
      </c>
    </row>
    <row r="2360" spans="2:24" x14ac:dyDescent="0.25">
      <c r="B2360" t="s">
        <v>3603</v>
      </c>
      <c r="C2360" t="s">
        <v>2148</v>
      </c>
      <c r="D2360" t="s">
        <v>3604</v>
      </c>
      <c r="E2360">
        <v>299</v>
      </c>
      <c r="F2360">
        <v>5</v>
      </c>
      <c r="G2360">
        <v>72</v>
      </c>
      <c r="H2360">
        <v>66</v>
      </c>
      <c r="I2360" t="s">
        <v>71</v>
      </c>
      <c r="J2360" t="s">
        <v>365</v>
      </c>
      <c r="K2360">
        <v>75</v>
      </c>
      <c r="L2360" t="s">
        <v>73</v>
      </c>
      <c r="M2360" t="s">
        <v>83</v>
      </c>
      <c r="N2360">
        <v>0</v>
      </c>
      <c r="O2360">
        <v>11580</v>
      </c>
      <c r="P2360">
        <v>16</v>
      </c>
      <c r="Q2360" t="s">
        <v>48</v>
      </c>
      <c r="R2360">
        <v>450</v>
      </c>
      <c r="S2360">
        <v>10</v>
      </c>
      <c r="T2360">
        <v>1158</v>
      </c>
      <c r="X2360" t="s">
        <v>3605</v>
      </c>
    </row>
    <row r="2361" spans="2:24" x14ac:dyDescent="0.25">
      <c r="B2361" t="s">
        <v>3603</v>
      </c>
      <c r="C2361" t="s">
        <v>2148</v>
      </c>
      <c r="D2361" t="s">
        <v>3604</v>
      </c>
      <c r="E2361">
        <v>299</v>
      </c>
      <c r="F2361">
        <v>5</v>
      </c>
      <c r="G2361">
        <v>72</v>
      </c>
      <c r="H2361">
        <v>66</v>
      </c>
      <c r="I2361" t="s">
        <v>77</v>
      </c>
      <c r="J2361" t="s">
        <v>2151</v>
      </c>
      <c r="K2361">
        <v>225</v>
      </c>
      <c r="L2361" t="s">
        <v>83</v>
      </c>
      <c r="M2361" t="s">
        <v>83</v>
      </c>
      <c r="N2361">
        <v>0</v>
      </c>
      <c r="O2361">
        <v>11580</v>
      </c>
      <c r="P2361">
        <v>16</v>
      </c>
      <c r="Q2361" t="s">
        <v>48</v>
      </c>
      <c r="R2361" t="s">
        <v>74</v>
      </c>
      <c r="S2361">
        <v>10</v>
      </c>
      <c r="T2361">
        <v>1158</v>
      </c>
      <c r="X2361" t="s">
        <v>3605</v>
      </c>
    </row>
    <row r="2362" spans="2:24" x14ac:dyDescent="0.25">
      <c r="B2362" t="s">
        <v>3606</v>
      </c>
      <c r="C2362" t="s">
        <v>562</v>
      </c>
      <c r="D2362" t="s">
        <v>3607</v>
      </c>
      <c r="E2362">
        <v>303</v>
      </c>
      <c r="F2362">
        <v>5</v>
      </c>
      <c r="G2362">
        <v>92</v>
      </c>
      <c r="H2362">
        <v>65.599999999999994</v>
      </c>
      <c r="I2362" t="s">
        <v>71</v>
      </c>
      <c r="J2362" t="s">
        <v>199</v>
      </c>
      <c r="K2362">
        <v>75</v>
      </c>
      <c r="L2362" t="s">
        <v>73</v>
      </c>
      <c r="M2362" t="s">
        <v>83</v>
      </c>
      <c r="N2362">
        <v>0</v>
      </c>
      <c r="O2362">
        <v>13836</v>
      </c>
      <c r="P2362">
        <v>16</v>
      </c>
      <c r="Q2362" t="s">
        <v>48</v>
      </c>
      <c r="R2362">
        <v>450</v>
      </c>
      <c r="S2362">
        <v>12</v>
      </c>
      <c r="T2362">
        <v>1153</v>
      </c>
      <c r="X2362" t="s">
        <v>3608</v>
      </c>
    </row>
    <row r="2363" spans="2:24" x14ac:dyDescent="0.25">
      <c r="B2363" t="s">
        <v>3606</v>
      </c>
      <c r="C2363" t="s">
        <v>562</v>
      </c>
      <c r="D2363" t="s">
        <v>3607</v>
      </c>
      <c r="E2363">
        <v>303</v>
      </c>
      <c r="F2363">
        <v>5</v>
      </c>
      <c r="G2363">
        <v>92</v>
      </c>
      <c r="H2363">
        <v>65.599999999999994</v>
      </c>
      <c r="I2363" t="s">
        <v>77</v>
      </c>
      <c r="J2363" t="s">
        <v>144</v>
      </c>
      <c r="K2363">
        <v>150</v>
      </c>
      <c r="L2363" t="s">
        <v>83</v>
      </c>
      <c r="M2363" t="s">
        <v>73</v>
      </c>
      <c r="N2363" t="s">
        <v>74</v>
      </c>
      <c r="O2363">
        <v>13836</v>
      </c>
      <c r="P2363">
        <v>16</v>
      </c>
      <c r="Q2363" t="s">
        <v>3989</v>
      </c>
      <c r="R2363" t="s">
        <v>74</v>
      </c>
      <c r="S2363" t="s">
        <v>74</v>
      </c>
      <c r="T2363" t="s">
        <v>74</v>
      </c>
      <c r="X2363" t="s">
        <v>3608</v>
      </c>
    </row>
    <row r="2364" spans="2:24" x14ac:dyDescent="0.25">
      <c r="B2364" t="s">
        <v>3609</v>
      </c>
      <c r="C2364" t="s">
        <v>3610</v>
      </c>
      <c r="D2364" t="s">
        <v>3611</v>
      </c>
      <c r="E2364">
        <v>306</v>
      </c>
      <c r="F2364">
        <v>3</v>
      </c>
      <c r="G2364">
        <v>64</v>
      </c>
      <c r="H2364">
        <v>66</v>
      </c>
      <c r="I2364" t="s">
        <v>71</v>
      </c>
      <c r="J2364" t="s">
        <v>913</v>
      </c>
      <c r="K2364">
        <v>30</v>
      </c>
      <c r="L2364" t="s">
        <v>73</v>
      </c>
      <c r="M2364" t="s">
        <v>74</v>
      </c>
      <c r="N2364">
        <v>0</v>
      </c>
      <c r="O2364">
        <v>6930</v>
      </c>
      <c r="P2364">
        <v>16</v>
      </c>
      <c r="Q2364" t="s">
        <v>48</v>
      </c>
      <c r="R2364" t="s">
        <v>74</v>
      </c>
      <c r="S2364">
        <v>6</v>
      </c>
      <c r="T2364">
        <v>1155</v>
      </c>
      <c r="X2364" t="s">
        <v>3836</v>
      </c>
    </row>
    <row r="2365" spans="2:24" x14ac:dyDescent="0.25">
      <c r="B2365" t="s">
        <v>3609</v>
      </c>
      <c r="C2365" t="s">
        <v>3610</v>
      </c>
      <c r="D2365" t="s">
        <v>3611</v>
      </c>
      <c r="E2365">
        <v>306</v>
      </c>
      <c r="F2365">
        <v>3</v>
      </c>
      <c r="G2365">
        <v>64</v>
      </c>
      <c r="H2365">
        <v>66</v>
      </c>
      <c r="I2365" t="s">
        <v>77</v>
      </c>
      <c r="J2365" t="s">
        <v>1657</v>
      </c>
      <c r="K2365">
        <v>150</v>
      </c>
      <c r="L2365" t="s">
        <v>73</v>
      </c>
      <c r="M2365" t="s">
        <v>74</v>
      </c>
      <c r="N2365">
        <v>0</v>
      </c>
      <c r="O2365">
        <v>6930</v>
      </c>
      <c r="P2365">
        <v>16</v>
      </c>
      <c r="Q2365" t="s">
        <v>48</v>
      </c>
      <c r="R2365" t="s">
        <v>74</v>
      </c>
      <c r="S2365">
        <v>6</v>
      </c>
      <c r="T2365">
        <v>1155</v>
      </c>
      <c r="X2365" t="s">
        <v>3836</v>
      </c>
    </row>
    <row r="2366" spans="2:24" x14ac:dyDescent="0.25">
      <c r="B2366" t="s">
        <v>3609</v>
      </c>
      <c r="C2366" t="s">
        <v>3610</v>
      </c>
      <c r="D2366" t="s">
        <v>3611</v>
      </c>
      <c r="E2366">
        <v>306</v>
      </c>
      <c r="F2366">
        <v>3</v>
      </c>
      <c r="G2366">
        <v>64</v>
      </c>
      <c r="H2366">
        <v>66</v>
      </c>
      <c r="I2366" t="s">
        <v>77</v>
      </c>
      <c r="J2366" t="s">
        <v>913</v>
      </c>
      <c r="K2366">
        <v>30</v>
      </c>
      <c r="L2366" t="s">
        <v>73</v>
      </c>
      <c r="M2366" t="s">
        <v>74</v>
      </c>
      <c r="N2366">
        <v>0</v>
      </c>
      <c r="O2366">
        <v>6930</v>
      </c>
      <c r="P2366">
        <v>16</v>
      </c>
      <c r="Q2366" t="s">
        <v>48</v>
      </c>
      <c r="R2366" t="s">
        <v>74</v>
      </c>
      <c r="S2366">
        <v>6</v>
      </c>
      <c r="T2366">
        <v>1155</v>
      </c>
      <c r="X2366" t="s">
        <v>3836</v>
      </c>
    </row>
    <row r="2367" spans="2:24" x14ac:dyDescent="0.25">
      <c r="B2367" t="s">
        <v>3614</v>
      </c>
      <c r="C2367" t="s">
        <v>3615</v>
      </c>
      <c r="D2367" t="s">
        <v>3612</v>
      </c>
      <c r="E2367">
        <v>307</v>
      </c>
      <c r="F2367">
        <v>4</v>
      </c>
      <c r="G2367">
        <v>85</v>
      </c>
      <c r="H2367">
        <v>70</v>
      </c>
      <c r="I2367" t="s">
        <v>71</v>
      </c>
      <c r="J2367" t="s">
        <v>1538</v>
      </c>
      <c r="K2367">
        <v>150</v>
      </c>
      <c r="L2367" t="s">
        <v>83</v>
      </c>
      <c r="M2367" t="s">
        <v>83</v>
      </c>
      <c r="N2367">
        <v>0</v>
      </c>
      <c r="O2367">
        <v>11230</v>
      </c>
      <c r="P2367">
        <v>16</v>
      </c>
      <c r="Q2367" t="s">
        <v>48</v>
      </c>
      <c r="R2367">
        <v>450</v>
      </c>
      <c r="S2367">
        <v>9</v>
      </c>
      <c r="T2367">
        <v>1247.7777777777701</v>
      </c>
      <c r="X2367" t="s">
        <v>3613</v>
      </c>
    </row>
    <row r="2368" spans="2:24" x14ac:dyDescent="0.25">
      <c r="B2368" t="s">
        <v>3614</v>
      </c>
      <c r="C2368" t="s">
        <v>3615</v>
      </c>
      <c r="D2368" t="s">
        <v>3612</v>
      </c>
      <c r="E2368">
        <v>307</v>
      </c>
      <c r="F2368">
        <v>4</v>
      </c>
      <c r="G2368">
        <v>85</v>
      </c>
      <c r="H2368">
        <v>70</v>
      </c>
      <c r="I2368" t="s">
        <v>77</v>
      </c>
      <c r="J2368" t="s">
        <v>1538</v>
      </c>
      <c r="K2368">
        <v>150</v>
      </c>
      <c r="L2368" t="s">
        <v>83</v>
      </c>
      <c r="M2368" t="s">
        <v>83</v>
      </c>
      <c r="N2368">
        <v>0</v>
      </c>
      <c r="O2368">
        <v>11230</v>
      </c>
      <c r="P2368">
        <v>16</v>
      </c>
      <c r="Q2368" t="s">
        <v>48</v>
      </c>
      <c r="R2368" t="s">
        <v>74</v>
      </c>
      <c r="S2368">
        <v>9</v>
      </c>
      <c r="T2368">
        <v>1247.7777777777701</v>
      </c>
      <c r="X2368" t="s">
        <v>3613</v>
      </c>
    </row>
    <row r="2369" spans="2:24" x14ac:dyDescent="0.25">
      <c r="B2369" t="s">
        <v>3616</v>
      </c>
      <c r="C2369" t="s">
        <v>3047</v>
      </c>
      <c r="D2369" t="s">
        <v>3617</v>
      </c>
      <c r="E2369">
        <v>309</v>
      </c>
      <c r="F2369">
        <v>5</v>
      </c>
      <c r="G2369">
        <v>72</v>
      </c>
      <c r="H2369">
        <v>66</v>
      </c>
      <c r="I2369" t="s">
        <v>71</v>
      </c>
      <c r="J2369" t="s">
        <v>132</v>
      </c>
      <c r="K2369">
        <v>135</v>
      </c>
      <c r="L2369" t="s">
        <v>83</v>
      </c>
      <c r="M2369" t="s">
        <v>73</v>
      </c>
      <c r="N2369" t="s">
        <v>74</v>
      </c>
      <c r="O2369">
        <v>12570</v>
      </c>
      <c r="P2369">
        <v>16</v>
      </c>
      <c r="Q2369" t="s">
        <v>3989</v>
      </c>
      <c r="R2369">
        <v>320</v>
      </c>
      <c r="S2369" t="s">
        <v>74</v>
      </c>
      <c r="T2369" t="s">
        <v>74</v>
      </c>
      <c r="X2369" t="s">
        <v>3618</v>
      </c>
    </row>
    <row r="2370" spans="2:24" x14ac:dyDescent="0.25">
      <c r="B2370" t="s">
        <v>3616</v>
      </c>
      <c r="C2370" t="s">
        <v>3047</v>
      </c>
      <c r="D2370" t="s">
        <v>3617</v>
      </c>
      <c r="E2370">
        <v>309</v>
      </c>
      <c r="F2370">
        <v>5</v>
      </c>
      <c r="G2370">
        <v>72</v>
      </c>
      <c r="H2370">
        <v>66</v>
      </c>
      <c r="I2370" t="s">
        <v>77</v>
      </c>
      <c r="J2370" t="s">
        <v>144</v>
      </c>
      <c r="K2370">
        <v>150</v>
      </c>
      <c r="L2370" t="s">
        <v>83</v>
      </c>
      <c r="M2370" t="s">
        <v>73</v>
      </c>
      <c r="N2370" t="s">
        <v>74</v>
      </c>
      <c r="O2370">
        <v>12570</v>
      </c>
      <c r="P2370">
        <v>16</v>
      </c>
      <c r="Q2370" t="s">
        <v>3989</v>
      </c>
      <c r="R2370" t="s">
        <v>74</v>
      </c>
      <c r="S2370" t="s">
        <v>74</v>
      </c>
      <c r="T2370" t="s">
        <v>74</v>
      </c>
      <c r="X2370" t="s">
        <v>3618</v>
      </c>
    </row>
    <row r="2371" spans="2:24" x14ac:dyDescent="0.25">
      <c r="B2371" t="s">
        <v>3619</v>
      </c>
      <c r="C2371" t="s">
        <v>3620</v>
      </c>
      <c r="D2371" t="s">
        <v>3621</v>
      </c>
      <c r="E2371">
        <v>337</v>
      </c>
      <c r="F2371">
        <v>2</v>
      </c>
      <c r="G2371">
        <v>52</v>
      </c>
      <c r="H2371">
        <v>62</v>
      </c>
      <c r="I2371" t="s">
        <v>71</v>
      </c>
      <c r="J2371" t="s">
        <v>195</v>
      </c>
      <c r="K2371">
        <v>300</v>
      </c>
      <c r="L2371" t="s">
        <v>83</v>
      </c>
      <c r="M2371" t="s">
        <v>83</v>
      </c>
      <c r="N2371">
        <v>0</v>
      </c>
      <c r="O2371">
        <v>5790.8</v>
      </c>
      <c r="P2371">
        <v>16</v>
      </c>
      <c r="Q2371" t="s">
        <v>48</v>
      </c>
      <c r="R2371">
        <v>450</v>
      </c>
      <c r="S2371">
        <v>5</v>
      </c>
      <c r="T2371">
        <v>1158.1600000000001</v>
      </c>
      <c r="X2371" t="s">
        <v>3622</v>
      </c>
    </row>
    <row r="2372" spans="2:24" x14ac:dyDescent="0.25">
      <c r="B2372" t="s">
        <v>3619</v>
      </c>
      <c r="C2372" t="s">
        <v>3620</v>
      </c>
      <c r="D2372" t="s">
        <v>3621</v>
      </c>
      <c r="E2372">
        <v>337</v>
      </c>
      <c r="F2372">
        <v>2</v>
      </c>
      <c r="G2372">
        <v>52</v>
      </c>
      <c r="H2372">
        <v>62</v>
      </c>
      <c r="I2372" t="s">
        <v>77</v>
      </c>
      <c r="J2372" t="s">
        <v>195</v>
      </c>
      <c r="K2372">
        <v>300</v>
      </c>
      <c r="L2372" t="s">
        <v>83</v>
      </c>
      <c r="M2372" t="s">
        <v>83</v>
      </c>
      <c r="N2372">
        <v>0</v>
      </c>
      <c r="O2372">
        <v>5790.8</v>
      </c>
      <c r="P2372">
        <v>16</v>
      </c>
      <c r="Q2372" t="s">
        <v>48</v>
      </c>
      <c r="R2372" t="s">
        <v>74</v>
      </c>
      <c r="S2372">
        <v>5</v>
      </c>
      <c r="T2372">
        <v>1158.1600000000001</v>
      </c>
      <c r="X2372" t="s">
        <v>3622</v>
      </c>
    </row>
    <row r="2373" spans="2:24" x14ac:dyDescent="0.25">
      <c r="B2373" t="s">
        <v>3623</v>
      </c>
      <c r="C2373" t="s">
        <v>3624</v>
      </c>
      <c r="D2373" t="s">
        <v>3625</v>
      </c>
      <c r="E2373">
        <v>40</v>
      </c>
      <c r="F2373">
        <v>5</v>
      </c>
      <c r="G2373">
        <v>68</v>
      </c>
      <c r="H2373">
        <v>65.599999999999994</v>
      </c>
      <c r="I2373" t="s">
        <v>71</v>
      </c>
      <c r="J2373" t="s">
        <v>199</v>
      </c>
      <c r="K2373">
        <v>75</v>
      </c>
      <c r="L2373" t="s">
        <v>73</v>
      </c>
      <c r="M2373" t="s">
        <v>83</v>
      </c>
      <c r="N2373">
        <v>0</v>
      </c>
      <c r="O2373">
        <v>13836</v>
      </c>
      <c r="P2373">
        <v>16</v>
      </c>
      <c r="Q2373" t="s">
        <v>48</v>
      </c>
      <c r="R2373">
        <v>450</v>
      </c>
      <c r="S2373">
        <v>12</v>
      </c>
      <c r="T2373">
        <v>1153</v>
      </c>
      <c r="X2373" t="s">
        <v>3626</v>
      </c>
    </row>
    <row r="2374" spans="2:24" x14ac:dyDescent="0.25">
      <c r="B2374" t="s">
        <v>3623</v>
      </c>
      <c r="C2374" t="s">
        <v>3624</v>
      </c>
      <c r="D2374" t="s">
        <v>3625</v>
      </c>
      <c r="E2374">
        <v>40</v>
      </c>
      <c r="F2374">
        <v>5</v>
      </c>
      <c r="G2374">
        <v>68</v>
      </c>
      <c r="H2374">
        <v>65.599999999999994</v>
      </c>
      <c r="I2374" t="s">
        <v>77</v>
      </c>
      <c r="J2374" t="s">
        <v>322</v>
      </c>
      <c r="K2374">
        <v>300</v>
      </c>
      <c r="L2374" t="s">
        <v>83</v>
      </c>
      <c r="M2374" t="s">
        <v>83</v>
      </c>
      <c r="N2374">
        <v>0</v>
      </c>
      <c r="O2374">
        <v>13836</v>
      </c>
      <c r="P2374">
        <v>16</v>
      </c>
      <c r="Q2374" t="s">
        <v>48</v>
      </c>
      <c r="R2374" t="s">
        <v>74</v>
      </c>
      <c r="S2374">
        <v>12</v>
      </c>
      <c r="T2374">
        <v>1153</v>
      </c>
      <c r="X2374" t="s">
        <v>3626</v>
      </c>
    </row>
    <row r="2375" spans="2:24" x14ac:dyDescent="0.25">
      <c r="B2375" t="s">
        <v>3627</v>
      </c>
      <c r="C2375" t="s">
        <v>3628</v>
      </c>
      <c r="D2375" t="s">
        <v>958</v>
      </c>
      <c r="E2375">
        <v>0</v>
      </c>
      <c r="F2375">
        <v>7</v>
      </c>
      <c r="G2375">
        <v>102</v>
      </c>
      <c r="H2375">
        <v>66.83</v>
      </c>
      <c r="I2375" t="s">
        <v>71</v>
      </c>
      <c r="J2375" t="s">
        <v>933</v>
      </c>
      <c r="K2375">
        <v>75</v>
      </c>
      <c r="L2375" t="s">
        <v>73</v>
      </c>
      <c r="M2375" t="s">
        <v>74</v>
      </c>
      <c r="N2375">
        <v>0</v>
      </c>
      <c r="O2375">
        <v>20000</v>
      </c>
      <c r="P2375">
        <v>24</v>
      </c>
      <c r="Q2375" t="s">
        <v>48</v>
      </c>
      <c r="R2375" t="s">
        <v>74</v>
      </c>
      <c r="S2375">
        <v>16</v>
      </c>
      <c r="T2375">
        <v>1250</v>
      </c>
      <c r="X2375" t="s">
        <v>3629</v>
      </c>
    </row>
    <row r="2376" spans="2:24" x14ac:dyDescent="0.25">
      <c r="B2376" t="s">
        <v>3627</v>
      </c>
      <c r="C2376" t="s">
        <v>3628</v>
      </c>
      <c r="D2376" t="s">
        <v>958</v>
      </c>
      <c r="E2376">
        <v>0</v>
      </c>
      <c r="F2376">
        <v>7</v>
      </c>
      <c r="G2376">
        <v>102</v>
      </c>
      <c r="H2376">
        <v>66.83</v>
      </c>
      <c r="I2376" t="s">
        <v>77</v>
      </c>
      <c r="J2376" t="s">
        <v>319</v>
      </c>
      <c r="K2376">
        <v>300</v>
      </c>
      <c r="L2376" t="s">
        <v>73</v>
      </c>
      <c r="M2376" t="s">
        <v>74</v>
      </c>
      <c r="N2376">
        <v>0</v>
      </c>
      <c r="O2376">
        <v>20000</v>
      </c>
      <c r="P2376">
        <v>24</v>
      </c>
      <c r="Q2376" t="s">
        <v>48</v>
      </c>
      <c r="R2376" t="s">
        <v>74</v>
      </c>
      <c r="S2376">
        <v>16</v>
      </c>
      <c r="T2376">
        <v>1250</v>
      </c>
      <c r="X2376" t="s">
        <v>3629</v>
      </c>
    </row>
    <row r="2377" spans="2:24" x14ac:dyDescent="0.25">
      <c r="B2377" t="s">
        <v>3627</v>
      </c>
      <c r="C2377" t="s">
        <v>3628</v>
      </c>
      <c r="D2377" t="s">
        <v>958</v>
      </c>
      <c r="E2377">
        <v>0</v>
      </c>
      <c r="F2377">
        <v>7</v>
      </c>
      <c r="G2377">
        <v>102</v>
      </c>
      <c r="H2377">
        <v>66.83</v>
      </c>
      <c r="I2377" t="s">
        <v>77</v>
      </c>
      <c r="J2377" t="s">
        <v>338</v>
      </c>
      <c r="K2377">
        <v>300</v>
      </c>
      <c r="L2377" t="s">
        <v>73</v>
      </c>
      <c r="M2377" t="s">
        <v>74</v>
      </c>
      <c r="N2377">
        <v>0</v>
      </c>
      <c r="O2377">
        <v>20000</v>
      </c>
      <c r="P2377">
        <v>24</v>
      </c>
      <c r="Q2377" t="s">
        <v>48</v>
      </c>
      <c r="R2377" t="s">
        <v>74</v>
      </c>
      <c r="S2377">
        <v>16</v>
      </c>
      <c r="T2377">
        <v>1250</v>
      </c>
      <c r="X2377" t="s">
        <v>3629</v>
      </c>
    </row>
    <row r="2378" spans="2:24" x14ac:dyDescent="0.25">
      <c r="B2378" t="s">
        <v>3630</v>
      </c>
      <c r="D2378" t="s">
        <v>89</v>
      </c>
      <c r="E2378">
        <v>0</v>
      </c>
      <c r="F2378">
        <v>0</v>
      </c>
      <c r="G2378">
        <v>0</v>
      </c>
      <c r="H2378">
        <v>0</v>
      </c>
      <c r="I2378" t="s">
        <v>74</v>
      </c>
      <c r="J2378" t="s">
        <v>74</v>
      </c>
      <c r="K2378" t="s">
        <v>74</v>
      </c>
      <c r="L2378" t="s">
        <v>74</v>
      </c>
      <c r="M2378" t="s">
        <v>74</v>
      </c>
      <c r="N2378" t="s">
        <v>74</v>
      </c>
      <c r="O2378">
        <v>0</v>
      </c>
      <c r="P2378">
        <v>16</v>
      </c>
      <c r="Q2378" t="s">
        <v>3989</v>
      </c>
      <c r="R2378" t="s">
        <v>74</v>
      </c>
      <c r="S2378" t="s">
        <v>74</v>
      </c>
      <c r="T2378" t="s">
        <v>74</v>
      </c>
      <c r="X2378" t="s">
        <v>3631</v>
      </c>
    </row>
    <row r="2379" spans="2:24" x14ac:dyDescent="0.25">
      <c r="B2379" t="s">
        <v>3632</v>
      </c>
      <c r="D2379" t="s">
        <v>89</v>
      </c>
      <c r="E2379">
        <v>0</v>
      </c>
      <c r="F2379">
        <v>0</v>
      </c>
      <c r="G2379">
        <v>0</v>
      </c>
      <c r="H2379">
        <v>0</v>
      </c>
      <c r="I2379" t="s">
        <v>74</v>
      </c>
      <c r="J2379" t="s">
        <v>74</v>
      </c>
      <c r="K2379" t="s">
        <v>74</v>
      </c>
      <c r="L2379" t="s">
        <v>74</v>
      </c>
      <c r="M2379" t="s">
        <v>74</v>
      </c>
      <c r="N2379" t="s">
        <v>74</v>
      </c>
      <c r="O2379">
        <v>0</v>
      </c>
      <c r="P2379">
        <v>16</v>
      </c>
      <c r="Q2379" t="s">
        <v>3989</v>
      </c>
      <c r="R2379" t="s">
        <v>74</v>
      </c>
      <c r="S2379" t="s">
        <v>74</v>
      </c>
      <c r="T2379" t="s">
        <v>74</v>
      </c>
      <c r="X2379" t="s">
        <v>3633</v>
      </c>
    </row>
    <row r="2380" spans="2:24" x14ac:dyDescent="0.25">
      <c r="B2380" t="s">
        <v>3634</v>
      </c>
      <c r="C2380" t="s">
        <v>3635</v>
      </c>
      <c r="D2380" t="s">
        <v>2211</v>
      </c>
      <c r="E2380">
        <v>0</v>
      </c>
      <c r="F2380">
        <v>5</v>
      </c>
      <c r="G2380">
        <v>92</v>
      </c>
      <c r="H2380">
        <v>65.599999999999994</v>
      </c>
      <c r="I2380" t="s">
        <v>71</v>
      </c>
      <c r="J2380" t="s">
        <v>509</v>
      </c>
      <c r="K2380">
        <v>75</v>
      </c>
      <c r="L2380" t="s">
        <v>73</v>
      </c>
      <c r="M2380" t="s">
        <v>74</v>
      </c>
      <c r="N2380">
        <v>350</v>
      </c>
      <c r="O2380">
        <v>13836</v>
      </c>
      <c r="P2380">
        <v>16</v>
      </c>
      <c r="Q2380" t="s">
        <v>3990</v>
      </c>
      <c r="R2380" t="s">
        <v>74</v>
      </c>
      <c r="S2380">
        <v>14</v>
      </c>
      <c r="T2380">
        <v>988.28571428571399</v>
      </c>
      <c r="X2380" t="s">
        <v>3636</v>
      </c>
    </row>
    <row r="2381" spans="2:24" x14ac:dyDescent="0.25">
      <c r="B2381" t="s">
        <v>3634</v>
      </c>
      <c r="C2381" t="s">
        <v>3635</v>
      </c>
      <c r="D2381" t="s">
        <v>2211</v>
      </c>
      <c r="E2381">
        <v>0</v>
      </c>
      <c r="F2381">
        <v>5</v>
      </c>
      <c r="G2381">
        <v>92</v>
      </c>
      <c r="H2381">
        <v>65.599999999999994</v>
      </c>
      <c r="I2381" t="s">
        <v>77</v>
      </c>
      <c r="J2381" t="s">
        <v>144</v>
      </c>
      <c r="K2381">
        <v>150</v>
      </c>
      <c r="L2381" t="s">
        <v>73</v>
      </c>
      <c r="M2381" t="s">
        <v>74</v>
      </c>
      <c r="N2381">
        <v>1500</v>
      </c>
      <c r="O2381">
        <v>13836</v>
      </c>
      <c r="P2381">
        <v>16</v>
      </c>
      <c r="Q2381" t="s">
        <v>3990</v>
      </c>
      <c r="R2381" t="s">
        <v>74</v>
      </c>
      <c r="S2381">
        <v>14</v>
      </c>
      <c r="T2381">
        <v>988.28571428571399</v>
      </c>
      <c r="X2381" t="s">
        <v>3636</v>
      </c>
    </row>
    <row r="2382" spans="2:24" x14ac:dyDescent="0.25">
      <c r="B2382" t="s">
        <v>3637</v>
      </c>
      <c r="C2382" t="s">
        <v>600</v>
      </c>
      <c r="D2382" t="s">
        <v>278</v>
      </c>
      <c r="E2382">
        <v>0</v>
      </c>
      <c r="F2382">
        <v>0</v>
      </c>
      <c r="G2382">
        <v>0</v>
      </c>
      <c r="H2382">
        <v>0</v>
      </c>
      <c r="I2382" t="s">
        <v>74</v>
      </c>
      <c r="J2382" t="s">
        <v>74</v>
      </c>
      <c r="K2382" t="s">
        <v>74</v>
      </c>
      <c r="L2382" t="s">
        <v>74</v>
      </c>
      <c r="M2382" t="s">
        <v>74</v>
      </c>
      <c r="N2382" t="s">
        <v>74</v>
      </c>
      <c r="O2382">
        <v>0</v>
      </c>
      <c r="P2382">
        <v>16</v>
      </c>
      <c r="Q2382" t="s">
        <v>3989</v>
      </c>
      <c r="R2382" t="s">
        <v>74</v>
      </c>
      <c r="S2382" t="s">
        <v>74</v>
      </c>
      <c r="T2382" t="s">
        <v>74</v>
      </c>
      <c r="X2382" t="s">
        <v>3638</v>
      </c>
    </row>
    <row r="2383" spans="2:24" x14ac:dyDescent="0.25">
      <c r="B2383" t="s">
        <v>3639</v>
      </c>
      <c r="D2383" t="s">
        <v>307</v>
      </c>
      <c r="E2383">
        <v>0</v>
      </c>
      <c r="F2383">
        <v>0</v>
      </c>
      <c r="G2383">
        <v>0</v>
      </c>
      <c r="H2383">
        <v>0</v>
      </c>
      <c r="I2383" t="s">
        <v>74</v>
      </c>
      <c r="J2383" t="s">
        <v>74</v>
      </c>
      <c r="K2383" t="s">
        <v>74</v>
      </c>
      <c r="L2383" t="s">
        <v>74</v>
      </c>
      <c r="M2383" t="s">
        <v>74</v>
      </c>
      <c r="N2383" t="s">
        <v>74</v>
      </c>
      <c r="O2383">
        <v>0</v>
      </c>
      <c r="P2383">
        <v>16</v>
      </c>
      <c r="Q2383" t="s">
        <v>3989</v>
      </c>
      <c r="R2383" t="s">
        <v>74</v>
      </c>
      <c r="S2383" t="s">
        <v>74</v>
      </c>
      <c r="T2383" t="s">
        <v>74</v>
      </c>
      <c r="X2383" t="s">
        <v>3640</v>
      </c>
    </row>
    <row r="2384" spans="2:24" x14ac:dyDescent="0.25">
      <c r="B2384" t="s">
        <v>3641</v>
      </c>
      <c r="C2384" t="s">
        <v>3642</v>
      </c>
      <c r="D2384" t="s">
        <v>497</v>
      </c>
      <c r="E2384">
        <v>0</v>
      </c>
      <c r="F2384">
        <v>4</v>
      </c>
      <c r="G2384">
        <v>72</v>
      </c>
      <c r="H2384">
        <v>65</v>
      </c>
      <c r="I2384" t="s">
        <v>71</v>
      </c>
      <c r="J2384" t="s">
        <v>2352</v>
      </c>
      <c r="K2384">
        <v>130</v>
      </c>
      <c r="L2384" t="s">
        <v>239</v>
      </c>
      <c r="M2384" t="s">
        <v>74</v>
      </c>
      <c r="N2384">
        <v>800</v>
      </c>
      <c r="O2384">
        <v>7830</v>
      </c>
      <c r="P2384">
        <v>16</v>
      </c>
      <c r="Q2384" t="s">
        <v>3990</v>
      </c>
      <c r="R2384" t="s">
        <v>74</v>
      </c>
      <c r="S2384">
        <v>8</v>
      </c>
      <c r="T2384">
        <v>978.75</v>
      </c>
      <c r="X2384" t="s">
        <v>3643</v>
      </c>
    </row>
    <row r="2385" spans="2:24" x14ac:dyDescent="0.25">
      <c r="B2385" t="s">
        <v>3641</v>
      </c>
      <c r="C2385" t="s">
        <v>3642</v>
      </c>
      <c r="D2385" t="s">
        <v>497</v>
      </c>
      <c r="E2385">
        <v>0</v>
      </c>
      <c r="F2385">
        <v>4</v>
      </c>
      <c r="G2385">
        <v>72</v>
      </c>
      <c r="H2385">
        <v>65</v>
      </c>
      <c r="I2385" t="s">
        <v>77</v>
      </c>
      <c r="J2385" t="s">
        <v>2352</v>
      </c>
      <c r="K2385">
        <v>130</v>
      </c>
      <c r="L2385" t="s">
        <v>239</v>
      </c>
      <c r="M2385" t="s">
        <v>74</v>
      </c>
      <c r="N2385">
        <v>800</v>
      </c>
      <c r="O2385">
        <v>7830</v>
      </c>
      <c r="P2385">
        <v>16</v>
      </c>
      <c r="Q2385" t="s">
        <v>3990</v>
      </c>
      <c r="R2385" t="s">
        <v>74</v>
      </c>
      <c r="S2385">
        <v>8</v>
      </c>
      <c r="T2385">
        <v>978.75</v>
      </c>
      <c r="X2385" t="s">
        <v>3643</v>
      </c>
    </row>
    <row r="2386" spans="2:24" x14ac:dyDescent="0.25">
      <c r="B2386" t="s">
        <v>3644</v>
      </c>
      <c r="C2386" t="s">
        <v>3642</v>
      </c>
      <c r="D2386" t="s">
        <v>497</v>
      </c>
      <c r="E2386">
        <v>0</v>
      </c>
      <c r="F2386">
        <v>4</v>
      </c>
      <c r="G2386">
        <v>72</v>
      </c>
      <c r="H2386">
        <v>65</v>
      </c>
      <c r="I2386" t="s">
        <v>71</v>
      </c>
      <c r="J2386" t="s">
        <v>2352</v>
      </c>
      <c r="K2386">
        <v>130</v>
      </c>
      <c r="L2386" t="s">
        <v>239</v>
      </c>
      <c r="M2386" t="s">
        <v>74</v>
      </c>
      <c r="N2386">
        <v>800</v>
      </c>
      <c r="O2386">
        <v>7830</v>
      </c>
      <c r="P2386">
        <v>16</v>
      </c>
      <c r="Q2386" t="s">
        <v>3990</v>
      </c>
      <c r="R2386" t="s">
        <v>74</v>
      </c>
      <c r="S2386">
        <v>8</v>
      </c>
      <c r="T2386">
        <v>978.75</v>
      </c>
      <c r="X2386" t="s">
        <v>3645</v>
      </c>
    </row>
    <row r="2387" spans="2:24" x14ac:dyDescent="0.25">
      <c r="B2387" t="s">
        <v>3644</v>
      </c>
      <c r="C2387" t="s">
        <v>3642</v>
      </c>
      <c r="D2387" t="s">
        <v>497</v>
      </c>
      <c r="E2387">
        <v>0</v>
      </c>
      <c r="F2387">
        <v>4</v>
      </c>
      <c r="G2387">
        <v>72</v>
      </c>
      <c r="H2387">
        <v>65</v>
      </c>
      <c r="I2387" t="s">
        <v>77</v>
      </c>
      <c r="J2387" t="s">
        <v>2352</v>
      </c>
      <c r="K2387">
        <v>130</v>
      </c>
      <c r="L2387" t="s">
        <v>239</v>
      </c>
      <c r="M2387" t="s">
        <v>74</v>
      </c>
      <c r="N2387">
        <v>800</v>
      </c>
      <c r="O2387">
        <v>7830</v>
      </c>
      <c r="P2387">
        <v>16</v>
      </c>
      <c r="Q2387" t="s">
        <v>3990</v>
      </c>
      <c r="R2387" t="s">
        <v>74</v>
      </c>
      <c r="S2387">
        <v>8</v>
      </c>
      <c r="T2387">
        <v>978.75</v>
      </c>
      <c r="X2387" t="s">
        <v>3645</v>
      </c>
    </row>
    <row r="2388" spans="2:24" x14ac:dyDescent="0.25">
      <c r="B2388" t="s">
        <v>3646</v>
      </c>
      <c r="C2388" t="s">
        <v>254</v>
      </c>
      <c r="D2388" t="s">
        <v>3647</v>
      </c>
      <c r="E2388">
        <v>0</v>
      </c>
      <c r="F2388">
        <v>4</v>
      </c>
      <c r="G2388">
        <v>64</v>
      </c>
      <c r="H2388">
        <v>66</v>
      </c>
      <c r="I2388" t="s">
        <v>71</v>
      </c>
      <c r="J2388" t="s">
        <v>193</v>
      </c>
      <c r="K2388">
        <v>150</v>
      </c>
      <c r="L2388" t="s">
        <v>83</v>
      </c>
      <c r="M2388" t="s">
        <v>83</v>
      </c>
      <c r="N2388">
        <v>0</v>
      </c>
      <c r="O2388">
        <v>9270</v>
      </c>
      <c r="P2388">
        <v>16</v>
      </c>
      <c r="Q2388" t="s">
        <v>48</v>
      </c>
      <c r="R2388">
        <v>450</v>
      </c>
      <c r="S2388">
        <v>8</v>
      </c>
      <c r="T2388">
        <v>1158.75</v>
      </c>
      <c r="X2388" t="s">
        <v>3648</v>
      </c>
    </row>
    <row r="2389" spans="2:24" x14ac:dyDescent="0.25">
      <c r="B2389" t="s">
        <v>3646</v>
      </c>
      <c r="C2389" t="s">
        <v>254</v>
      </c>
      <c r="D2389" t="s">
        <v>3647</v>
      </c>
      <c r="E2389">
        <v>0</v>
      </c>
      <c r="F2389">
        <v>4</v>
      </c>
      <c r="G2389">
        <v>64</v>
      </c>
      <c r="H2389">
        <v>66</v>
      </c>
      <c r="I2389" t="s">
        <v>77</v>
      </c>
      <c r="J2389" t="s">
        <v>144</v>
      </c>
      <c r="K2389">
        <v>150</v>
      </c>
      <c r="L2389" t="s">
        <v>239</v>
      </c>
      <c r="M2389" t="s">
        <v>73</v>
      </c>
      <c r="N2389">
        <v>0</v>
      </c>
      <c r="O2389">
        <v>9270</v>
      </c>
      <c r="P2389">
        <v>16</v>
      </c>
      <c r="Q2389" t="s">
        <v>48</v>
      </c>
      <c r="R2389" t="s">
        <v>74</v>
      </c>
      <c r="S2389">
        <v>8</v>
      </c>
      <c r="T2389">
        <v>1158.75</v>
      </c>
      <c r="X2389" t="s">
        <v>3648</v>
      </c>
    </row>
    <row r="2390" spans="2:24" x14ac:dyDescent="0.25">
      <c r="B2390" t="s">
        <v>3649</v>
      </c>
      <c r="C2390" t="s">
        <v>228</v>
      </c>
      <c r="D2390" t="s">
        <v>237</v>
      </c>
      <c r="E2390">
        <v>0</v>
      </c>
      <c r="F2390">
        <v>5</v>
      </c>
      <c r="G2390">
        <v>80</v>
      </c>
      <c r="H2390">
        <v>66</v>
      </c>
      <c r="I2390" t="s">
        <v>71</v>
      </c>
      <c r="J2390" t="s">
        <v>2352</v>
      </c>
      <c r="K2390">
        <v>130</v>
      </c>
      <c r="L2390" t="s">
        <v>239</v>
      </c>
      <c r="M2390" t="s">
        <v>74</v>
      </c>
      <c r="N2390">
        <v>1500</v>
      </c>
      <c r="O2390">
        <v>12570</v>
      </c>
      <c r="P2390">
        <v>16</v>
      </c>
      <c r="Q2390" t="s">
        <v>3990</v>
      </c>
      <c r="R2390" t="s">
        <v>74</v>
      </c>
      <c r="S2390">
        <v>13</v>
      </c>
      <c r="T2390">
        <v>966.923076923076</v>
      </c>
      <c r="X2390" t="s">
        <v>3650</v>
      </c>
    </row>
    <row r="2391" spans="2:24" x14ac:dyDescent="0.25">
      <c r="B2391" t="s">
        <v>3649</v>
      </c>
      <c r="C2391" t="s">
        <v>228</v>
      </c>
      <c r="D2391" t="s">
        <v>237</v>
      </c>
      <c r="E2391">
        <v>0</v>
      </c>
      <c r="F2391">
        <v>5</v>
      </c>
      <c r="G2391">
        <v>80</v>
      </c>
      <c r="H2391">
        <v>66</v>
      </c>
      <c r="I2391" t="s">
        <v>77</v>
      </c>
      <c r="J2391" t="s">
        <v>144</v>
      </c>
      <c r="K2391">
        <v>150</v>
      </c>
      <c r="L2391" t="s">
        <v>239</v>
      </c>
      <c r="M2391" t="s">
        <v>74</v>
      </c>
      <c r="N2391">
        <v>1500</v>
      </c>
      <c r="O2391">
        <v>12570</v>
      </c>
      <c r="P2391">
        <v>16</v>
      </c>
      <c r="Q2391" t="s">
        <v>3990</v>
      </c>
      <c r="R2391" t="s">
        <v>74</v>
      </c>
      <c r="S2391">
        <v>13</v>
      </c>
      <c r="T2391">
        <v>966.923076923076</v>
      </c>
      <c r="X2391" t="s">
        <v>3650</v>
      </c>
    </row>
    <row r="2392" spans="2:24" x14ac:dyDescent="0.25">
      <c r="B2392" t="s">
        <v>3651</v>
      </c>
      <c r="C2392" t="s">
        <v>3652</v>
      </c>
      <c r="D2392" t="s">
        <v>3453</v>
      </c>
      <c r="E2392">
        <v>0</v>
      </c>
      <c r="F2392">
        <v>4</v>
      </c>
      <c r="G2392">
        <v>78</v>
      </c>
      <c r="H2392">
        <v>66</v>
      </c>
      <c r="I2392" t="s">
        <v>71</v>
      </c>
      <c r="J2392" t="s">
        <v>238</v>
      </c>
      <c r="K2392">
        <v>150</v>
      </c>
      <c r="L2392" t="s">
        <v>73</v>
      </c>
      <c r="M2392" t="s">
        <v>74</v>
      </c>
      <c r="N2392">
        <v>0</v>
      </c>
      <c r="O2392">
        <v>10032</v>
      </c>
      <c r="P2392">
        <v>16</v>
      </c>
      <c r="Q2392" t="s">
        <v>48</v>
      </c>
      <c r="R2392" t="s">
        <v>74</v>
      </c>
      <c r="S2392">
        <v>9</v>
      </c>
      <c r="T2392">
        <v>1114.6666666666599</v>
      </c>
      <c r="X2392" t="s">
        <v>3653</v>
      </c>
    </row>
    <row r="2393" spans="2:24" x14ac:dyDescent="0.25">
      <c r="B2393" t="s">
        <v>3651</v>
      </c>
      <c r="C2393" t="s">
        <v>3652</v>
      </c>
      <c r="D2393" t="s">
        <v>3453</v>
      </c>
      <c r="E2393">
        <v>0</v>
      </c>
      <c r="F2393">
        <v>4</v>
      </c>
      <c r="G2393">
        <v>78</v>
      </c>
      <c r="H2393">
        <v>66</v>
      </c>
      <c r="I2393" t="s">
        <v>77</v>
      </c>
      <c r="J2393" t="s">
        <v>3654</v>
      </c>
      <c r="K2393">
        <v>200</v>
      </c>
      <c r="L2393" t="s">
        <v>239</v>
      </c>
      <c r="M2393" t="s">
        <v>74</v>
      </c>
      <c r="N2393">
        <v>700</v>
      </c>
      <c r="O2393">
        <v>10032</v>
      </c>
      <c r="P2393">
        <v>16</v>
      </c>
      <c r="Q2393" t="s">
        <v>3990</v>
      </c>
      <c r="R2393" t="s">
        <v>74</v>
      </c>
      <c r="S2393">
        <v>11</v>
      </c>
      <c r="T2393">
        <v>912</v>
      </c>
      <c r="X2393" t="s">
        <v>3653</v>
      </c>
    </row>
    <row r="2394" spans="2:24" x14ac:dyDescent="0.25">
      <c r="B2394" t="s">
        <v>3655</v>
      </c>
      <c r="C2394" t="s">
        <v>3656</v>
      </c>
      <c r="D2394" t="s">
        <v>3657</v>
      </c>
      <c r="E2394" t="s">
        <v>74</v>
      </c>
      <c r="F2394">
        <v>4</v>
      </c>
      <c r="G2394">
        <v>80</v>
      </c>
      <c r="H2394">
        <v>66</v>
      </c>
      <c r="I2394" t="s">
        <v>71</v>
      </c>
      <c r="J2394" t="s">
        <v>238</v>
      </c>
      <c r="K2394">
        <v>150</v>
      </c>
      <c r="L2394" t="s">
        <v>73</v>
      </c>
      <c r="M2394" t="s">
        <v>83</v>
      </c>
      <c r="N2394">
        <v>0</v>
      </c>
      <c r="O2394">
        <v>10032</v>
      </c>
      <c r="P2394">
        <v>16</v>
      </c>
      <c r="Q2394" t="s">
        <v>48</v>
      </c>
      <c r="R2394">
        <v>450</v>
      </c>
      <c r="S2394">
        <v>9</v>
      </c>
      <c r="T2394">
        <v>1114.6666666666599</v>
      </c>
      <c r="X2394" t="s">
        <v>3658</v>
      </c>
    </row>
    <row r="2395" spans="2:24" x14ac:dyDescent="0.25">
      <c r="B2395" t="s">
        <v>3655</v>
      </c>
      <c r="C2395" t="s">
        <v>3656</v>
      </c>
      <c r="D2395" t="s">
        <v>3657</v>
      </c>
      <c r="E2395" t="s">
        <v>74</v>
      </c>
      <c r="F2395">
        <v>4</v>
      </c>
      <c r="G2395">
        <v>80</v>
      </c>
      <c r="H2395">
        <v>66</v>
      </c>
      <c r="I2395" t="s">
        <v>77</v>
      </c>
      <c r="J2395" t="s">
        <v>144</v>
      </c>
      <c r="K2395">
        <v>150</v>
      </c>
      <c r="L2395" t="s">
        <v>239</v>
      </c>
      <c r="M2395" t="s">
        <v>73</v>
      </c>
      <c r="N2395">
        <v>0</v>
      </c>
      <c r="O2395">
        <v>10032</v>
      </c>
      <c r="P2395">
        <v>16</v>
      </c>
      <c r="Q2395" t="s">
        <v>48</v>
      </c>
      <c r="R2395" t="s">
        <v>74</v>
      </c>
      <c r="S2395">
        <v>9</v>
      </c>
      <c r="T2395">
        <v>1114.6666666666599</v>
      </c>
      <c r="X2395" t="s">
        <v>3658</v>
      </c>
    </row>
    <row r="2396" spans="2:24" x14ac:dyDescent="0.25">
      <c r="B2396" t="s">
        <v>3659</v>
      </c>
      <c r="D2396" t="s">
        <v>86</v>
      </c>
      <c r="E2396">
        <v>0</v>
      </c>
      <c r="F2396">
        <v>0</v>
      </c>
      <c r="G2396">
        <v>0</v>
      </c>
      <c r="H2396">
        <v>0</v>
      </c>
      <c r="I2396" t="s">
        <v>74</v>
      </c>
      <c r="J2396" t="s">
        <v>74</v>
      </c>
      <c r="K2396" t="s">
        <v>74</v>
      </c>
      <c r="L2396" t="s">
        <v>74</v>
      </c>
      <c r="M2396" t="s">
        <v>74</v>
      </c>
      <c r="N2396" t="s">
        <v>74</v>
      </c>
      <c r="O2396">
        <v>0</v>
      </c>
      <c r="P2396">
        <v>16</v>
      </c>
      <c r="Q2396" t="s">
        <v>3989</v>
      </c>
      <c r="R2396" t="s">
        <v>74</v>
      </c>
      <c r="S2396" t="s">
        <v>74</v>
      </c>
      <c r="T2396" t="s">
        <v>74</v>
      </c>
      <c r="X2396" t="s">
        <v>3660</v>
      </c>
    </row>
    <row r="2397" spans="2:24" x14ac:dyDescent="0.25">
      <c r="B2397" t="s">
        <v>3661</v>
      </c>
      <c r="C2397" t="s">
        <v>2138</v>
      </c>
      <c r="D2397" t="s">
        <v>3662</v>
      </c>
      <c r="E2397" t="s">
        <v>74</v>
      </c>
      <c r="F2397">
        <v>4</v>
      </c>
      <c r="G2397">
        <v>76</v>
      </c>
      <c r="H2397">
        <v>66</v>
      </c>
      <c r="I2397" t="s">
        <v>71</v>
      </c>
      <c r="J2397" t="s">
        <v>238</v>
      </c>
      <c r="K2397">
        <v>150</v>
      </c>
      <c r="L2397" t="s">
        <v>73</v>
      </c>
      <c r="M2397" t="s">
        <v>83</v>
      </c>
      <c r="N2397">
        <v>0</v>
      </c>
      <c r="O2397">
        <v>10560</v>
      </c>
      <c r="P2397">
        <v>16</v>
      </c>
      <c r="Q2397" t="s">
        <v>48</v>
      </c>
      <c r="R2397">
        <v>450</v>
      </c>
      <c r="S2397">
        <v>9</v>
      </c>
      <c r="T2397">
        <v>1173.3333333333301</v>
      </c>
      <c r="X2397" t="s">
        <v>3663</v>
      </c>
    </row>
    <row r="2398" spans="2:24" x14ac:dyDescent="0.25">
      <c r="B2398" t="s">
        <v>3661</v>
      </c>
      <c r="C2398" t="s">
        <v>2138</v>
      </c>
      <c r="D2398" t="s">
        <v>3662</v>
      </c>
      <c r="E2398" t="s">
        <v>74</v>
      </c>
      <c r="F2398">
        <v>4</v>
      </c>
      <c r="G2398">
        <v>76</v>
      </c>
      <c r="H2398">
        <v>66</v>
      </c>
      <c r="I2398" t="s">
        <v>77</v>
      </c>
      <c r="J2398" t="s">
        <v>144</v>
      </c>
      <c r="K2398">
        <v>150</v>
      </c>
      <c r="L2398" t="s">
        <v>239</v>
      </c>
      <c r="M2398" t="s">
        <v>73</v>
      </c>
      <c r="N2398">
        <v>0</v>
      </c>
      <c r="O2398">
        <v>10560</v>
      </c>
      <c r="P2398">
        <v>16</v>
      </c>
      <c r="Q2398" t="s">
        <v>48</v>
      </c>
      <c r="R2398" t="s">
        <v>74</v>
      </c>
      <c r="S2398">
        <v>9</v>
      </c>
      <c r="T2398">
        <v>1173.3333333333301</v>
      </c>
      <c r="X2398" t="s">
        <v>3663</v>
      </c>
    </row>
    <row r="2399" spans="2:24" x14ac:dyDescent="0.25">
      <c r="B2399" t="s">
        <v>3664</v>
      </c>
      <c r="C2399" t="s">
        <v>3032</v>
      </c>
      <c r="D2399" t="s">
        <v>3665</v>
      </c>
      <c r="E2399" t="s">
        <v>74</v>
      </c>
      <c r="F2399">
        <v>3</v>
      </c>
      <c r="G2399">
        <v>80</v>
      </c>
      <c r="H2399">
        <v>66</v>
      </c>
      <c r="I2399" t="s">
        <v>71</v>
      </c>
      <c r="J2399" t="s">
        <v>238</v>
      </c>
      <c r="K2399">
        <v>150</v>
      </c>
      <c r="L2399" t="s">
        <v>73</v>
      </c>
      <c r="M2399" t="s">
        <v>83</v>
      </c>
      <c r="N2399">
        <v>0</v>
      </c>
      <c r="O2399">
        <v>10560</v>
      </c>
      <c r="P2399">
        <v>16</v>
      </c>
      <c r="Q2399" t="s">
        <v>48</v>
      </c>
      <c r="R2399">
        <v>450</v>
      </c>
      <c r="S2399">
        <v>9</v>
      </c>
      <c r="T2399">
        <v>1173.3333333333301</v>
      </c>
      <c r="X2399" t="s">
        <v>3666</v>
      </c>
    </row>
    <row r="2400" spans="2:24" x14ac:dyDescent="0.25">
      <c r="B2400" t="s">
        <v>3664</v>
      </c>
      <c r="C2400" t="s">
        <v>3032</v>
      </c>
      <c r="D2400" t="s">
        <v>3665</v>
      </c>
      <c r="E2400" t="s">
        <v>74</v>
      </c>
      <c r="F2400">
        <v>3</v>
      </c>
      <c r="G2400">
        <v>80</v>
      </c>
      <c r="H2400">
        <v>66</v>
      </c>
      <c r="I2400" t="s">
        <v>77</v>
      </c>
      <c r="J2400" t="s">
        <v>144</v>
      </c>
      <c r="K2400">
        <v>150</v>
      </c>
      <c r="L2400" t="s">
        <v>239</v>
      </c>
      <c r="M2400" t="s">
        <v>73</v>
      </c>
      <c r="N2400">
        <v>0</v>
      </c>
      <c r="O2400">
        <v>10560</v>
      </c>
      <c r="P2400">
        <v>16</v>
      </c>
      <c r="Q2400" t="s">
        <v>48</v>
      </c>
      <c r="R2400" t="s">
        <v>74</v>
      </c>
      <c r="S2400">
        <v>9</v>
      </c>
      <c r="T2400">
        <v>1173.3333333333301</v>
      </c>
      <c r="X2400" t="s">
        <v>3666</v>
      </c>
    </row>
    <row r="2401" spans="2:24" x14ac:dyDescent="0.25">
      <c r="B2401" t="s">
        <v>3667</v>
      </c>
      <c r="C2401" t="s">
        <v>3668</v>
      </c>
      <c r="D2401" t="s">
        <v>3669</v>
      </c>
      <c r="E2401" t="s">
        <v>74</v>
      </c>
      <c r="F2401">
        <v>4</v>
      </c>
      <c r="G2401">
        <v>72</v>
      </c>
      <c r="H2401">
        <v>50</v>
      </c>
      <c r="I2401" t="s">
        <v>71</v>
      </c>
      <c r="J2401" t="s">
        <v>238</v>
      </c>
      <c r="K2401">
        <v>150</v>
      </c>
      <c r="L2401" t="s">
        <v>73</v>
      </c>
      <c r="M2401" t="s">
        <v>83</v>
      </c>
      <c r="N2401">
        <v>0</v>
      </c>
      <c r="O2401">
        <v>7800</v>
      </c>
      <c r="P2401">
        <v>16</v>
      </c>
      <c r="Q2401" t="s">
        <v>48</v>
      </c>
      <c r="R2401">
        <v>450</v>
      </c>
      <c r="S2401">
        <v>7</v>
      </c>
      <c r="T2401">
        <v>1114.2857142857099</v>
      </c>
      <c r="X2401" t="s">
        <v>3670</v>
      </c>
    </row>
    <row r="2402" spans="2:24" x14ac:dyDescent="0.25">
      <c r="B2402" t="s">
        <v>3667</v>
      </c>
      <c r="C2402" t="s">
        <v>3668</v>
      </c>
      <c r="D2402" t="s">
        <v>3669</v>
      </c>
      <c r="E2402" t="s">
        <v>74</v>
      </c>
      <c r="F2402">
        <v>4</v>
      </c>
      <c r="G2402">
        <v>72</v>
      </c>
      <c r="H2402">
        <v>50</v>
      </c>
      <c r="I2402" t="s">
        <v>77</v>
      </c>
      <c r="J2402" t="s">
        <v>144</v>
      </c>
      <c r="K2402">
        <v>150</v>
      </c>
      <c r="L2402" t="s">
        <v>239</v>
      </c>
      <c r="M2402" t="s">
        <v>73</v>
      </c>
      <c r="N2402">
        <v>8</v>
      </c>
      <c r="O2402">
        <v>7800</v>
      </c>
      <c r="P2402">
        <v>16</v>
      </c>
      <c r="Q2402" t="s">
        <v>3990</v>
      </c>
      <c r="R2402" t="s">
        <v>74</v>
      </c>
      <c r="S2402">
        <v>8</v>
      </c>
      <c r="T2402">
        <v>975</v>
      </c>
      <c r="X2402" t="s">
        <v>3670</v>
      </c>
    </row>
    <row r="2403" spans="2:24" x14ac:dyDescent="0.25">
      <c r="B2403" t="s">
        <v>3671</v>
      </c>
      <c r="D2403" t="s">
        <v>86</v>
      </c>
      <c r="E2403">
        <v>0</v>
      </c>
      <c r="F2403">
        <v>0</v>
      </c>
      <c r="G2403">
        <v>0</v>
      </c>
      <c r="H2403">
        <v>0</v>
      </c>
      <c r="I2403" t="s">
        <v>74</v>
      </c>
      <c r="J2403" t="s">
        <v>74</v>
      </c>
      <c r="K2403" t="s">
        <v>74</v>
      </c>
      <c r="L2403" t="s">
        <v>74</v>
      </c>
      <c r="M2403" t="s">
        <v>74</v>
      </c>
      <c r="N2403" t="s">
        <v>74</v>
      </c>
      <c r="O2403">
        <v>0</v>
      </c>
      <c r="P2403">
        <v>16</v>
      </c>
      <c r="Q2403" t="s">
        <v>3989</v>
      </c>
      <c r="R2403" t="s">
        <v>74</v>
      </c>
      <c r="S2403" t="s">
        <v>74</v>
      </c>
      <c r="T2403" t="s">
        <v>74</v>
      </c>
      <c r="X2403" t="s">
        <v>3672</v>
      </c>
    </row>
    <row r="2404" spans="2:24" x14ac:dyDescent="0.25">
      <c r="B2404" t="s">
        <v>3673</v>
      </c>
      <c r="C2404" t="s">
        <v>3674</v>
      </c>
      <c r="D2404" t="s">
        <v>1745</v>
      </c>
      <c r="E2404">
        <v>0</v>
      </c>
      <c r="F2404">
        <v>5</v>
      </c>
      <c r="G2404">
        <v>74</v>
      </c>
      <c r="H2404">
        <v>66</v>
      </c>
      <c r="I2404" t="s">
        <v>71</v>
      </c>
      <c r="J2404" t="s">
        <v>158</v>
      </c>
      <c r="K2404">
        <v>135</v>
      </c>
      <c r="L2404" t="s">
        <v>73</v>
      </c>
      <c r="M2404" t="s">
        <v>74</v>
      </c>
      <c r="N2404">
        <v>0</v>
      </c>
      <c r="O2404">
        <v>12540</v>
      </c>
      <c r="P2404">
        <v>16</v>
      </c>
      <c r="Q2404" t="s">
        <v>48</v>
      </c>
      <c r="R2404" t="s">
        <v>74</v>
      </c>
      <c r="S2404">
        <v>11</v>
      </c>
      <c r="T2404">
        <v>1140</v>
      </c>
      <c r="X2404" t="s">
        <v>3675</v>
      </c>
    </row>
    <row r="2405" spans="2:24" x14ac:dyDescent="0.25">
      <c r="B2405" t="s">
        <v>3673</v>
      </c>
      <c r="C2405" t="s">
        <v>3674</v>
      </c>
      <c r="D2405" t="s">
        <v>1745</v>
      </c>
      <c r="E2405">
        <v>0</v>
      </c>
      <c r="F2405">
        <v>5</v>
      </c>
      <c r="G2405">
        <v>74</v>
      </c>
      <c r="H2405">
        <v>66</v>
      </c>
      <c r="I2405" t="s">
        <v>77</v>
      </c>
      <c r="J2405" t="s">
        <v>144</v>
      </c>
      <c r="K2405">
        <v>150</v>
      </c>
      <c r="L2405" t="s">
        <v>73</v>
      </c>
      <c r="M2405" t="s">
        <v>74</v>
      </c>
      <c r="N2405">
        <v>1850</v>
      </c>
      <c r="O2405">
        <v>12540</v>
      </c>
      <c r="P2405">
        <v>16</v>
      </c>
      <c r="Q2405" t="s">
        <v>3990</v>
      </c>
      <c r="R2405" t="s">
        <v>74</v>
      </c>
      <c r="S2405">
        <v>13</v>
      </c>
      <c r="T2405">
        <v>964.61538461538396</v>
      </c>
      <c r="X2405" t="s">
        <v>3675</v>
      </c>
    </row>
    <row r="2406" spans="2:24" x14ac:dyDescent="0.25">
      <c r="B2406" t="s">
        <v>3676</v>
      </c>
      <c r="C2406" t="s">
        <v>3677</v>
      </c>
      <c r="D2406" t="s">
        <v>3678</v>
      </c>
      <c r="E2406" t="s">
        <v>74</v>
      </c>
      <c r="F2406">
        <v>5</v>
      </c>
      <c r="G2406">
        <v>78</v>
      </c>
      <c r="H2406">
        <v>66</v>
      </c>
      <c r="I2406" t="s">
        <v>71</v>
      </c>
      <c r="J2406" t="s">
        <v>158</v>
      </c>
      <c r="K2406">
        <v>135</v>
      </c>
      <c r="L2406" t="s">
        <v>73</v>
      </c>
      <c r="M2406" t="s">
        <v>83</v>
      </c>
      <c r="N2406" t="s">
        <v>74</v>
      </c>
      <c r="O2406">
        <v>12540</v>
      </c>
      <c r="P2406">
        <v>16</v>
      </c>
      <c r="Q2406" t="s">
        <v>3989</v>
      </c>
      <c r="R2406">
        <v>450</v>
      </c>
      <c r="S2406" t="s">
        <v>74</v>
      </c>
      <c r="T2406" t="s">
        <v>74</v>
      </c>
      <c r="X2406" t="s">
        <v>3679</v>
      </c>
    </row>
    <row r="2407" spans="2:24" x14ac:dyDescent="0.25">
      <c r="B2407" t="s">
        <v>3676</v>
      </c>
      <c r="C2407" t="s">
        <v>3677</v>
      </c>
      <c r="D2407" t="s">
        <v>3678</v>
      </c>
      <c r="E2407" t="s">
        <v>74</v>
      </c>
      <c r="F2407">
        <v>5</v>
      </c>
      <c r="G2407">
        <v>78</v>
      </c>
      <c r="H2407">
        <v>66</v>
      </c>
      <c r="I2407" t="s">
        <v>77</v>
      </c>
      <c r="J2407" t="s">
        <v>144</v>
      </c>
      <c r="K2407">
        <v>150</v>
      </c>
      <c r="L2407" t="s">
        <v>239</v>
      </c>
      <c r="M2407" t="s">
        <v>73</v>
      </c>
      <c r="N2407">
        <v>0</v>
      </c>
      <c r="O2407">
        <v>12540</v>
      </c>
      <c r="P2407">
        <v>16</v>
      </c>
      <c r="Q2407" t="s">
        <v>48</v>
      </c>
      <c r="R2407" t="s">
        <v>74</v>
      </c>
      <c r="S2407">
        <v>11</v>
      </c>
      <c r="T2407">
        <v>1140</v>
      </c>
      <c r="X2407" t="s">
        <v>3679</v>
      </c>
    </row>
    <row r="2408" spans="2:24" x14ac:dyDescent="0.25">
      <c r="B2408" t="s">
        <v>3680</v>
      </c>
      <c r="C2408" t="s">
        <v>1979</v>
      </c>
      <c r="D2408" t="s">
        <v>3681</v>
      </c>
      <c r="E2408" t="s">
        <v>74</v>
      </c>
      <c r="F2408">
        <v>5</v>
      </c>
      <c r="G2408">
        <v>72</v>
      </c>
      <c r="H2408">
        <v>65.599999999999994</v>
      </c>
      <c r="I2408" t="s">
        <v>71</v>
      </c>
      <c r="J2408" t="s">
        <v>199</v>
      </c>
      <c r="K2408">
        <v>75</v>
      </c>
      <c r="L2408" t="s">
        <v>73</v>
      </c>
      <c r="M2408" t="s">
        <v>83</v>
      </c>
      <c r="N2408">
        <v>0</v>
      </c>
      <c r="O2408">
        <v>13836</v>
      </c>
      <c r="P2408">
        <v>16</v>
      </c>
      <c r="Q2408" t="s">
        <v>48</v>
      </c>
      <c r="R2408">
        <v>450</v>
      </c>
      <c r="S2408">
        <v>12</v>
      </c>
      <c r="T2408">
        <v>1153</v>
      </c>
      <c r="X2408" t="s">
        <v>3682</v>
      </c>
    </row>
    <row r="2409" spans="2:24" x14ac:dyDescent="0.25">
      <c r="B2409" t="s">
        <v>3680</v>
      </c>
      <c r="C2409" t="s">
        <v>1979</v>
      </c>
      <c r="D2409" t="s">
        <v>3681</v>
      </c>
      <c r="E2409" t="s">
        <v>74</v>
      </c>
      <c r="F2409">
        <v>5</v>
      </c>
      <c r="G2409">
        <v>72</v>
      </c>
      <c r="H2409">
        <v>65.599999999999994</v>
      </c>
      <c r="I2409" t="s">
        <v>77</v>
      </c>
      <c r="J2409" t="s">
        <v>195</v>
      </c>
      <c r="K2409">
        <v>300</v>
      </c>
      <c r="L2409" t="s">
        <v>239</v>
      </c>
      <c r="M2409" t="s">
        <v>73</v>
      </c>
      <c r="N2409">
        <v>0</v>
      </c>
      <c r="O2409">
        <v>13836</v>
      </c>
      <c r="P2409">
        <v>16</v>
      </c>
      <c r="Q2409" t="s">
        <v>48</v>
      </c>
      <c r="R2409" t="s">
        <v>74</v>
      </c>
      <c r="S2409">
        <v>12</v>
      </c>
      <c r="T2409">
        <v>1153</v>
      </c>
      <c r="X2409" t="s">
        <v>3682</v>
      </c>
    </row>
    <row r="2410" spans="2:24" x14ac:dyDescent="0.25">
      <c r="B2410" t="s">
        <v>3683</v>
      </c>
      <c r="C2410" t="s">
        <v>3684</v>
      </c>
      <c r="D2410" t="s">
        <v>86</v>
      </c>
      <c r="E2410">
        <v>0</v>
      </c>
      <c r="F2410">
        <v>5</v>
      </c>
      <c r="G2410">
        <v>72</v>
      </c>
      <c r="H2410">
        <v>65.5</v>
      </c>
      <c r="I2410" t="s">
        <v>71</v>
      </c>
      <c r="J2410" t="s">
        <v>199</v>
      </c>
      <c r="K2410">
        <v>75</v>
      </c>
      <c r="L2410" t="s">
        <v>73</v>
      </c>
      <c r="M2410" t="s">
        <v>74</v>
      </c>
      <c r="N2410">
        <v>0</v>
      </c>
      <c r="O2410">
        <v>13836</v>
      </c>
      <c r="P2410">
        <v>16</v>
      </c>
      <c r="Q2410" t="s">
        <v>48</v>
      </c>
      <c r="R2410" t="s">
        <v>74</v>
      </c>
      <c r="S2410">
        <v>12</v>
      </c>
      <c r="T2410">
        <v>1153</v>
      </c>
      <c r="X2410" s="7" t="s">
        <v>3685</v>
      </c>
    </row>
    <row r="2411" spans="2:24" x14ac:dyDescent="0.25">
      <c r="B2411" t="s">
        <v>3683</v>
      </c>
      <c r="C2411" t="s">
        <v>3684</v>
      </c>
      <c r="D2411" t="s">
        <v>86</v>
      </c>
      <c r="E2411">
        <v>0</v>
      </c>
      <c r="F2411">
        <v>5</v>
      </c>
      <c r="G2411">
        <v>72</v>
      </c>
      <c r="H2411">
        <v>65.5</v>
      </c>
      <c r="I2411" t="s">
        <v>77</v>
      </c>
      <c r="J2411" t="s">
        <v>199</v>
      </c>
      <c r="K2411">
        <v>75</v>
      </c>
      <c r="L2411" t="s">
        <v>73</v>
      </c>
      <c r="M2411" t="s">
        <v>74</v>
      </c>
      <c r="N2411">
        <v>0</v>
      </c>
      <c r="O2411">
        <v>13836</v>
      </c>
      <c r="P2411">
        <v>16</v>
      </c>
      <c r="Q2411" t="s">
        <v>48</v>
      </c>
      <c r="R2411" t="s">
        <v>74</v>
      </c>
      <c r="S2411">
        <v>12</v>
      </c>
      <c r="T2411">
        <v>1153</v>
      </c>
      <c r="X2411" s="7" t="s">
        <v>3685</v>
      </c>
    </row>
    <row r="2412" spans="2:24" x14ac:dyDescent="0.25">
      <c r="B2412" t="s">
        <v>3976</v>
      </c>
      <c r="C2412" t="s">
        <v>3977</v>
      </c>
      <c r="D2412" t="s">
        <v>3978</v>
      </c>
      <c r="E2412">
        <v>0</v>
      </c>
      <c r="F2412">
        <v>4</v>
      </c>
      <c r="G2412">
        <v>66</v>
      </c>
      <c r="H2412">
        <v>70</v>
      </c>
      <c r="I2412" t="s">
        <v>71</v>
      </c>
      <c r="J2412" t="s">
        <v>158</v>
      </c>
      <c r="K2412">
        <v>135</v>
      </c>
      <c r="L2412" t="s">
        <v>239</v>
      </c>
      <c r="M2412" t="s">
        <v>74</v>
      </c>
      <c r="N2412">
        <v>900</v>
      </c>
      <c r="O2412">
        <v>7870</v>
      </c>
      <c r="P2412">
        <v>16</v>
      </c>
      <c r="Q2412" t="s">
        <v>3990</v>
      </c>
      <c r="R2412" t="s">
        <v>74</v>
      </c>
      <c r="S2412">
        <v>8</v>
      </c>
      <c r="T2412">
        <v>983.75</v>
      </c>
      <c r="X2412" t="s">
        <v>3979</v>
      </c>
    </row>
    <row r="2413" spans="2:24" x14ac:dyDescent="0.25">
      <c r="B2413" t="s">
        <v>3976</v>
      </c>
      <c r="C2413" t="s">
        <v>3977</v>
      </c>
      <c r="D2413" t="s">
        <v>3978</v>
      </c>
      <c r="E2413">
        <v>0</v>
      </c>
      <c r="F2413">
        <v>4</v>
      </c>
      <c r="G2413">
        <v>66</v>
      </c>
      <c r="H2413">
        <v>70</v>
      </c>
      <c r="I2413" t="s">
        <v>77</v>
      </c>
      <c r="J2413" t="s">
        <v>158</v>
      </c>
      <c r="K2413">
        <v>135</v>
      </c>
      <c r="L2413" t="s">
        <v>239</v>
      </c>
      <c r="M2413" t="s">
        <v>74</v>
      </c>
      <c r="N2413">
        <v>900</v>
      </c>
      <c r="O2413">
        <v>7870</v>
      </c>
      <c r="P2413">
        <v>16</v>
      </c>
      <c r="Q2413" t="s">
        <v>3990</v>
      </c>
      <c r="R2413" t="s">
        <v>74</v>
      </c>
      <c r="S2413">
        <v>8</v>
      </c>
      <c r="T2413">
        <v>983.75</v>
      </c>
      <c r="X2413" t="s">
        <v>3979</v>
      </c>
    </row>
    <row r="2414" spans="2:24" x14ac:dyDescent="0.25">
      <c r="B2414" t="s">
        <v>3686</v>
      </c>
      <c r="C2414" t="s">
        <v>3687</v>
      </c>
      <c r="D2414" t="s">
        <v>496</v>
      </c>
      <c r="E2414">
        <v>0</v>
      </c>
      <c r="F2414">
        <v>1</v>
      </c>
      <c r="G2414">
        <v>40</v>
      </c>
      <c r="H2414">
        <v>70</v>
      </c>
      <c r="I2414" t="s">
        <v>71</v>
      </c>
      <c r="J2414" t="s">
        <v>887</v>
      </c>
      <c r="K2414">
        <v>300</v>
      </c>
      <c r="L2414" t="s">
        <v>73</v>
      </c>
      <c r="M2414" t="s">
        <v>74</v>
      </c>
      <c r="N2414">
        <v>0</v>
      </c>
      <c r="O2414">
        <v>3178</v>
      </c>
      <c r="P2414">
        <v>16</v>
      </c>
      <c r="Q2414" t="s">
        <v>48</v>
      </c>
      <c r="R2414" t="s">
        <v>74</v>
      </c>
      <c r="S2414">
        <v>3</v>
      </c>
      <c r="T2414">
        <v>1059.3333333333301</v>
      </c>
      <c r="X2414" t="s">
        <v>3688</v>
      </c>
    </row>
    <row r="2415" spans="2:24" x14ac:dyDescent="0.25">
      <c r="B2415" t="s">
        <v>3686</v>
      </c>
      <c r="C2415" t="s">
        <v>3687</v>
      </c>
      <c r="D2415" t="s">
        <v>496</v>
      </c>
      <c r="E2415">
        <v>0</v>
      </c>
      <c r="F2415">
        <v>1</v>
      </c>
      <c r="G2415">
        <v>40</v>
      </c>
      <c r="H2415">
        <v>70</v>
      </c>
      <c r="I2415" t="s">
        <v>77</v>
      </c>
      <c r="J2415" t="s">
        <v>887</v>
      </c>
      <c r="K2415">
        <v>300</v>
      </c>
      <c r="L2415" t="s">
        <v>73</v>
      </c>
      <c r="M2415" t="s">
        <v>74</v>
      </c>
      <c r="N2415">
        <v>0</v>
      </c>
      <c r="O2415">
        <v>3178</v>
      </c>
      <c r="P2415">
        <v>16</v>
      </c>
      <c r="Q2415" t="s">
        <v>48</v>
      </c>
      <c r="R2415" t="s">
        <v>74</v>
      </c>
      <c r="S2415">
        <v>3</v>
      </c>
      <c r="T2415">
        <v>1059.3333333333301</v>
      </c>
      <c r="X2415" t="s">
        <v>3688</v>
      </c>
    </row>
    <row r="2416" spans="2:24" x14ac:dyDescent="0.25">
      <c r="B2416" t="s">
        <v>3689</v>
      </c>
      <c r="C2416" t="s">
        <v>126</v>
      </c>
      <c r="D2416" t="s">
        <v>3690</v>
      </c>
      <c r="E2416" t="s">
        <v>74</v>
      </c>
      <c r="F2416">
        <v>4</v>
      </c>
      <c r="G2416">
        <v>58</v>
      </c>
      <c r="H2416">
        <v>66</v>
      </c>
      <c r="I2416" t="s">
        <v>71</v>
      </c>
      <c r="J2416" t="s">
        <v>128</v>
      </c>
      <c r="K2416">
        <v>130</v>
      </c>
      <c r="L2416" t="s">
        <v>83</v>
      </c>
      <c r="M2416" t="s">
        <v>73</v>
      </c>
      <c r="N2416">
        <v>0</v>
      </c>
      <c r="O2416">
        <v>8478</v>
      </c>
      <c r="P2416">
        <v>16</v>
      </c>
      <c r="Q2416" t="s">
        <v>48</v>
      </c>
      <c r="R2416">
        <v>320</v>
      </c>
      <c r="S2416">
        <v>7</v>
      </c>
      <c r="T2416">
        <v>1211.1428571428501</v>
      </c>
      <c r="X2416" s="7" t="s">
        <v>3691</v>
      </c>
    </row>
    <row r="2417" spans="2:24" x14ac:dyDescent="0.25">
      <c r="B2417" t="s">
        <v>3689</v>
      </c>
      <c r="C2417" t="s">
        <v>126</v>
      </c>
      <c r="D2417" t="s">
        <v>3690</v>
      </c>
      <c r="E2417" t="s">
        <v>74</v>
      </c>
      <c r="F2417">
        <v>4</v>
      </c>
      <c r="G2417">
        <v>58</v>
      </c>
      <c r="H2417">
        <v>66</v>
      </c>
      <c r="I2417" t="s">
        <v>77</v>
      </c>
      <c r="J2417" t="s">
        <v>132</v>
      </c>
      <c r="K2417">
        <v>135</v>
      </c>
      <c r="L2417" t="s">
        <v>83</v>
      </c>
      <c r="M2417" t="s">
        <v>73</v>
      </c>
      <c r="N2417" t="s">
        <v>74</v>
      </c>
      <c r="O2417">
        <v>8478</v>
      </c>
      <c r="P2417">
        <v>16</v>
      </c>
      <c r="Q2417" t="s">
        <v>3989</v>
      </c>
      <c r="R2417" t="s">
        <v>74</v>
      </c>
      <c r="S2417" t="s">
        <v>74</v>
      </c>
      <c r="T2417" t="s">
        <v>74</v>
      </c>
      <c r="X2417" s="7" t="s">
        <v>3691</v>
      </c>
    </row>
    <row r="2418" spans="2:24" x14ac:dyDescent="0.25">
      <c r="B2418" t="s">
        <v>3692</v>
      </c>
      <c r="C2418" t="s">
        <v>3693</v>
      </c>
      <c r="D2418" t="s">
        <v>3694</v>
      </c>
      <c r="E2418">
        <v>258</v>
      </c>
      <c r="F2418">
        <v>4</v>
      </c>
      <c r="G2418">
        <v>54</v>
      </c>
      <c r="H2418">
        <v>70</v>
      </c>
      <c r="I2418" t="s">
        <v>71</v>
      </c>
      <c r="J2418" t="s">
        <v>132</v>
      </c>
      <c r="K2418">
        <v>135</v>
      </c>
      <c r="L2418" t="s">
        <v>239</v>
      </c>
      <c r="M2418" t="s">
        <v>73</v>
      </c>
      <c r="N2418">
        <v>0</v>
      </c>
      <c r="O2418">
        <v>8430</v>
      </c>
      <c r="P2418">
        <v>16</v>
      </c>
      <c r="Q2418" t="s">
        <v>48</v>
      </c>
      <c r="R2418">
        <v>320</v>
      </c>
      <c r="S2418">
        <v>7</v>
      </c>
      <c r="T2418">
        <v>1204.2857142857099</v>
      </c>
      <c r="X2418" t="s">
        <v>3695</v>
      </c>
    </row>
    <row r="2419" spans="2:24" x14ac:dyDescent="0.25">
      <c r="B2419" t="s">
        <v>3692</v>
      </c>
      <c r="C2419" t="s">
        <v>3693</v>
      </c>
      <c r="D2419" t="s">
        <v>3694</v>
      </c>
      <c r="E2419">
        <v>258</v>
      </c>
      <c r="F2419">
        <v>4</v>
      </c>
      <c r="G2419">
        <v>54</v>
      </c>
      <c r="H2419">
        <v>70</v>
      </c>
      <c r="I2419" t="s">
        <v>77</v>
      </c>
      <c r="J2419" t="s">
        <v>132</v>
      </c>
      <c r="K2419">
        <v>135</v>
      </c>
      <c r="L2419" t="s">
        <v>239</v>
      </c>
      <c r="M2419" t="s">
        <v>73</v>
      </c>
      <c r="N2419">
        <v>0</v>
      </c>
      <c r="O2419">
        <v>8430</v>
      </c>
      <c r="P2419">
        <v>16</v>
      </c>
      <c r="Q2419" t="s">
        <v>48</v>
      </c>
      <c r="R2419" t="s">
        <v>74</v>
      </c>
      <c r="S2419">
        <v>7</v>
      </c>
      <c r="T2419">
        <v>1204.2857142857099</v>
      </c>
      <c r="X2419" t="s">
        <v>3695</v>
      </c>
    </row>
    <row r="2420" spans="2:24" x14ac:dyDescent="0.25">
      <c r="B2420" t="s">
        <v>3696</v>
      </c>
      <c r="C2420" t="s">
        <v>2655</v>
      </c>
      <c r="D2420" t="s">
        <v>3437</v>
      </c>
      <c r="E2420">
        <v>276</v>
      </c>
      <c r="F2420">
        <v>4</v>
      </c>
      <c r="G2420">
        <v>54</v>
      </c>
      <c r="H2420">
        <v>66</v>
      </c>
      <c r="I2420" t="s">
        <v>71</v>
      </c>
      <c r="J2420" t="s">
        <v>132</v>
      </c>
      <c r="K2420">
        <v>135</v>
      </c>
      <c r="L2420" t="s">
        <v>83</v>
      </c>
      <c r="M2420" t="s">
        <v>73</v>
      </c>
      <c r="N2420">
        <v>1600</v>
      </c>
      <c r="O2420">
        <v>8476</v>
      </c>
      <c r="P2420">
        <v>16</v>
      </c>
      <c r="Q2420" t="s">
        <v>3990</v>
      </c>
      <c r="R2420">
        <v>320</v>
      </c>
      <c r="S2420">
        <v>9</v>
      </c>
      <c r="T2420">
        <v>941.77777777777703</v>
      </c>
      <c r="X2420" t="s">
        <v>3697</v>
      </c>
    </row>
    <row r="2421" spans="2:24" x14ac:dyDescent="0.25">
      <c r="B2421" t="s">
        <v>3696</v>
      </c>
      <c r="C2421" t="s">
        <v>2655</v>
      </c>
      <c r="D2421" t="s">
        <v>3437</v>
      </c>
      <c r="E2421">
        <v>276</v>
      </c>
      <c r="F2421">
        <v>4</v>
      </c>
      <c r="G2421">
        <v>54</v>
      </c>
      <c r="H2421">
        <v>66</v>
      </c>
      <c r="I2421" t="s">
        <v>77</v>
      </c>
      <c r="J2421" t="s">
        <v>132</v>
      </c>
      <c r="K2421">
        <v>135</v>
      </c>
      <c r="L2421" t="s">
        <v>83</v>
      </c>
      <c r="M2421" t="s">
        <v>73</v>
      </c>
      <c r="N2421">
        <v>1600</v>
      </c>
      <c r="O2421">
        <v>8476</v>
      </c>
      <c r="P2421">
        <v>16</v>
      </c>
      <c r="Q2421" t="s">
        <v>3990</v>
      </c>
      <c r="R2421" t="s">
        <v>74</v>
      </c>
      <c r="S2421">
        <v>9</v>
      </c>
      <c r="T2421">
        <v>941.77777777777703</v>
      </c>
      <c r="X2421" t="s">
        <v>3697</v>
      </c>
    </row>
    <row r="2422" spans="2:24" x14ac:dyDescent="0.25">
      <c r="B2422" t="s">
        <v>3698</v>
      </c>
      <c r="C2422" t="s">
        <v>3699</v>
      </c>
      <c r="D2422" t="s">
        <v>3700</v>
      </c>
      <c r="E2422" t="s">
        <v>74</v>
      </c>
      <c r="F2422">
        <v>4</v>
      </c>
      <c r="G2422">
        <v>78</v>
      </c>
      <c r="H2422">
        <v>70</v>
      </c>
      <c r="I2422" t="s">
        <v>71</v>
      </c>
      <c r="J2422" t="s">
        <v>186</v>
      </c>
      <c r="K2422">
        <v>75</v>
      </c>
      <c r="L2422" t="s">
        <v>239</v>
      </c>
      <c r="M2422" t="s">
        <v>73</v>
      </c>
      <c r="N2422">
        <v>0</v>
      </c>
      <c r="O2422">
        <v>9856</v>
      </c>
      <c r="P2422">
        <v>16</v>
      </c>
      <c r="Q2422" t="s">
        <v>48</v>
      </c>
      <c r="R2422">
        <v>320</v>
      </c>
      <c r="S2422">
        <v>8</v>
      </c>
      <c r="T2422">
        <v>1232</v>
      </c>
      <c r="X2422" t="s">
        <v>3701</v>
      </c>
    </row>
    <row r="2423" spans="2:24" x14ac:dyDescent="0.25">
      <c r="B2423" t="s">
        <v>3698</v>
      </c>
      <c r="C2423" t="s">
        <v>3699</v>
      </c>
      <c r="D2423" t="s">
        <v>3700</v>
      </c>
      <c r="E2423" t="s">
        <v>74</v>
      </c>
      <c r="F2423">
        <v>4</v>
      </c>
      <c r="G2423">
        <v>78</v>
      </c>
      <c r="H2423">
        <v>70</v>
      </c>
      <c r="I2423" t="s">
        <v>77</v>
      </c>
      <c r="J2423" t="s">
        <v>186</v>
      </c>
      <c r="K2423">
        <v>75</v>
      </c>
      <c r="L2423" t="s">
        <v>239</v>
      </c>
      <c r="M2423" t="s">
        <v>73</v>
      </c>
      <c r="N2423">
        <v>0</v>
      </c>
      <c r="O2423">
        <v>9856</v>
      </c>
      <c r="P2423">
        <v>16</v>
      </c>
      <c r="Q2423" t="s">
        <v>48</v>
      </c>
      <c r="R2423" t="s">
        <v>74</v>
      </c>
      <c r="S2423">
        <v>8</v>
      </c>
      <c r="T2423">
        <v>1232</v>
      </c>
      <c r="X2423" t="s">
        <v>3701</v>
      </c>
    </row>
    <row r="2424" spans="2:24" x14ac:dyDescent="0.25">
      <c r="B2424" t="s">
        <v>3702</v>
      </c>
      <c r="C2424" t="s">
        <v>3703</v>
      </c>
      <c r="D2424" t="s">
        <v>3704</v>
      </c>
      <c r="E2424">
        <v>187</v>
      </c>
      <c r="F2424">
        <v>4</v>
      </c>
      <c r="G2424">
        <v>68</v>
      </c>
      <c r="H2424">
        <v>70</v>
      </c>
      <c r="I2424" t="s">
        <v>71</v>
      </c>
      <c r="J2424" t="s">
        <v>186</v>
      </c>
      <c r="K2424">
        <v>75</v>
      </c>
      <c r="L2424" t="s">
        <v>73</v>
      </c>
      <c r="M2424" t="s">
        <v>83</v>
      </c>
      <c r="N2424">
        <v>0</v>
      </c>
      <c r="O2424">
        <v>9020</v>
      </c>
      <c r="P2424">
        <v>16</v>
      </c>
      <c r="Q2424" t="s">
        <v>48</v>
      </c>
      <c r="R2424">
        <v>450</v>
      </c>
      <c r="S2424">
        <v>8</v>
      </c>
      <c r="T2424">
        <v>1127.5</v>
      </c>
      <c r="X2424" t="s">
        <v>3705</v>
      </c>
    </row>
    <row r="2425" spans="2:24" x14ac:dyDescent="0.25">
      <c r="B2425" t="s">
        <v>3702</v>
      </c>
      <c r="C2425" t="s">
        <v>3703</v>
      </c>
      <c r="D2425" t="s">
        <v>3704</v>
      </c>
      <c r="E2425">
        <v>187</v>
      </c>
      <c r="F2425">
        <v>4</v>
      </c>
      <c r="G2425">
        <v>68</v>
      </c>
      <c r="H2425">
        <v>70</v>
      </c>
      <c r="I2425" t="s">
        <v>77</v>
      </c>
      <c r="J2425" t="s">
        <v>144</v>
      </c>
      <c r="K2425">
        <v>150</v>
      </c>
      <c r="L2425" t="s">
        <v>83</v>
      </c>
      <c r="M2425" t="s">
        <v>73</v>
      </c>
      <c r="N2425" t="s">
        <v>74</v>
      </c>
      <c r="O2425">
        <v>9020</v>
      </c>
      <c r="P2425">
        <v>16</v>
      </c>
      <c r="Q2425" t="s">
        <v>3989</v>
      </c>
      <c r="R2425" t="s">
        <v>74</v>
      </c>
      <c r="S2425" t="s">
        <v>74</v>
      </c>
      <c r="T2425" t="s">
        <v>74</v>
      </c>
      <c r="X2425" t="s">
        <v>3705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CM31"/>
  <sheetViews>
    <sheetView topLeftCell="W1" zoomScaleNormal="100" workbookViewId="0">
      <selection activeCell="Z5" sqref="Z5"/>
    </sheetView>
  </sheetViews>
  <sheetFormatPr defaultRowHeight="15" x14ac:dyDescent="0.25"/>
  <cols>
    <col min="1" max="1" width="19.42578125" bestFit="1" customWidth="1"/>
    <col min="2" max="2" width="3.5703125" style="20" bestFit="1" customWidth="1"/>
    <col min="3" max="3" width="22" customWidth="1"/>
    <col min="4" max="4" width="21.85546875" bestFit="1" customWidth="1"/>
    <col min="5" max="5" width="6.42578125" style="20" bestFit="1" customWidth="1"/>
    <col min="6" max="6" width="13.5703125" bestFit="1" customWidth="1"/>
    <col min="7" max="7" width="19.5703125" customWidth="1"/>
    <col min="8" max="8" width="18" customWidth="1"/>
    <col min="9" max="9" width="7" customWidth="1"/>
    <col min="10" max="10" width="9.140625" customWidth="1"/>
    <col min="11" max="11" width="6" bestFit="1" customWidth="1"/>
    <col min="12" max="12" width="17.28515625" customWidth="1"/>
    <col min="13" max="13" width="9.140625" customWidth="1"/>
    <col min="14" max="14" width="8.42578125" customWidth="1"/>
    <col min="15" max="15" width="8.85546875" customWidth="1"/>
    <col min="16" max="16" width="9.140625" customWidth="1"/>
    <col min="17" max="17" width="11.28515625" customWidth="1"/>
    <col min="18" max="19" width="9.28515625" customWidth="1"/>
    <col min="20" max="20" width="13.7109375" bestFit="1" customWidth="1"/>
    <col min="21" max="21" width="15.42578125" customWidth="1"/>
    <col min="22" max="22" width="13.140625" customWidth="1"/>
    <col min="23" max="23" width="11.28515625" customWidth="1"/>
    <col min="24" max="24" width="20.42578125" customWidth="1"/>
    <col min="25" max="25" width="13.5703125" customWidth="1"/>
    <col min="26" max="26" width="10.42578125" customWidth="1"/>
    <col min="27" max="27" width="12.28515625" customWidth="1"/>
    <col min="28" max="28" width="9.85546875" customWidth="1"/>
    <col min="29" max="29" width="11.140625" bestFit="1" customWidth="1"/>
    <col min="30" max="30" width="9.85546875" customWidth="1"/>
    <col min="31" max="31" width="9.140625" customWidth="1"/>
    <col min="32" max="32" width="13.42578125" customWidth="1"/>
    <col min="33" max="33" width="12.140625" customWidth="1"/>
    <col min="34" max="34" width="14.85546875" customWidth="1"/>
    <col min="35" max="35" width="11.7109375" customWidth="1"/>
    <col min="36" max="36" width="23.28515625" customWidth="1"/>
    <col min="37" max="37" width="12.7109375" customWidth="1"/>
    <col min="38" max="38" width="11.7109375" customWidth="1"/>
    <col min="39" max="39" width="11.5703125" customWidth="1"/>
    <col min="40" max="40" width="10.7109375" customWidth="1"/>
    <col min="41" max="41" width="11.7109375" customWidth="1"/>
    <col min="42" max="42" width="12.28515625" customWidth="1"/>
    <col min="43" max="43" width="12.7109375" customWidth="1"/>
    <col min="44" max="45" width="11.7109375" customWidth="1"/>
    <col min="46" max="72" width="9.140625" customWidth="1"/>
    <col min="73" max="73" width="11.42578125" customWidth="1"/>
    <col min="74" max="74" width="11.140625" customWidth="1"/>
    <col min="75" max="77" width="9.140625" customWidth="1"/>
    <col min="78" max="78" width="12" customWidth="1"/>
    <col min="79" max="80" width="9.140625" customWidth="1"/>
    <col min="81" max="81" width="11.42578125" customWidth="1"/>
    <col min="82" max="82" width="11.140625" customWidth="1"/>
    <col min="83" max="84" width="9.140625" customWidth="1"/>
    <col min="85" max="87" width="12" customWidth="1"/>
    <col min="88" max="88" width="9.140625" customWidth="1"/>
    <col min="89" max="89" width="18.5703125" customWidth="1"/>
    <col min="90" max="90" width="12" bestFit="1" customWidth="1"/>
    <col min="91" max="91" width="17.140625" bestFit="1" customWidth="1"/>
  </cols>
  <sheetData>
    <row r="2" spans="1:91" x14ac:dyDescent="0.25">
      <c r="A2" t="s">
        <v>0</v>
      </c>
      <c r="B2" s="20" t="s">
        <v>1</v>
      </c>
      <c r="C2" t="s">
        <v>2</v>
      </c>
    </row>
    <row r="3" spans="1:91" x14ac:dyDescent="0.25">
      <c r="A3" t="s">
        <v>3</v>
      </c>
      <c r="B3" s="20" t="s">
        <v>1</v>
      </c>
      <c r="C3">
        <v>114400</v>
      </c>
    </row>
    <row r="4" spans="1:91" x14ac:dyDescent="0.25">
      <c r="A4" t="s">
        <v>4</v>
      </c>
      <c r="B4" s="20" t="s">
        <v>1</v>
      </c>
      <c r="C4">
        <v>1250</v>
      </c>
    </row>
    <row r="5" spans="1:91" x14ac:dyDescent="0.25">
      <c r="A5" t="s">
        <v>5</v>
      </c>
      <c r="B5" s="20" t="s">
        <v>1</v>
      </c>
      <c r="C5">
        <v>7310</v>
      </c>
    </row>
    <row r="6" spans="1:91" x14ac:dyDescent="0.25">
      <c r="A6" t="s">
        <v>6</v>
      </c>
      <c r="B6" s="20" t="s">
        <v>1</v>
      </c>
      <c r="C6">
        <v>11500</v>
      </c>
    </row>
    <row r="7" spans="1:91" x14ac:dyDescent="0.25">
      <c r="A7" t="s">
        <v>7</v>
      </c>
      <c r="B7" s="20" t="s">
        <v>1</v>
      </c>
      <c r="C7">
        <v>303</v>
      </c>
    </row>
    <row r="8" spans="1:91" x14ac:dyDescent="0.25">
      <c r="A8" t="s">
        <v>8</v>
      </c>
      <c r="B8" s="20" t="s">
        <v>1</v>
      </c>
      <c r="C8">
        <v>10</v>
      </c>
    </row>
    <row r="9" spans="1:91" x14ac:dyDescent="0.25">
      <c r="A9" t="s">
        <v>9</v>
      </c>
      <c r="B9" s="20" t="s">
        <v>1</v>
      </c>
    </row>
    <row r="10" spans="1:91" x14ac:dyDescent="0.25">
      <c r="A10" t="s">
        <v>4013</v>
      </c>
      <c r="B10" s="20" t="s">
        <v>1</v>
      </c>
      <c r="C10">
        <v>500</v>
      </c>
      <c r="D10" t="s">
        <v>4018</v>
      </c>
    </row>
    <row r="11" spans="1:91" x14ac:dyDescent="0.25">
      <c r="A11" t="s">
        <v>4014</v>
      </c>
      <c r="B11" s="20" t="s">
        <v>1</v>
      </c>
      <c r="C11">
        <v>3500</v>
      </c>
      <c r="D11" t="s">
        <v>4018</v>
      </c>
      <c r="AT11" s="106" t="s">
        <v>3842</v>
      </c>
      <c r="AU11" s="106"/>
      <c r="AV11" s="106"/>
      <c r="AW11" s="106"/>
      <c r="AX11" s="105" t="s">
        <v>3843</v>
      </c>
      <c r="AY11" s="105"/>
      <c r="AZ11" s="105"/>
      <c r="BA11" s="105"/>
      <c r="BB11" s="106" t="s">
        <v>3844</v>
      </c>
      <c r="BC11" s="106"/>
      <c r="BD11" s="106"/>
      <c r="BE11" s="106"/>
      <c r="BF11" s="105" t="s">
        <v>46</v>
      </c>
      <c r="BG11" s="105"/>
      <c r="BH11" s="105"/>
      <c r="BI11" s="105"/>
      <c r="BJ11" s="106" t="s">
        <v>3845</v>
      </c>
      <c r="BK11" s="106"/>
      <c r="BL11" s="106"/>
      <c r="BM11" s="106"/>
      <c r="BN11" s="105" t="s">
        <v>3846</v>
      </c>
      <c r="BO11" s="105"/>
      <c r="BP11" s="105"/>
      <c r="BQ11" s="105"/>
      <c r="BR11" s="106" t="s">
        <v>3847</v>
      </c>
      <c r="BS11" s="106"/>
      <c r="BT11" s="106"/>
      <c r="BU11" s="106"/>
      <c r="BV11" s="105" t="s">
        <v>3848</v>
      </c>
      <c r="BW11" s="105"/>
      <c r="BX11" s="105"/>
      <c r="BY11" s="105"/>
      <c r="BZ11" s="106" t="s">
        <v>3849</v>
      </c>
      <c r="CA11" s="106"/>
      <c r="CB11" s="106"/>
      <c r="CC11" s="106"/>
      <c r="CD11" s="105" t="s">
        <v>3850</v>
      </c>
      <c r="CE11" s="105"/>
      <c r="CF11" s="105"/>
      <c r="CG11" s="105"/>
      <c r="CH11" s="106" t="s">
        <v>3851</v>
      </c>
      <c r="CI11" s="106"/>
      <c r="CJ11" s="105" t="s">
        <v>3852</v>
      </c>
      <c r="CK11" s="105"/>
    </row>
    <row r="12" spans="1:91" ht="18.75" x14ac:dyDescent="0.3">
      <c r="B12" s="19" t="s">
        <v>10</v>
      </c>
      <c r="C12" s="19" t="s">
        <v>11</v>
      </c>
      <c r="D12" s="19" t="s">
        <v>12</v>
      </c>
      <c r="E12" s="19" t="s">
        <v>13</v>
      </c>
      <c r="F12" s="1" t="s">
        <v>14</v>
      </c>
      <c r="G12" s="1" t="s">
        <v>15</v>
      </c>
      <c r="H12" s="1" t="s">
        <v>16</v>
      </c>
      <c r="I12" s="1" t="s">
        <v>17</v>
      </c>
      <c r="J12" s="1" t="s">
        <v>18</v>
      </c>
      <c r="K12" s="1" t="s">
        <v>19</v>
      </c>
      <c r="L12" s="1" t="s">
        <v>20</v>
      </c>
      <c r="M12" s="1" t="s">
        <v>21</v>
      </c>
      <c r="N12" s="1" t="s">
        <v>22</v>
      </c>
      <c r="O12" s="1" t="s">
        <v>23</v>
      </c>
      <c r="P12" s="1" t="s">
        <v>24</v>
      </c>
      <c r="Q12" s="1" t="s">
        <v>25</v>
      </c>
      <c r="R12" s="1" t="s">
        <v>26</v>
      </c>
      <c r="S12" s="1" t="s">
        <v>3841</v>
      </c>
      <c r="T12" s="1" t="s">
        <v>4011</v>
      </c>
      <c r="U12" s="1" t="s">
        <v>27</v>
      </c>
      <c r="V12" s="1" t="s">
        <v>28</v>
      </c>
      <c r="W12" s="1" t="s">
        <v>50</v>
      </c>
      <c r="X12" s="1" t="s">
        <v>51</v>
      </c>
      <c r="Y12" s="1" t="s">
        <v>52</v>
      </c>
      <c r="Z12" s="1" t="s">
        <v>53</v>
      </c>
      <c r="AA12" s="1" t="s">
        <v>54</v>
      </c>
      <c r="AB12" s="1" t="s">
        <v>55</v>
      </c>
      <c r="AC12" s="1" t="s">
        <v>57</v>
      </c>
      <c r="AD12" s="1" t="s">
        <v>59</v>
      </c>
      <c r="AE12" s="1" t="s">
        <v>56</v>
      </c>
      <c r="AF12" s="1" t="s">
        <v>58</v>
      </c>
      <c r="AG12" s="1" t="s">
        <v>59</v>
      </c>
      <c r="AH12" s="1" t="s">
        <v>60</v>
      </c>
      <c r="AI12" s="1" t="s">
        <v>61</v>
      </c>
      <c r="AJ12" s="1" t="s">
        <v>62</v>
      </c>
      <c r="AK12" s="1" t="s">
        <v>63</v>
      </c>
      <c r="AL12" s="1" t="s">
        <v>61</v>
      </c>
      <c r="AM12" s="1" t="s">
        <v>65</v>
      </c>
      <c r="AN12" s="1" t="s">
        <v>64</v>
      </c>
      <c r="AO12" s="1" t="s">
        <v>61</v>
      </c>
      <c r="AP12" s="25" t="s">
        <v>66</v>
      </c>
      <c r="AQ12" s="5" t="s">
        <v>67</v>
      </c>
      <c r="AR12" s="1" t="s">
        <v>59</v>
      </c>
      <c r="AS12" s="1" t="s">
        <v>4016</v>
      </c>
      <c r="AT12" s="1" t="s">
        <v>3853</v>
      </c>
      <c r="AU12" s="1" t="s">
        <v>3854</v>
      </c>
      <c r="AV12" s="1" t="s">
        <v>3855</v>
      </c>
      <c r="AW12" s="1" t="s">
        <v>3856</v>
      </c>
      <c r="AX12" s="1" t="s">
        <v>3853</v>
      </c>
      <c r="AY12" s="1" t="s">
        <v>3854</v>
      </c>
      <c r="AZ12" s="1" t="s">
        <v>3855</v>
      </c>
      <c r="BA12" s="1" t="s">
        <v>3856</v>
      </c>
      <c r="BB12" s="1" t="s">
        <v>3853</v>
      </c>
      <c r="BC12" s="1" t="s">
        <v>3854</v>
      </c>
      <c r="BD12" s="1" t="s">
        <v>3855</v>
      </c>
      <c r="BE12" s="1" t="s">
        <v>3856</v>
      </c>
      <c r="BF12" s="1" t="s">
        <v>3853</v>
      </c>
      <c r="BG12" s="1" t="s">
        <v>3854</v>
      </c>
      <c r="BH12" s="1" t="s">
        <v>3855</v>
      </c>
      <c r="BI12" s="1" t="s">
        <v>3856</v>
      </c>
      <c r="BJ12" s="1" t="s">
        <v>3853</v>
      </c>
      <c r="BK12" s="1" t="s">
        <v>3854</v>
      </c>
      <c r="BL12" s="1" t="s">
        <v>3855</v>
      </c>
      <c r="BM12" s="1" t="s">
        <v>3856</v>
      </c>
      <c r="BN12" s="1" t="s">
        <v>3853</v>
      </c>
      <c r="BO12" s="1" t="s">
        <v>3854</v>
      </c>
      <c r="BP12" s="1" t="s">
        <v>3855</v>
      </c>
      <c r="BQ12" s="1" t="s">
        <v>3856</v>
      </c>
      <c r="BR12" s="1" t="s">
        <v>3853</v>
      </c>
      <c r="BS12" s="1" t="s">
        <v>3854</v>
      </c>
      <c r="BT12" s="1" t="s">
        <v>3855</v>
      </c>
      <c r="BU12" s="1" t="s">
        <v>3856</v>
      </c>
      <c r="BV12" s="1" t="s">
        <v>3853</v>
      </c>
      <c r="BW12" s="1" t="s">
        <v>3854</v>
      </c>
      <c r="BX12" s="1" t="s">
        <v>3855</v>
      </c>
      <c r="BY12" s="1" t="s">
        <v>3856</v>
      </c>
      <c r="BZ12" s="1" t="s">
        <v>3853</v>
      </c>
      <c r="CA12" s="1" t="s">
        <v>3854</v>
      </c>
      <c r="CB12" s="1" t="s">
        <v>3855</v>
      </c>
      <c r="CC12" s="1" t="s">
        <v>3856</v>
      </c>
      <c r="CD12" s="1" t="s">
        <v>3853</v>
      </c>
      <c r="CE12" s="1" t="s">
        <v>3854</v>
      </c>
      <c r="CF12" s="1" t="s">
        <v>3855</v>
      </c>
      <c r="CG12" s="1" t="s">
        <v>3856</v>
      </c>
      <c r="CH12" s="1" t="s">
        <v>3853</v>
      </c>
      <c r="CI12" s="1" t="s">
        <v>3854</v>
      </c>
      <c r="CJ12" s="1" t="s">
        <v>3857</v>
      </c>
      <c r="CK12" s="1" t="s">
        <v>3858</v>
      </c>
      <c r="CL12" s="1" t="s">
        <v>3859</v>
      </c>
      <c r="CM12" s="13" t="s">
        <v>3860</v>
      </c>
    </row>
    <row r="13" spans="1:91" x14ac:dyDescent="0.25">
      <c r="B13" s="102">
        <v>1</v>
      </c>
      <c r="C13" s="103" t="s">
        <v>29</v>
      </c>
      <c r="D13" s="107" t="s">
        <v>30</v>
      </c>
      <c r="E13" s="107">
        <v>85</v>
      </c>
      <c r="F13" s="2">
        <f>(CQ15/(100/2.54))/O13</f>
        <v>0</v>
      </c>
      <c r="G13" t="s">
        <v>31</v>
      </c>
      <c r="H13" t="s">
        <v>32</v>
      </c>
      <c r="I13">
        <v>175</v>
      </c>
      <c r="J13" s="3" t="s">
        <v>33</v>
      </c>
      <c r="K13">
        <v>500</v>
      </c>
      <c r="L13">
        <v>33000</v>
      </c>
      <c r="M13" t="s">
        <v>34</v>
      </c>
      <c r="N13" t="s">
        <v>35</v>
      </c>
      <c r="O13" s="109">
        <v>84</v>
      </c>
      <c r="P13" s="110">
        <v>7380</v>
      </c>
      <c r="Q13" s="108">
        <v>16</v>
      </c>
      <c r="R13" t="s">
        <v>36</v>
      </c>
      <c r="S13">
        <v>320</v>
      </c>
      <c r="T13">
        <v>8</v>
      </c>
      <c r="U13">
        <f>P13/T13</f>
        <v>922.5</v>
      </c>
      <c r="V13">
        <f>ROUNDUP((I13*((K13*(1-(1/SQRT(I13)))/100)+100))/100,0)</f>
        <v>184</v>
      </c>
      <c r="W13">
        <f>($C$10*9000)/V13</f>
        <v>24456.521739130436</v>
      </c>
      <c r="X13">
        <f>ROUNDDOWN(W13,0)</f>
        <v>24456</v>
      </c>
      <c r="Y13">
        <f>X13/T13</f>
        <v>3057</v>
      </c>
      <c r="Z13">
        <v>100</v>
      </c>
      <c r="AA13">
        <f>Y13-Z13</f>
        <v>2957</v>
      </c>
      <c r="AB13">
        <v>3500</v>
      </c>
      <c r="AE13">
        <f>U13</f>
        <v>922.5</v>
      </c>
      <c r="AF13">
        <f>AE13/110</f>
        <v>8.3863636363636367</v>
      </c>
      <c r="AG13">
        <f>ROUNDUP(AF13,0)</f>
        <v>9</v>
      </c>
      <c r="AH13">
        <f>(AG13*$C$10)/AB13</f>
        <v>1.2857142857142858</v>
      </c>
      <c r="AI13">
        <f>ROUNDUP(AH13,0)</f>
        <v>2</v>
      </c>
      <c r="AJ13">
        <f>(14000/K13)*0.9</f>
        <v>25.2</v>
      </c>
      <c r="AK13">
        <f>(AG13*110)/256</f>
        <v>3.8671875</v>
      </c>
      <c r="AL13">
        <f>ROUNDUP(AK13,0)</f>
        <v>4</v>
      </c>
      <c r="AM13">
        <v>3000</v>
      </c>
      <c r="AN13">
        <f>AA13/AM13</f>
        <v>0.98566666666666669</v>
      </c>
      <c r="AO13">
        <f>ROUNDUP(AN13,0)</f>
        <v>1</v>
      </c>
      <c r="AP13" s="3" t="s">
        <v>33</v>
      </c>
      <c r="AQ13" s="3" t="s">
        <v>33</v>
      </c>
      <c r="AT13">
        <f>(1.5*AG13)+(4*AI13)</f>
        <v>21.5</v>
      </c>
      <c r="AU13">
        <f>(AT13*$C$3)/8</f>
        <v>307450</v>
      </c>
      <c r="AV13">
        <f>AG13</f>
        <v>9</v>
      </c>
      <c r="AW13">
        <f>(AV13*3.34*$C$4)</f>
        <v>37575</v>
      </c>
      <c r="AX13">
        <f>((($C$10/AJ13/60/V13)*9000)+4)*AL13</f>
        <v>80.699792960662535</v>
      </c>
      <c r="AY13">
        <f>(AX13*$C$3)/8</f>
        <v>1154007.0393374742</v>
      </c>
      <c r="AZ13">
        <f>AX13-(AL13*4)</f>
        <v>64.699792960662535</v>
      </c>
      <c r="BA13">
        <f>(AZ13*7.58*$C$4)</f>
        <v>613030.53830227756</v>
      </c>
      <c r="BB13">
        <f>((1.5+0.5)*2*AL13)</f>
        <v>16</v>
      </c>
      <c r="BC13">
        <f>(BB13*$C$3)/8</f>
        <v>228800</v>
      </c>
      <c r="BD13">
        <f>(1.5*AL13*2)</f>
        <v>12</v>
      </c>
      <c r="BE13">
        <f>(BD13*3.96*$C$4)</f>
        <v>59399.999999999993</v>
      </c>
      <c r="BF13">
        <f>(AO13*8)+8</f>
        <v>16</v>
      </c>
      <c r="BG13">
        <f>(BF13*$C$3)/8</f>
        <v>228800</v>
      </c>
      <c r="BH13">
        <f>8*AO13</f>
        <v>8</v>
      </c>
      <c r="BI13">
        <f>(BH13*4.31*$C$4)</f>
        <v>43099.999999999993</v>
      </c>
      <c r="BJ13">
        <f>Q13*AO13</f>
        <v>16</v>
      </c>
      <c r="BK13">
        <f>(BJ13*$C$3)/8</f>
        <v>228800</v>
      </c>
      <c r="BR13" s="100">
        <f>AO13*4</f>
        <v>4</v>
      </c>
      <c r="BS13" s="100">
        <f>(BR13*$C$3)/8</f>
        <v>57200</v>
      </c>
      <c r="BV13" s="104">
        <f>AA13/((S13/O13)*0.9*0.0254*60)</f>
        <v>565.9175415573053</v>
      </c>
      <c r="BW13" s="100">
        <f>(BV13*$C$3)/8</f>
        <v>8092620.8442694657</v>
      </c>
      <c r="BX13" s="104">
        <f>BV13</f>
        <v>565.9175415573053</v>
      </c>
      <c r="BY13" s="100">
        <f>(BX13*3.31*$C$4)</f>
        <v>2341483.8281933507</v>
      </c>
      <c r="BZ13">
        <f>AA13/10/60</f>
        <v>4.9283333333333328</v>
      </c>
      <c r="CA13">
        <f>(BZ13*$C$3)/8</f>
        <v>70475.166666666657</v>
      </c>
      <c r="CB13">
        <f>BZ13</f>
        <v>4.9283333333333328</v>
      </c>
      <c r="CC13">
        <f>(CB13*0.9*$C$4)</f>
        <v>5544.3749999999991</v>
      </c>
      <c r="CF13">
        <f>SUM(AV13+AV14+AZ13+AZ14+BD13+BD14+BH13+BP14+BX13+CB13)</f>
        <v>741.41554956194716</v>
      </c>
      <c r="CG13">
        <f>(CF13*0.04*$C$4)</f>
        <v>37070.777478097356</v>
      </c>
      <c r="CH13">
        <f>20*O13*AA13/0.0254/1000000</f>
        <v>195.58110236220472</v>
      </c>
      <c r="CI13">
        <f>CH13*$C$5</f>
        <v>1429697.8582677166</v>
      </c>
      <c r="CJ13">
        <f>$C$10*AE13/1000</f>
        <v>461.25</v>
      </c>
      <c r="CK13">
        <f>CJ13*L13</f>
        <v>15221250</v>
      </c>
    </row>
    <row r="14" spans="1:91" x14ac:dyDescent="0.25">
      <c r="B14" s="102"/>
      <c r="C14" s="103"/>
      <c r="D14" s="102"/>
      <c r="E14" s="107"/>
      <c r="G14" t="s">
        <v>37</v>
      </c>
      <c r="H14" t="s">
        <v>38</v>
      </c>
      <c r="I14">
        <v>150</v>
      </c>
      <c r="J14">
        <v>83.6</v>
      </c>
      <c r="K14">
        <v>500</v>
      </c>
      <c r="L14">
        <v>29000</v>
      </c>
      <c r="M14" t="s">
        <v>34</v>
      </c>
      <c r="N14" t="s">
        <v>35</v>
      </c>
      <c r="O14" s="109"/>
      <c r="P14" s="110"/>
      <c r="Q14" s="108"/>
      <c r="V14">
        <f>ROUNDUP((I14*((K14*(1-(1/SQRT(I14)))/100)+100))/100,0)</f>
        <v>157</v>
      </c>
      <c r="W14" s="3" t="s">
        <v>33</v>
      </c>
      <c r="AB14">
        <v>3500</v>
      </c>
      <c r="AC14">
        <f>(J14*AA13)/1000</f>
        <v>247.20519999999999</v>
      </c>
      <c r="AD14">
        <f>ROUNDUP(AC14,0)</f>
        <v>248</v>
      </c>
      <c r="AE14">
        <f>(AD14*1000)/$C$10</f>
        <v>496</v>
      </c>
      <c r="AF14">
        <f>AE14/110</f>
        <v>4.5090909090909088</v>
      </c>
      <c r="AG14">
        <f>ROUNDUP(AF14,0)</f>
        <v>5</v>
      </c>
      <c r="AH14">
        <f>(AG14*$C$10)/AB14</f>
        <v>0.7142857142857143</v>
      </c>
      <c r="AI14">
        <f>ROUNDUP(AH14,0)</f>
        <v>1</v>
      </c>
      <c r="AJ14">
        <f>(14000/K14)*0.9</f>
        <v>25.2</v>
      </c>
      <c r="AK14">
        <f>(AG14*110)/256</f>
        <v>2.1484375</v>
      </c>
      <c r="AL14">
        <f>ROUNDUP(AK14,0)</f>
        <v>3</v>
      </c>
      <c r="AM14">
        <v>3000</v>
      </c>
      <c r="AN14" s="3" t="s">
        <v>33</v>
      </c>
      <c r="AO14" s="3" t="s">
        <v>33</v>
      </c>
      <c r="AP14">
        <f>(AG14*110)/5</f>
        <v>110</v>
      </c>
      <c r="AQ14">
        <f>AP14/20</f>
        <v>5.5</v>
      </c>
      <c r="AR14">
        <f>ROUNDUP(AQ14,0)</f>
        <v>6</v>
      </c>
      <c r="AT14">
        <f>(1.5*AG14)+(4*AI14)</f>
        <v>11.5</v>
      </c>
      <c r="AU14">
        <f>(AT14*$C$3)/8</f>
        <v>164450</v>
      </c>
      <c r="AV14">
        <f>AG14</f>
        <v>5</v>
      </c>
      <c r="AW14">
        <f>(AV14*3.34*$C$4)</f>
        <v>20875</v>
      </c>
      <c r="AX14">
        <f>((($C$10/AJ14/60/V14)*9000)+4)*AL14</f>
        <v>68.869881710646041</v>
      </c>
      <c r="AY14">
        <f>(AX14*$C$3)/8</f>
        <v>984839.3084622384</v>
      </c>
      <c r="AZ14">
        <f>AX14-(AL14*4)</f>
        <v>56.869881710646041</v>
      </c>
      <c r="BA14">
        <f>(AZ14*7.58*$C$4)</f>
        <v>538842.12920837128</v>
      </c>
      <c r="BB14">
        <f>((1.5+0.5)*2*AL14)</f>
        <v>12</v>
      </c>
      <c r="BC14">
        <f>(BB14*$C$3)/8</f>
        <v>171600</v>
      </c>
      <c r="BD14">
        <f>(1.5*AL14*2)</f>
        <v>9</v>
      </c>
      <c r="BE14">
        <f>(BD14*3.96*$C$4)</f>
        <v>44550</v>
      </c>
      <c r="BN14">
        <f>AR14*1.5</f>
        <v>9</v>
      </c>
      <c r="BO14">
        <f>(BN14*$C$3)/8</f>
        <v>128700</v>
      </c>
      <c r="BP14">
        <f>AR14</f>
        <v>6</v>
      </c>
      <c r="BQ14">
        <f>(BP14*5.15*$C$4)</f>
        <v>38625</v>
      </c>
      <c r="BR14" s="100"/>
      <c r="BS14" s="100"/>
      <c r="BV14" s="104"/>
      <c r="BW14" s="100"/>
      <c r="BX14" s="104"/>
      <c r="BY14" s="100"/>
      <c r="CJ14">
        <f>AC14</f>
        <v>247.20519999999999</v>
      </c>
      <c r="CK14">
        <f>CJ14*L14</f>
        <v>7168950.7999999998</v>
      </c>
    </row>
    <row r="15" spans="1:91" s="14" customFormat="1" ht="18.75" x14ac:dyDescent="0.3">
      <c r="B15" s="21"/>
      <c r="E15" s="21"/>
      <c r="Q15" s="15"/>
      <c r="AU15" s="14">
        <f>SUM(AU13:AU14)</f>
        <v>471900</v>
      </c>
      <c r="AW15" s="14">
        <f>SUM(AW13:AW14)</f>
        <v>58450</v>
      </c>
      <c r="AY15" s="14">
        <f>SUM(AY13:AY14)</f>
        <v>2138846.3477997128</v>
      </c>
      <c r="BA15" s="14">
        <f>SUM(BA13:BA14)</f>
        <v>1151872.6675106487</v>
      </c>
      <c r="BC15" s="14">
        <f>SUM(BC13:BC14)</f>
        <v>400400</v>
      </c>
      <c r="BE15" s="14">
        <f>SUM(BE13:BE14)</f>
        <v>103950</v>
      </c>
      <c r="BG15" s="14">
        <f>SUM(BG13:BG14)</f>
        <v>228800</v>
      </c>
      <c r="BI15" s="14">
        <f>SUM(BI13:BI14)</f>
        <v>43099.999999999993</v>
      </c>
      <c r="BK15" s="14">
        <f>SUM(BK13:BK14)</f>
        <v>228800</v>
      </c>
      <c r="BO15" s="14">
        <f>SUM(BO13:BO14)</f>
        <v>128700</v>
      </c>
      <c r="BQ15" s="14">
        <f>SUM(BQ13:BQ14)</f>
        <v>38625</v>
      </c>
      <c r="BS15" s="14">
        <f>BS13</f>
        <v>57200</v>
      </c>
      <c r="BW15" s="14">
        <f>BW13</f>
        <v>8092620.8442694657</v>
      </c>
      <c r="BY15" s="14">
        <f>BY13</f>
        <v>2341483.8281933507</v>
      </c>
      <c r="CA15" s="14">
        <f>CA13</f>
        <v>70475.166666666657</v>
      </c>
      <c r="CC15" s="14">
        <f>CC13</f>
        <v>5544.3749999999991</v>
      </c>
      <c r="CG15" s="14">
        <f>CG13</f>
        <v>37070.777478097356</v>
      </c>
      <c r="CI15" s="14">
        <f>CI13</f>
        <v>1429697.8582677166</v>
      </c>
      <c r="CK15" s="14">
        <f>CK13+CK14</f>
        <v>22390200.800000001</v>
      </c>
      <c r="CL15" s="14">
        <f>SUM(AU15:CK15)</f>
        <v>39417737.66518566</v>
      </c>
      <c r="CM15" s="16">
        <f>(CL15*100/E13/AA13/((100-$C$8)/100))+$C$7</f>
        <v>17728.246690664517</v>
      </c>
    </row>
    <row r="16" spans="1:91" x14ac:dyDescent="0.25">
      <c r="Q16" s="4"/>
    </row>
    <row r="17" spans="2:91" x14ac:dyDescent="0.25">
      <c r="B17" s="102">
        <v>2</v>
      </c>
      <c r="C17" s="103" t="s">
        <v>39</v>
      </c>
      <c r="D17" s="102" t="s">
        <v>40</v>
      </c>
      <c r="E17" s="102">
        <v>85</v>
      </c>
      <c r="F17" s="2">
        <f>(CQ19/(100/2.54))/O17</f>
        <v>0</v>
      </c>
      <c r="G17" t="s">
        <v>31</v>
      </c>
      <c r="H17" t="s">
        <v>38</v>
      </c>
      <c r="I17">
        <v>150</v>
      </c>
      <c r="K17">
        <v>500</v>
      </c>
      <c r="L17">
        <v>24000</v>
      </c>
      <c r="M17" s="20" t="s">
        <v>41</v>
      </c>
      <c r="N17" s="20" t="s">
        <v>42</v>
      </c>
      <c r="O17" s="102">
        <v>60</v>
      </c>
      <c r="P17" s="102">
        <v>5910</v>
      </c>
      <c r="Q17" s="108">
        <v>16</v>
      </c>
      <c r="R17" t="s">
        <v>36</v>
      </c>
      <c r="S17">
        <v>320</v>
      </c>
      <c r="T17">
        <v>6</v>
      </c>
      <c r="U17">
        <f>P17/T17</f>
        <v>985</v>
      </c>
      <c r="V17">
        <f>ROUNDUP((I17*((K17*(1-(1/SQRT(I17)))/100)+100))/100,0)</f>
        <v>157</v>
      </c>
      <c r="W17">
        <f>($C$10*9000)/V17</f>
        <v>28662.420382165605</v>
      </c>
      <c r="X17">
        <f>ROUNDDOWN(W17,0)</f>
        <v>28662</v>
      </c>
      <c r="Y17">
        <f>X17/T17</f>
        <v>4777</v>
      </c>
      <c r="Z17">
        <v>100</v>
      </c>
      <c r="AA17">
        <f>Y17-Z17</f>
        <v>4677</v>
      </c>
      <c r="AB17">
        <v>3500</v>
      </c>
      <c r="AE17">
        <f>U17</f>
        <v>985</v>
      </c>
      <c r="AF17">
        <f>AE17/110</f>
        <v>8.954545454545455</v>
      </c>
      <c r="AG17">
        <f>ROUNDUP(AF17,0)</f>
        <v>9</v>
      </c>
      <c r="AH17">
        <f>(AG17*$C$10)/AB17</f>
        <v>1.2857142857142858</v>
      </c>
      <c r="AI17">
        <f>ROUNDUP(AH17,0)</f>
        <v>2</v>
      </c>
      <c r="AJ17">
        <f>(14000/K17)*0.9</f>
        <v>25.2</v>
      </c>
      <c r="AK17">
        <f>(AG17*110)/256</f>
        <v>3.8671875</v>
      </c>
      <c r="AL17">
        <f>ROUNDUP(AK17,0)</f>
        <v>4</v>
      </c>
      <c r="AM17">
        <v>3000</v>
      </c>
      <c r="AN17">
        <f>AA17/AM17</f>
        <v>1.5589999999999999</v>
      </c>
      <c r="AO17">
        <f>ROUNDUP(AN17,0)</f>
        <v>2</v>
      </c>
      <c r="AP17" s="3" t="s">
        <v>33</v>
      </c>
      <c r="AT17">
        <f>(1.5*AG17)+(4*AI17)</f>
        <v>21.5</v>
      </c>
      <c r="AU17">
        <f>(AT17*$C$3)/8</f>
        <v>307450</v>
      </c>
      <c r="AV17">
        <f>AG17</f>
        <v>9</v>
      </c>
      <c r="AW17">
        <f>(AV17*3.34*$C$4)</f>
        <v>37575</v>
      </c>
      <c r="AX17">
        <f>((($C$10/AJ17/60/V17)*9000)+4)*AL17</f>
        <v>91.826508947528055</v>
      </c>
      <c r="AY17">
        <f>(AX17*$C$3)/8</f>
        <v>1313119.0779496513</v>
      </c>
      <c r="AZ17">
        <f>AX17-(AL17*4)</f>
        <v>75.826508947528055</v>
      </c>
      <c r="BA17">
        <f>(AZ17*7.58*$C$4)</f>
        <v>718456.17227782833</v>
      </c>
      <c r="BB17">
        <f>((1.5+0.5)*2*AL17)</f>
        <v>16</v>
      </c>
      <c r="BC17">
        <f>(BB17*$C$3)/8</f>
        <v>228800</v>
      </c>
      <c r="BD17">
        <f>(1.5*AL17*2)</f>
        <v>12</v>
      </c>
      <c r="BE17">
        <f>(BD17*3.96*$C$4)</f>
        <v>59399.999999999993</v>
      </c>
      <c r="BF17">
        <f>(AO17*8)+8</f>
        <v>24</v>
      </c>
      <c r="BG17">
        <f>(BF17*$C$3)/8</f>
        <v>343200</v>
      </c>
      <c r="BH17">
        <f>8*AO17</f>
        <v>16</v>
      </c>
      <c r="BI17">
        <f>(BH17*4.31*$C$4)</f>
        <v>86199.999999999985</v>
      </c>
      <c r="BJ17">
        <f>Q17*AO17</f>
        <v>32</v>
      </c>
      <c r="BK17">
        <f>(BJ17*$C$3)/8</f>
        <v>457600</v>
      </c>
      <c r="BR17" s="100">
        <f>AO17*4</f>
        <v>8</v>
      </c>
      <c r="BS17" s="100">
        <f>(BR17*$C$3)/8</f>
        <v>114400</v>
      </c>
      <c r="BV17" s="104">
        <f>AA17/((S17/O17)*0.9*0.0254*60)</f>
        <v>639.3536745406825</v>
      </c>
      <c r="BW17" s="100">
        <f>(BV17*$C$3)/8</f>
        <v>9142757.5459317602</v>
      </c>
      <c r="BX17" s="104">
        <f>BV17</f>
        <v>639.3536745406825</v>
      </c>
      <c r="BY17" s="100">
        <f>(BX17*3.31*$C$4)</f>
        <v>2645325.8284120737</v>
      </c>
      <c r="BZ17">
        <f>AA17/10/60</f>
        <v>7.7949999999999999</v>
      </c>
      <c r="CA17">
        <f>(BZ17*$C$3)/8</f>
        <v>111468.5</v>
      </c>
      <c r="CB17">
        <f>BZ17</f>
        <v>7.7949999999999999</v>
      </c>
      <c r="CC17">
        <f>(CB17*0.9*$C$4)</f>
        <v>8769.375</v>
      </c>
      <c r="CF17">
        <f>SUM(AV17+AV18+AZ17+AZ18+BD17+BD18+BH17+BP18+BX17+CB17)</f>
        <v>864.80169243573857</v>
      </c>
      <c r="CG17">
        <f>(CF17*0.04*$C$4)</f>
        <v>43240.084621786926</v>
      </c>
      <c r="CH17">
        <f>20*O17*AA17/0.0254/1000000</f>
        <v>220.96062992125985</v>
      </c>
      <c r="CI17">
        <f>CH17*$C$5</f>
        <v>1615222.2047244096</v>
      </c>
      <c r="CJ17">
        <f>$C$10*AE17/1000</f>
        <v>492.5</v>
      </c>
      <c r="CK17">
        <f>CJ17*L17</f>
        <v>11820000</v>
      </c>
    </row>
    <row r="18" spans="2:91" x14ac:dyDescent="0.25">
      <c r="B18" s="102"/>
      <c r="C18" s="103"/>
      <c r="D18" s="102"/>
      <c r="E18" s="102"/>
      <c r="G18" t="s">
        <v>37</v>
      </c>
      <c r="H18" t="s">
        <v>38</v>
      </c>
      <c r="I18">
        <v>150</v>
      </c>
      <c r="J18">
        <v>83.6</v>
      </c>
      <c r="K18">
        <v>500</v>
      </c>
      <c r="L18">
        <v>26000</v>
      </c>
      <c r="M18" s="20" t="s">
        <v>41</v>
      </c>
      <c r="N18" s="20" t="s">
        <v>42</v>
      </c>
      <c r="O18" s="102"/>
      <c r="P18" s="102"/>
      <c r="Q18" s="108"/>
      <c r="V18">
        <f>ROUNDUP((I18*((K18*(1-(1/SQRT(I18)))/100)+100))/100,0)</f>
        <v>157</v>
      </c>
      <c r="W18" s="3" t="s">
        <v>33</v>
      </c>
      <c r="AB18">
        <v>3500</v>
      </c>
      <c r="AC18">
        <f>(J18*AA17)/1000</f>
        <v>390.99719999999996</v>
      </c>
      <c r="AD18">
        <f>ROUNDUP(AC18,0)</f>
        <v>391</v>
      </c>
      <c r="AE18">
        <f>(AD18*1000)/$C$10</f>
        <v>782</v>
      </c>
      <c r="AF18">
        <f>AE18/110</f>
        <v>7.1090909090909093</v>
      </c>
      <c r="AG18">
        <f>ROUNDUP(AF18,0)</f>
        <v>8</v>
      </c>
      <c r="AH18">
        <f>(AG18*$C$10)/AB18</f>
        <v>1.1428571428571428</v>
      </c>
      <c r="AI18">
        <f>ROUNDUP(AH18,0)</f>
        <v>2</v>
      </c>
      <c r="AJ18">
        <f>(14000/K18)*0.9</f>
        <v>25.2</v>
      </c>
      <c r="AK18">
        <f>(AG18*110)/256</f>
        <v>3.4375</v>
      </c>
      <c r="AL18">
        <f>ROUNDUP(AK18,0)</f>
        <v>4</v>
      </c>
      <c r="AM18">
        <v>3000</v>
      </c>
      <c r="AN18" s="3" t="s">
        <v>33</v>
      </c>
      <c r="AO18" s="3" t="s">
        <v>33</v>
      </c>
      <c r="AP18">
        <f>(AG18*110)/5</f>
        <v>176</v>
      </c>
      <c r="AQ18">
        <f>AP18/20</f>
        <v>8.8000000000000007</v>
      </c>
      <c r="AR18">
        <f>ROUNDUP(AQ18,0)</f>
        <v>9</v>
      </c>
      <c r="AT18">
        <f>(1.5*AG18)+(4*AI18)</f>
        <v>20</v>
      </c>
      <c r="AU18">
        <f>(AT18*$C$3)/8</f>
        <v>286000</v>
      </c>
      <c r="AV18">
        <f>AG18</f>
        <v>8</v>
      </c>
      <c r="AW18">
        <f>(AV18*3.34*$C$4)</f>
        <v>33400</v>
      </c>
      <c r="AX18">
        <f>((($C$10/AJ18/60/V18)*9000)+4)*AL18</f>
        <v>91.826508947528055</v>
      </c>
      <c r="AY18">
        <f>(AX18*$C$3)/8</f>
        <v>1313119.0779496513</v>
      </c>
      <c r="AZ18">
        <f>AX18-(AL18*4)</f>
        <v>75.826508947528055</v>
      </c>
      <c r="BA18">
        <f>(AZ18*7.58*$C$4)</f>
        <v>718456.17227782833</v>
      </c>
      <c r="BB18">
        <f>((1.5+0.5)*2*AL18)</f>
        <v>16</v>
      </c>
      <c r="BC18">
        <f>(BB18*$C$3)/8</f>
        <v>228800</v>
      </c>
      <c r="BD18">
        <f>(1.5*AL18*2)</f>
        <v>12</v>
      </c>
      <c r="BE18">
        <f>(BD18*3.96*$C$4)</f>
        <v>59399.999999999993</v>
      </c>
      <c r="BN18">
        <f>AR18*1.5</f>
        <v>13.5</v>
      </c>
      <c r="BO18">
        <f>(BN18*$C$3)/8</f>
        <v>193050</v>
      </c>
      <c r="BP18">
        <f>AR18</f>
        <v>9</v>
      </c>
      <c r="BQ18">
        <f>(BP18*5.15*$C$4)</f>
        <v>57937.5</v>
      </c>
      <c r="BR18" s="100"/>
      <c r="BS18" s="100"/>
      <c r="BV18" s="104"/>
      <c r="BW18" s="100"/>
      <c r="BX18" s="104"/>
      <c r="BY18" s="100"/>
      <c r="CJ18">
        <f>AC18</f>
        <v>390.99719999999996</v>
      </c>
      <c r="CK18">
        <f>CJ18*L18</f>
        <v>10165927.199999999</v>
      </c>
    </row>
    <row r="19" spans="2:91" s="14" customFormat="1" ht="18.75" x14ac:dyDescent="0.3">
      <c r="B19" s="21"/>
      <c r="E19" s="21"/>
      <c r="M19" s="21"/>
      <c r="N19" s="21"/>
      <c r="AU19" s="14">
        <f>SUM(AU17:AU18)</f>
        <v>593450</v>
      </c>
      <c r="AW19" s="14">
        <f>SUM(AW17:AW18)</f>
        <v>70975</v>
      </c>
      <c r="AY19" s="14">
        <f>SUM(AY17:AY18)</f>
        <v>2626238.1558993026</v>
      </c>
      <c r="BA19" s="14">
        <f>SUM(BA17:BA18)</f>
        <v>1436912.3445556567</v>
      </c>
      <c r="BC19" s="14">
        <f>SUM(BC17:BC18)</f>
        <v>457600</v>
      </c>
      <c r="BE19" s="14">
        <f>SUM(BE17:BE18)</f>
        <v>118799.99999999999</v>
      </c>
      <c r="BG19" s="14">
        <f>SUM(BG17:BG18)</f>
        <v>343200</v>
      </c>
      <c r="BI19" s="14">
        <f>SUM(BI17:BI18)</f>
        <v>86199.999999999985</v>
      </c>
      <c r="BK19" s="14">
        <f>SUM(BK17:BK18)</f>
        <v>457600</v>
      </c>
      <c r="BO19" s="14">
        <f>SUM(BO17:BO18)</f>
        <v>193050</v>
      </c>
      <c r="BQ19" s="14">
        <f>SUM(BQ17:BQ18)</f>
        <v>57937.5</v>
      </c>
      <c r="BS19" s="14">
        <f>BS17</f>
        <v>114400</v>
      </c>
      <c r="BW19" s="14">
        <f>BW17</f>
        <v>9142757.5459317602</v>
      </c>
      <c r="BY19" s="14">
        <f>BY17</f>
        <v>2645325.8284120737</v>
      </c>
      <c r="CA19" s="14">
        <f>CA17</f>
        <v>111468.5</v>
      </c>
      <c r="CC19" s="14">
        <f>CC17</f>
        <v>8769.375</v>
      </c>
      <c r="CG19" s="14">
        <f>CG17</f>
        <v>43240.084621786926</v>
      </c>
      <c r="CI19" s="14">
        <f>CI17</f>
        <v>1615222.2047244096</v>
      </c>
      <c r="CK19" s="14">
        <f>CK17+CK18</f>
        <v>21985927.199999999</v>
      </c>
      <c r="CL19" s="14">
        <f>SUM(AU19:CK19)</f>
        <v>42109073.739144988</v>
      </c>
      <c r="CM19" s="13">
        <f>(CL19*100/E17/AA17/((100-$C$8)/100))+$C$7</f>
        <v>12072.198382613564</v>
      </c>
    </row>
    <row r="20" spans="2:91" x14ac:dyDescent="0.25">
      <c r="M20" s="20"/>
      <c r="N20" s="20"/>
    </row>
    <row r="21" spans="2:91" ht="15" customHeight="1" x14ac:dyDescent="0.25">
      <c r="B21" s="102">
        <v>3</v>
      </c>
      <c r="C21" s="103" t="s">
        <v>43</v>
      </c>
      <c r="D21" s="102" t="s">
        <v>44</v>
      </c>
      <c r="E21" s="102">
        <v>85</v>
      </c>
      <c r="G21" t="s">
        <v>31</v>
      </c>
      <c r="H21" t="s">
        <v>45</v>
      </c>
      <c r="I21">
        <v>150</v>
      </c>
      <c r="K21">
        <v>1000</v>
      </c>
      <c r="L21">
        <v>19000</v>
      </c>
      <c r="M21" s="20" t="s">
        <v>41</v>
      </c>
      <c r="N21" s="20" t="s">
        <v>42</v>
      </c>
      <c r="O21" s="102">
        <v>78</v>
      </c>
      <c r="P21" s="100">
        <v>3680</v>
      </c>
      <c r="Q21" s="102">
        <v>16</v>
      </c>
      <c r="R21" t="s">
        <v>46</v>
      </c>
      <c r="S21">
        <v>320</v>
      </c>
      <c r="T21">
        <v>4</v>
      </c>
      <c r="U21">
        <f>P21/T21</f>
        <v>920</v>
      </c>
      <c r="V21">
        <f>ROUNDUP((I21*((K21*(1-(1/SQRT(I21)))/100)+100))/100,0)</f>
        <v>164</v>
      </c>
      <c r="W21">
        <f>($C$10*9000)/V21</f>
        <v>27439.024390243903</v>
      </c>
      <c r="X21">
        <f>ROUNDDOWN(W21,0)</f>
        <v>27439</v>
      </c>
      <c r="Y21">
        <f>ROUNDUP(X21/T21,0)</f>
        <v>6860</v>
      </c>
      <c r="Z21">
        <v>100</v>
      </c>
      <c r="AA21">
        <f>Y21-Z21</f>
        <v>6760</v>
      </c>
      <c r="AB21">
        <v>3500</v>
      </c>
      <c r="AE21">
        <f>U21</f>
        <v>920</v>
      </c>
      <c r="AF21">
        <f>AE21/110</f>
        <v>8.3636363636363633</v>
      </c>
      <c r="AG21">
        <f>ROUNDUP(AF21,0)</f>
        <v>9</v>
      </c>
      <c r="AH21">
        <f>(AG21*$C$10)/AB21</f>
        <v>1.2857142857142858</v>
      </c>
      <c r="AI21">
        <f>ROUNDUP(AH21,0)</f>
        <v>2</v>
      </c>
      <c r="AJ21">
        <f>(14000/K21)*0.9</f>
        <v>12.6</v>
      </c>
      <c r="AK21">
        <f>(AG21*110)/256</f>
        <v>3.8671875</v>
      </c>
      <c r="AL21">
        <f>ROUNDUP(AK21,0)</f>
        <v>4</v>
      </c>
      <c r="AM21">
        <v>3000</v>
      </c>
      <c r="AN21">
        <f>AA21/AM21</f>
        <v>2.2533333333333334</v>
      </c>
      <c r="AO21">
        <f>ROUNDUP(AN21,0)</f>
        <v>3</v>
      </c>
      <c r="AT21">
        <f>(1.5*AG21)+(4*AI21)</f>
        <v>21.5</v>
      </c>
      <c r="AU21">
        <f>(AT21*$C$3)/8</f>
        <v>307450</v>
      </c>
      <c r="AV21">
        <f>AG21</f>
        <v>9</v>
      </c>
      <c r="AW21">
        <f>(AV21*3.34*$C$4)</f>
        <v>37575</v>
      </c>
      <c r="AX21">
        <f>((($C$10/AJ21/60/V21)*9000)+4)*AL21</f>
        <v>161.18002322880372</v>
      </c>
      <c r="AY21">
        <f>(AX21*$C$3)/8</f>
        <v>2304874.3321718932</v>
      </c>
      <c r="AZ21">
        <f>AX21-(AL21*4)</f>
        <v>145.18002322880372</v>
      </c>
      <c r="BA21">
        <f>(AZ21*7.58*$C$4)</f>
        <v>1375580.7200929152</v>
      </c>
      <c r="BB21">
        <f>((1.5+0.5)*2*AL21)</f>
        <v>16</v>
      </c>
      <c r="BC21">
        <f>(BB21*$C$3)/8</f>
        <v>228800</v>
      </c>
      <c r="BD21">
        <f>(1.5*AL21*2)</f>
        <v>12</v>
      </c>
      <c r="BE21">
        <f>(BD21*3.96*$C$4)</f>
        <v>59399.999999999993</v>
      </c>
      <c r="BF21">
        <f>(AO21*8)+8</f>
        <v>32</v>
      </c>
      <c r="BG21">
        <f>(BF21*$C$3)/8</f>
        <v>457600</v>
      </c>
      <c r="BH21">
        <f>8*AO21</f>
        <v>24</v>
      </c>
      <c r="BI21">
        <f>(BH21*4.31*$C$4)</f>
        <v>129300</v>
      </c>
      <c r="BJ21">
        <f>Q21*AO21</f>
        <v>48</v>
      </c>
      <c r="BK21">
        <f>(BJ21*$C$3)/8</f>
        <v>686400</v>
      </c>
      <c r="BR21" s="100">
        <f>AO21*4</f>
        <v>12</v>
      </c>
      <c r="BS21" s="100">
        <f>(BR21*$C$3)/8</f>
        <v>171600</v>
      </c>
      <c r="BV21" s="104">
        <f>AA21/((S21/O21)*0.9*0.0254*60)</f>
        <v>1201.3342082239722</v>
      </c>
      <c r="BW21" s="100">
        <f>(BV21*$C$3)/8</f>
        <v>17179079.177602801</v>
      </c>
      <c r="BX21" s="104">
        <f>BV21</f>
        <v>1201.3342082239722</v>
      </c>
      <c r="BY21" s="100">
        <f>(BX21*3.31*$C$4)</f>
        <v>4970520.2865266846</v>
      </c>
      <c r="BZ21">
        <f>AA21/10/60</f>
        <v>11.266666666666667</v>
      </c>
      <c r="CA21">
        <f>(BZ21*$C$3)/8</f>
        <v>161113.33333333334</v>
      </c>
      <c r="CB21">
        <f>BZ21</f>
        <v>11.266666666666667</v>
      </c>
      <c r="CC21">
        <f>(CB21*0.9*$C$4)</f>
        <v>12675</v>
      </c>
      <c r="CF21">
        <f>SUM(AV21+AV22+AZ21+AZ22+BD21+BD22+BH21+BP22+BX21+CB21)</f>
        <v>1402.7808981194426</v>
      </c>
      <c r="CG21">
        <f>(CF21*0.04*$C$4)</f>
        <v>70139.044905972129</v>
      </c>
      <c r="CH21">
        <f>20*O21*AA21/0.0254/1000000</f>
        <v>415.18110236220474</v>
      </c>
      <c r="CI21">
        <f>CH21*$C$5</f>
        <v>3034973.8582677166</v>
      </c>
      <c r="CJ21">
        <f>$C$10*AE21/1000</f>
        <v>460</v>
      </c>
      <c r="CK21">
        <f>CJ21*L21</f>
        <v>8740000</v>
      </c>
    </row>
    <row r="22" spans="2:91" x14ac:dyDescent="0.25">
      <c r="B22" s="102"/>
      <c r="C22" s="103"/>
      <c r="D22" s="102"/>
      <c r="E22" s="102"/>
      <c r="G22" t="s">
        <v>37</v>
      </c>
      <c r="H22" t="s">
        <v>47</v>
      </c>
      <c r="I22">
        <v>150</v>
      </c>
      <c r="J22">
        <v>87.7</v>
      </c>
      <c r="K22">
        <v>0</v>
      </c>
      <c r="L22">
        <v>52500</v>
      </c>
      <c r="M22" s="20" t="s">
        <v>42</v>
      </c>
      <c r="N22" s="20" t="s">
        <v>41</v>
      </c>
      <c r="O22" s="102"/>
      <c r="P22" s="100"/>
      <c r="Q22" s="102"/>
      <c r="W22" s="3" t="s">
        <v>33</v>
      </c>
      <c r="AB22">
        <v>3500</v>
      </c>
      <c r="AC22">
        <f>ROUNDUP(((J22*AA21)/1000),0)</f>
        <v>593</v>
      </c>
      <c r="AD22">
        <f>ROUNDUP(AC22,0)</f>
        <v>593</v>
      </c>
      <c r="AF22">
        <f>AE22/110</f>
        <v>0</v>
      </c>
      <c r="AG22">
        <f>ROUNDUP(AF22,0)</f>
        <v>0</v>
      </c>
      <c r="AH22">
        <f>(AG22*$C$10)/AB22</f>
        <v>0</v>
      </c>
      <c r="AI22">
        <f>ROUNDUP(AH22,0)</f>
        <v>0</v>
      </c>
      <c r="AK22">
        <f>(AG22*110)/256</f>
        <v>0</v>
      </c>
      <c r="AL22">
        <f>ROUNDUP(AK22,0)</f>
        <v>0</v>
      </c>
      <c r="AM22">
        <v>3000</v>
      </c>
      <c r="AN22">
        <f>AA22/AM22</f>
        <v>0</v>
      </c>
      <c r="AO22">
        <f>ROUNDUP(AN22,0)</f>
        <v>0</v>
      </c>
      <c r="AP22">
        <f>(AG22*110)/5</f>
        <v>0</v>
      </c>
      <c r="AQ22">
        <f>AP22/20</f>
        <v>0</v>
      </c>
      <c r="AR22">
        <f>ROUNDUP(AQ22,0)</f>
        <v>0</v>
      </c>
      <c r="AT22">
        <f>(1.5*AG22)+(4*AI22)</f>
        <v>0</v>
      </c>
      <c r="AU22">
        <f>(AT22*$C$3)/8</f>
        <v>0</v>
      </c>
      <c r="AV22">
        <f>AG22</f>
        <v>0</v>
      </c>
      <c r="BR22" s="100"/>
      <c r="BS22" s="100"/>
      <c r="BV22" s="104"/>
      <c r="BW22" s="100"/>
      <c r="BX22" s="104"/>
      <c r="BY22" s="100"/>
      <c r="CJ22">
        <f>AC22</f>
        <v>593</v>
      </c>
      <c r="CK22">
        <f>CJ22*L22</f>
        <v>31132500</v>
      </c>
    </row>
    <row r="23" spans="2:91" x14ac:dyDescent="0.25">
      <c r="B23" s="102"/>
      <c r="C23" s="103"/>
      <c r="D23" s="102"/>
      <c r="E23" s="102"/>
      <c r="G23" t="s">
        <v>37</v>
      </c>
      <c r="H23" t="s">
        <v>49</v>
      </c>
      <c r="I23">
        <v>40</v>
      </c>
      <c r="J23">
        <v>49.5</v>
      </c>
      <c r="K23">
        <v>0</v>
      </c>
      <c r="L23">
        <v>19000</v>
      </c>
      <c r="M23" s="20" t="s">
        <v>42</v>
      </c>
      <c r="N23" s="20" t="s">
        <v>41</v>
      </c>
      <c r="O23" s="102"/>
      <c r="P23" s="100"/>
      <c r="Q23" s="102"/>
      <c r="W23" s="3" t="s">
        <v>33</v>
      </c>
      <c r="AB23">
        <v>3500</v>
      </c>
      <c r="AC23">
        <f>ROUNDUP(((J23*AA21)/1000),0)</f>
        <v>335</v>
      </c>
      <c r="AD23">
        <f>ROUNDUP(AC23,0)</f>
        <v>335</v>
      </c>
      <c r="AF23">
        <f>AE23/110</f>
        <v>0</v>
      </c>
      <c r="AG23">
        <f>ROUNDUP(AF23,0)</f>
        <v>0</v>
      </c>
      <c r="AH23">
        <f>(AG23*$C$10)/AB23</f>
        <v>0</v>
      </c>
      <c r="AI23">
        <f>ROUNDUP(AH23,0)</f>
        <v>0</v>
      </c>
      <c r="AK23">
        <f>(AG23*110)/256</f>
        <v>0</v>
      </c>
      <c r="AL23">
        <f>ROUNDUP(AK23,0)</f>
        <v>0</v>
      </c>
      <c r="AM23">
        <v>3300</v>
      </c>
      <c r="AN23">
        <f>AA23/AM23</f>
        <v>0</v>
      </c>
      <c r="AO23">
        <f>ROUNDUP(AN23,0)</f>
        <v>0</v>
      </c>
      <c r="AP23">
        <f>(AG23*110)/5</f>
        <v>0</v>
      </c>
      <c r="AQ23">
        <f>AP23/20</f>
        <v>0</v>
      </c>
      <c r="AR23">
        <f>ROUNDUP(AQ23,0)</f>
        <v>0</v>
      </c>
      <c r="AT23">
        <f>(1.5*AG23)+(4*AI23)</f>
        <v>0</v>
      </c>
      <c r="AU23">
        <f>(AT23*$C$3)/8</f>
        <v>0</v>
      </c>
      <c r="AV23">
        <f>AG23</f>
        <v>0</v>
      </c>
      <c r="BR23" s="100"/>
      <c r="BS23" s="100"/>
      <c r="BV23" s="104"/>
      <c r="BW23" s="100"/>
      <c r="BX23" s="104"/>
      <c r="BY23" s="100"/>
      <c r="CJ23">
        <f>AC23</f>
        <v>335</v>
      </c>
      <c r="CK23">
        <f>CJ23*L23</f>
        <v>6365000</v>
      </c>
    </row>
    <row r="24" spans="2:91" s="14" customFormat="1" ht="18.75" x14ac:dyDescent="0.3">
      <c r="B24" s="21"/>
      <c r="E24" s="21"/>
      <c r="M24" s="21"/>
      <c r="N24" s="21"/>
      <c r="AU24" s="14">
        <f>SUM(AU21:AU23)</f>
        <v>307450</v>
      </c>
      <c r="AW24" s="14">
        <f>SUM(AW21:AW23)</f>
        <v>37575</v>
      </c>
      <c r="AY24" s="14">
        <f>SUM(AY21:AY23)</f>
        <v>2304874.3321718932</v>
      </c>
      <c r="BA24" s="14">
        <f>SUM(BA21:BA23)</f>
        <v>1375580.7200929152</v>
      </c>
      <c r="BC24" s="14">
        <f>SUM(BC21:BC23)</f>
        <v>228800</v>
      </c>
      <c r="BE24" s="14">
        <f>SUM(BE21:BE23)</f>
        <v>59399.999999999993</v>
      </c>
      <c r="BG24" s="14">
        <f>SUM(BG21:BG23)</f>
        <v>457600</v>
      </c>
      <c r="BI24" s="14">
        <f>SUM(BI21:BI23)</f>
        <v>129300</v>
      </c>
      <c r="BK24" s="14">
        <f>SUM(BK21:BK23)</f>
        <v>686400</v>
      </c>
      <c r="BS24" s="14">
        <f>SUM(BS21:BS23)</f>
        <v>171600</v>
      </c>
      <c r="BU24" s="14">
        <f>SUM(BU21:BU23)</f>
        <v>0</v>
      </c>
      <c r="BW24" s="14">
        <f>SUM(BW21:BW23)</f>
        <v>17179079.177602801</v>
      </c>
      <c r="BY24" s="14">
        <f>SUM(BY21:BY23)</f>
        <v>4970520.2865266846</v>
      </c>
      <c r="CA24" s="14">
        <f>SUM(CA21:CA23)</f>
        <v>161113.33333333334</v>
      </c>
      <c r="CC24" s="14">
        <f>SUM(CC21:CC23)</f>
        <v>12675</v>
      </c>
      <c r="CE24" s="14">
        <f>SUM(CE21:CE23)</f>
        <v>0</v>
      </c>
      <c r="CG24" s="14">
        <f>SUM(CG21:CG23)</f>
        <v>70139.044905972129</v>
      </c>
      <c r="CI24" s="14">
        <f>SUM(CI21:CI23)</f>
        <v>3034973.8582677166</v>
      </c>
      <c r="CK24" s="14">
        <f>SUM(CK21:CK23)</f>
        <v>46237500</v>
      </c>
      <c r="CL24" s="14">
        <f>SUM(AU24:CK24)</f>
        <v>77424580.752901316</v>
      </c>
      <c r="CM24" s="13">
        <f>(CL24*100/E21/AA21/((100-$C$8)/100))+$C$7</f>
        <v>15274.686729493234</v>
      </c>
    </row>
    <row r="25" spans="2:91" s="22" customFormat="1" x14ac:dyDescent="0.25">
      <c r="B25" s="23"/>
      <c r="E25" s="23"/>
      <c r="M25" s="23"/>
      <c r="N25" s="23"/>
      <c r="AT25" s="111" t="s">
        <v>48</v>
      </c>
      <c r="AU25" s="111"/>
      <c r="AV25" s="111"/>
      <c r="AW25" s="111"/>
      <c r="AX25" s="105" t="s">
        <v>4015</v>
      </c>
      <c r="AY25" s="105"/>
      <c r="AZ25" s="105"/>
      <c r="BA25" s="105"/>
      <c r="BB25" s="106" t="s">
        <v>4017</v>
      </c>
      <c r="BC25" s="106"/>
      <c r="BD25" s="106"/>
      <c r="BE25" s="106"/>
      <c r="BJ25" s="106" t="s">
        <v>3845</v>
      </c>
      <c r="BK25" s="106"/>
      <c r="BL25" s="106"/>
      <c r="BM25" s="106"/>
      <c r="BR25" s="106" t="s">
        <v>3847</v>
      </c>
      <c r="BS25" s="106"/>
      <c r="BT25" s="106"/>
      <c r="BU25" s="106"/>
      <c r="BV25" s="105" t="s">
        <v>3848</v>
      </c>
      <c r="BW25" s="105"/>
      <c r="BX25" s="105"/>
      <c r="BY25" s="105"/>
      <c r="BZ25" s="106" t="s">
        <v>3849</v>
      </c>
      <c r="CA25" s="106"/>
      <c r="CB25" s="106"/>
      <c r="CC25" s="106"/>
      <c r="CD25" s="105" t="s">
        <v>3850</v>
      </c>
      <c r="CE25" s="105"/>
      <c r="CF25" s="105"/>
      <c r="CG25" s="105"/>
      <c r="CH25" s="106" t="s">
        <v>3851</v>
      </c>
      <c r="CI25" s="106"/>
      <c r="CJ25" s="105" t="s">
        <v>3852</v>
      </c>
      <c r="CK25" s="105"/>
    </row>
    <row r="26" spans="2:91" x14ac:dyDescent="0.25">
      <c r="B26" s="100">
        <v>4</v>
      </c>
      <c r="C26" s="101" t="s">
        <v>1077</v>
      </c>
      <c r="D26" s="100" t="s">
        <v>4012</v>
      </c>
      <c r="E26" s="100">
        <v>85</v>
      </c>
      <c r="G26" s="22" t="s">
        <v>31</v>
      </c>
      <c r="H26" t="s">
        <v>195</v>
      </c>
      <c r="I26" s="22">
        <v>300</v>
      </c>
      <c r="K26" s="22">
        <v>0</v>
      </c>
      <c r="L26" s="22">
        <v>20000</v>
      </c>
      <c r="M26" s="23" t="s">
        <v>41</v>
      </c>
      <c r="N26" s="23" t="s">
        <v>41</v>
      </c>
      <c r="O26" s="100">
        <v>48</v>
      </c>
      <c r="P26" s="100">
        <v>3530</v>
      </c>
      <c r="Q26" s="100">
        <v>16</v>
      </c>
      <c r="R26" t="s">
        <v>48</v>
      </c>
      <c r="S26">
        <v>450</v>
      </c>
      <c r="T26">
        <v>3</v>
      </c>
      <c r="U26">
        <f>P26/T26</f>
        <v>1176.6666666666667</v>
      </c>
      <c r="V26">
        <f>ROUNDUP((I26*((K26*(1-(1/SQRT(I26)))/100)+100))/100,0)</f>
        <v>300</v>
      </c>
      <c r="W26">
        <f>($C$11*9000)/V26</f>
        <v>105000</v>
      </c>
      <c r="X26">
        <f>ROUNDDOWN(W26,0)</f>
        <v>105000</v>
      </c>
      <c r="Y26">
        <f>ROUNDUP(X26/T26,0)</f>
        <v>35000</v>
      </c>
      <c r="Z26">
        <v>1000</v>
      </c>
      <c r="AA26">
        <f>Y26-Z26</f>
        <v>34000</v>
      </c>
      <c r="AB26">
        <v>3500</v>
      </c>
      <c r="AE26">
        <f>U26</f>
        <v>1176.6666666666667</v>
      </c>
      <c r="AF26">
        <f>AE26/110</f>
        <v>10.696969696969697</v>
      </c>
      <c r="AG26">
        <f>ROUNDUP(AF26,0)</f>
        <v>11</v>
      </c>
      <c r="AH26">
        <f>(AG26*$C$10)/AB26</f>
        <v>1.5714285714285714</v>
      </c>
      <c r="AI26">
        <f>ROUNDUP(AH26,0)</f>
        <v>2</v>
      </c>
      <c r="AK26">
        <f>(AG26*110)/256</f>
        <v>4.7265625</v>
      </c>
      <c r="AL26">
        <f>ROUNDUP(AK26,0)</f>
        <v>5</v>
      </c>
      <c r="AM26" s="22">
        <v>3000</v>
      </c>
      <c r="AN26">
        <f>AA26/AM26</f>
        <v>11.333333333333334</v>
      </c>
      <c r="AO26">
        <f>ROUNDUP(AN26,0)</f>
        <v>12</v>
      </c>
      <c r="AS26">
        <v>2</v>
      </c>
      <c r="AT26">
        <f>($W$26/(120*0.9*60))+8</f>
        <v>24.203703703703702</v>
      </c>
      <c r="AU26">
        <f>(AT26*$C$3)/8</f>
        <v>346112.96296296292</v>
      </c>
      <c r="AV26">
        <f>AT26-8</f>
        <v>16.203703703703702</v>
      </c>
      <c r="AW26">
        <f>(AV26*43*$C$4)</f>
        <v>870949.07407407404</v>
      </c>
      <c r="AX26">
        <f>((AA26/60/0.95/60)+(8*AS26))+(0.3*AO26)</f>
        <v>29.541520467836257</v>
      </c>
      <c r="AY26">
        <f>(AX26*$C$3)/8</f>
        <v>422443.74269005848</v>
      </c>
      <c r="AZ26">
        <f>AX26-(AS26*8)-(0.3*AO26)</f>
        <v>9.9415204678362574</v>
      </c>
      <c r="BA26">
        <f>(AZ26*45*$C$4)</f>
        <v>559210.52631578944</v>
      </c>
      <c r="BB26">
        <f>(8/2)*AO26</f>
        <v>48</v>
      </c>
      <c r="BC26">
        <f>(BB26*$C$3)/8</f>
        <v>686400</v>
      </c>
      <c r="BD26">
        <f>BB26</f>
        <v>48</v>
      </c>
      <c r="BE26">
        <f>(BD26*0.53*$C$4)</f>
        <v>31800</v>
      </c>
      <c r="BJ26">
        <f>Q26*AO26</f>
        <v>192</v>
      </c>
      <c r="BK26">
        <f>(BJ26*$C$3)/8</f>
        <v>2745600</v>
      </c>
      <c r="BR26">
        <f>AO26*4</f>
        <v>48</v>
      </c>
      <c r="BS26">
        <f>(BR26*$C$3)/8</f>
        <v>686400</v>
      </c>
      <c r="BV26" s="104">
        <f>AA26/((S26/O26)*0.9*0.0254*60)</f>
        <v>2644.1139302031693</v>
      </c>
      <c r="BW26" s="100">
        <f>(BV26*$C$3)/8</f>
        <v>37810829.201905318</v>
      </c>
      <c r="BX26" s="104">
        <f>BV26</f>
        <v>2644.1139302031693</v>
      </c>
      <c r="BY26" s="100">
        <f>(BX26*3.31*$C$4)</f>
        <v>10940021.386215612</v>
      </c>
      <c r="BZ26">
        <f>AA26/10/60</f>
        <v>56.666666666666664</v>
      </c>
      <c r="CA26">
        <f>(BZ26*$C$3)/8</f>
        <v>810333.33333333326</v>
      </c>
      <c r="CB26">
        <f>BZ26</f>
        <v>56.666666666666664</v>
      </c>
      <c r="CC26">
        <f>(CB26*0.9*$C$4)</f>
        <v>63750</v>
      </c>
      <c r="CF26">
        <f>SUM(AV26+AV27+AZ26+AZ27+BD26+BD27+BH26+BP27+BX26+CB26)</f>
        <v>2774.9258210413759</v>
      </c>
      <c r="CG26">
        <f>(CF26*0.04*$C$4)</f>
        <v>138746.29105206882</v>
      </c>
      <c r="CH26">
        <f>20*O26*AA26/0.0254/1000000</f>
        <v>1285.0393700787401</v>
      </c>
      <c r="CI26">
        <f>CH26*$C$5</f>
        <v>9393637.7952755913</v>
      </c>
      <c r="CJ26">
        <f>$C$11*U26*0.5/1000</f>
        <v>2059.166666666667</v>
      </c>
      <c r="CK26">
        <f>CJ26*L26</f>
        <v>41183333.333333336</v>
      </c>
    </row>
    <row r="27" spans="2:91" x14ac:dyDescent="0.25">
      <c r="B27" s="100"/>
      <c r="C27" s="101"/>
      <c r="D27" s="100"/>
      <c r="E27" s="100"/>
      <c r="G27" s="22" t="s">
        <v>31</v>
      </c>
      <c r="H27" t="s">
        <v>300</v>
      </c>
      <c r="I27" s="22">
        <v>300</v>
      </c>
      <c r="K27" s="22">
        <v>0</v>
      </c>
      <c r="L27" s="22">
        <v>27500</v>
      </c>
      <c r="M27" s="23" t="s">
        <v>41</v>
      </c>
      <c r="N27" s="23" t="s">
        <v>41</v>
      </c>
      <c r="O27" s="100"/>
      <c r="P27" s="100"/>
      <c r="Q27" s="100"/>
      <c r="AB27">
        <v>3500</v>
      </c>
      <c r="AE27">
        <f>U26</f>
        <v>1176.6666666666667</v>
      </c>
      <c r="AF27">
        <f>AE27/110</f>
        <v>10.696969696969697</v>
      </c>
      <c r="AG27">
        <f>ROUNDUP(AF27,0)</f>
        <v>11</v>
      </c>
      <c r="AH27">
        <f>(AG27*$C$10)/AB27</f>
        <v>1.5714285714285714</v>
      </c>
      <c r="AI27">
        <f>ROUNDUP(AH27,0)</f>
        <v>2</v>
      </c>
      <c r="AK27">
        <f>(AG27*110)/256</f>
        <v>4.7265625</v>
      </c>
      <c r="AL27">
        <f>ROUNDUP(AK27,0)</f>
        <v>5</v>
      </c>
      <c r="AM27" s="22">
        <v>3000</v>
      </c>
      <c r="AN27">
        <f>AA26/AM27</f>
        <v>11.333333333333334</v>
      </c>
      <c r="AO27">
        <f>ROUNDUP(AN27,0)</f>
        <v>12</v>
      </c>
      <c r="BV27" s="104"/>
      <c r="BW27" s="100"/>
      <c r="BX27" s="104"/>
      <c r="BY27" s="100"/>
      <c r="CJ27">
        <f>$C$11*U26*0.5/1000</f>
        <v>2059.166666666667</v>
      </c>
      <c r="CK27">
        <f>CJ27*L27</f>
        <v>56627083.333333343</v>
      </c>
    </row>
    <row r="28" spans="2:91" x14ac:dyDescent="0.25">
      <c r="B28" s="100"/>
      <c r="C28" s="101"/>
      <c r="D28" s="100"/>
      <c r="E28" s="100"/>
      <c r="G28" s="22" t="s">
        <v>37</v>
      </c>
      <c r="H28" t="s">
        <v>195</v>
      </c>
      <c r="I28" s="22">
        <v>300</v>
      </c>
      <c r="J28">
        <v>62.13</v>
      </c>
      <c r="K28" s="22">
        <v>0</v>
      </c>
      <c r="L28" s="22">
        <v>20000</v>
      </c>
      <c r="M28" s="23" t="s">
        <v>41</v>
      </c>
      <c r="N28" s="23" t="s">
        <v>41</v>
      </c>
      <c r="O28" s="100"/>
      <c r="P28" s="100"/>
      <c r="Q28" s="100"/>
      <c r="AB28">
        <v>3500</v>
      </c>
      <c r="AC28">
        <f>ROUNDUP(((J28*AA26)/1000),0)</f>
        <v>2113</v>
      </c>
      <c r="AD28">
        <f>ROUNDUP(AC28,0)</f>
        <v>2113</v>
      </c>
      <c r="AM28" s="22">
        <v>3000</v>
      </c>
      <c r="AT28">
        <f>(1.5*AG28)+(4*AI28)</f>
        <v>0</v>
      </c>
      <c r="AU28">
        <f>(AT28*$C$3)/8</f>
        <v>0</v>
      </c>
      <c r="AV28">
        <f>AG28</f>
        <v>0</v>
      </c>
      <c r="AW28">
        <f>(AV28*3.34*$C$4)</f>
        <v>0</v>
      </c>
      <c r="BV28" s="104"/>
      <c r="BW28" s="100"/>
      <c r="BX28" s="104"/>
      <c r="BY28" s="100"/>
      <c r="CJ28">
        <f>AC28</f>
        <v>2113</v>
      </c>
      <c r="CK28">
        <f>CJ28*L28</f>
        <v>42260000</v>
      </c>
    </row>
    <row r="29" spans="2:91" x14ac:dyDescent="0.25">
      <c r="B29" s="100"/>
      <c r="C29" s="101"/>
      <c r="D29" s="100"/>
      <c r="E29" s="100"/>
      <c r="G29" s="22" t="s">
        <v>37</v>
      </c>
      <c r="H29" t="s">
        <v>300</v>
      </c>
      <c r="I29" s="22">
        <v>300</v>
      </c>
      <c r="J29">
        <v>62.13</v>
      </c>
      <c r="K29" s="22">
        <v>0</v>
      </c>
      <c r="L29" s="22">
        <v>27500</v>
      </c>
      <c r="M29" s="23" t="s">
        <v>41</v>
      </c>
      <c r="N29" s="23" t="s">
        <v>41</v>
      </c>
      <c r="O29" s="100"/>
      <c r="P29" s="100"/>
      <c r="Q29" s="100"/>
      <c r="AB29">
        <v>3500</v>
      </c>
      <c r="AC29">
        <f>ROUNDUP(((J29*AA26)/1000),0)</f>
        <v>2113</v>
      </c>
      <c r="AD29">
        <f>ROUNDUP(AC29,0)</f>
        <v>2113</v>
      </c>
      <c r="AM29" s="22">
        <v>3000</v>
      </c>
      <c r="AT29">
        <f>(1.5*AG29)+(4*AI29)</f>
        <v>0</v>
      </c>
      <c r="AU29">
        <f>(AT29*$C$3)/8</f>
        <v>0</v>
      </c>
      <c r="AV29">
        <f>AG29</f>
        <v>0</v>
      </c>
      <c r="AW29">
        <f>(AV29*3.34*$C$4)</f>
        <v>0</v>
      </c>
      <c r="BV29" s="104"/>
      <c r="BW29" s="100"/>
      <c r="BX29" s="104"/>
      <c r="BY29" s="100"/>
      <c r="CJ29">
        <f>AC29</f>
        <v>2113</v>
      </c>
      <c r="CK29">
        <f>CJ29*L29</f>
        <v>58107500</v>
      </c>
    </row>
    <row r="30" spans="2:91" s="14" customFormat="1" ht="18.75" customHeight="1" x14ac:dyDescent="0.3">
      <c r="B30" s="21"/>
      <c r="E30" s="21"/>
      <c r="AU30" s="14">
        <f>SUM(AU26:AU29)</f>
        <v>346112.96296296292</v>
      </c>
      <c r="AW30" s="14">
        <f>SUM(AW26:AW29)</f>
        <v>870949.07407407404</v>
      </c>
      <c r="AY30" s="14">
        <f>SUM(AY26:AY29)</f>
        <v>422443.74269005848</v>
      </c>
      <c r="BA30" s="14">
        <f>SUM(BA26:BA29)</f>
        <v>559210.52631578944</v>
      </c>
      <c r="BC30" s="14">
        <f>SUM(BC26:BC29)</f>
        <v>686400</v>
      </c>
      <c r="BE30" s="14">
        <f>SUM(BE26:BE29)</f>
        <v>31800</v>
      </c>
      <c r="BK30" s="14">
        <f>SUM(BK26:BK29)</f>
        <v>2745600</v>
      </c>
      <c r="BS30" s="14">
        <f>SUM(BS26:BS29)</f>
        <v>686400</v>
      </c>
      <c r="BW30" s="14">
        <f>SUM(BW26)</f>
        <v>37810829.201905318</v>
      </c>
      <c r="BY30" s="14">
        <f>SUM(BY26)</f>
        <v>10940021.386215612</v>
      </c>
      <c r="CA30" s="14">
        <f>SUM(CA26:CA29)</f>
        <v>810333.33333333326</v>
      </c>
      <c r="CC30" s="14">
        <f>SUM(CC26:CC29)</f>
        <v>63750</v>
      </c>
      <c r="CG30" s="14">
        <f>SUM(CG26:CG29)</f>
        <v>138746.29105206882</v>
      </c>
      <c r="CI30" s="14">
        <f>SUM(CI26:CI29)</f>
        <v>9393637.7952755913</v>
      </c>
      <c r="CK30" s="14">
        <f>SUM(CK26:CK29)</f>
        <v>198177916.66666669</v>
      </c>
      <c r="CL30" s="14">
        <f>SUM(AU30:CK30)</f>
        <v>263684150.98049149</v>
      </c>
      <c r="CM30" s="13">
        <f>(CL30*100/E26/AA26/((100-$C$8)/100))+$C$7</f>
        <v>10440.798961187676</v>
      </c>
    </row>
    <row r="31" spans="2:91" x14ac:dyDescent="0.25">
      <c r="B31" s="20">
        <v>5</v>
      </c>
      <c r="C31" s="22" t="s">
        <v>2199</v>
      </c>
    </row>
  </sheetData>
  <mergeCells count="72">
    <mergeCell ref="BZ25:CC25"/>
    <mergeCell ref="CD25:CG25"/>
    <mergeCell ref="CH25:CI25"/>
    <mergeCell ref="CJ25:CK25"/>
    <mergeCell ref="BV25:BY25"/>
    <mergeCell ref="BW26:BW29"/>
    <mergeCell ref="BV26:BV29"/>
    <mergeCell ref="BX26:BX29"/>
    <mergeCell ref="BY26:BY29"/>
    <mergeCell ref="AT25:AW25"/>
    <mergeCell ref="AX25:BA25"/>
    <mergeCell ref="BB25:BE25"/>
    <mergeCell ref="BJ25:BM25"/>
    <mergeCell ref="BR25:BU25"/>
    <mergeCell ref="O26:O29"/>
    <mergeCell ref="P26:P29"/>
    <mergeCell ref="Q26:Q29"/>
    <mergeCell ref="B13:B14"/>
    <mergeCell ref="C13:C14"/>
    <mergeCell ref="D13:D14"/>
    <mergeCell ref="E13:E14"/>
    <mergeCell ref="Q13:Q14"/>
    <mergeCell ref="O13:O14"/>
    <mergeCell ref="P13:P14"/>
    <mergeCell ref="P21:P23"/>
    <mergeCell ref="P17:P18"/>
    <mergeCell ref="Q17:Q18"/>
    <mergeCell ref="Q21:Q23"/>
    <mergeCell ref="O21:O23"/>
    <mergeCell ref="B17:B18"/>
    <mergeCell ref="C17:C18"/>
    <mergeCell ref="D17:D18"/>
    <mergeCell ref="E17:E18"/>
    <mergeCell ref="O17:O18"/>
    <mergeCell ref="AT11:AW11"/>
    <mergeCell ref="CD11:CG11"/>
    <mergeCell ref="BY17:BY18"/>
    <mergeCell ref="AX11:BA11"/>
    <mergeCell ref="BB11:BE11"/>
    <mergeCell ref="BF11:BI11"/>
    <mergeCell ref="BJ11:BM11"/>
    <mergeCell ref="BN11:BQ11"/>
    <mergeCell ref="CJ11:CK11"/>
    <mergeCell ref="CH11:CI11"/>
    <mergeCell ref="BR13:BR14"/>
    <mergeCell ref="BR17:BR18"/>
    <mergeCell ref="BS13:BS14"/>
    <mergeCell ref="BS17:BS18"/>
    <mergeCell ref="BV13:BV14"/>
    <mergeCell ref="BV17:BV18"/>
    <mergeCell ref="BW13:BW14"/>
    <mergeCell ref="BW17:BW18"/>
    <mergeCell ref="BX13:BX14"/>
    <mergeCell ref="BX17:BX18"/>
    <mergeCell ref="BY13:BY14"/>
    <mergeCell ref="BR11:BU11"/>
    <mergeCell ref="BV11:BY11"/>
    <mergeCell ref="BZ11:CC11"/>
    <mergeCell ref="BW21:BW23"/>
    <mergeCell ref="BX21:BX23"/>
    <mergeCell ref="BY21:BY23"/>
    <mergeCell ref="BR21:BR23"/>
    <mergeCell ref="BS21:BS23"/>
    <mergeCell ref="BV21:BV23"/>
    <mergeCell ref="B26:B29"/>
    <mergeCell ref="C26:C29"/>
    <mergeCell ref="D26:D29"/>
    <mergeCell ref="E26:E29"/>
    <mergeCell ref="E21:E23"/>
    <mergeCell ref="D21:D23"/>
    <mergeCell ref="C21:C23"/>
    <mergeCell ref="B21:B23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7"/>
  <sheetViews>
    <sheetView tabSelected="1" topLeftCell="V23" workbookViewId="0">
      <selection activeCell="AG31" sqref="AG31:AG33"/>
    </sheetView>
  </sheetViews>
  <sheetFormatPr defaultRowHeight="15" x14ac:dyDescent="0.25"/>
  <cols>
    <col min="1" max="1" width="15.140625" bestFit="1" customWidth="1"/>
    <col min="2" max="2" width="3.5703125" bestFit="1" customWidth="1"/>
    <col min="3" max="3" width="15.28515625" customWidth="1"/>
    <col min="5" max="5" width="21.42578125" customWidth="1"/>
    <col min="6" max="6" width="7.5703125" customWidth="1"/>
    <col min="7" max="7" width="7.140625" customWidth="1"/>
    <col min="8" max="8" width="7.140625" style="20" customWidth="1"/>
    <col min="9" max="9" width="9.7109375" customWidth="1"/>
    <col min="10" max="10" width="11.140625" style="40" customWidth="1"/>
    <col min="11" max="11" width="22.5703125" customWidth="1"/>
    <col min="12" max="12" width="10" bestFit="1" customWidth="1"/>
    <col min="13" max="13" width="6.140625" style="20" customWidth="1"/>
    <col min="14" max="14" width="6.28515625" style="20" customWidth="1"/>
    <col min="15" max="15" width="6.42578125" style="20" customWidth="1"/>
    <col min="16" max="16" width="6.7109375" style="20" customWidth="1"/>
    <col min="17" max="17" width="13.140625" bestFit="1" customWidth="1"/>
    <col min="18" max="18" width="8.7109375" bestFit="1" customWidth="1"/>
    <col min="19" max="19" width="12.140625" customWidth="1"/>
    <col min="20" max="20" width="9.42578125" customWidth="1"/>
    <col min="21" max="21" width="12.7109375" customWidth="1"/>
    <col min="22" max="23" width="10.85546875" customWidth="1"/>
    <col min="24" max="24" width="10.140625" customWidth="1"/>
    <col min="25" max="25" width="10" customWidth="1"/>
    <col min="26" max="26" width="10.7109375" customWidth="1"/>
    <col min="27" max="27" width="10.42578125" customWidth="1"/>
    <col min="28" max="28" width="10.7109375" customWidth="1"/>
    <col min="29" max="29" width="10.28515625" customWidth="1"/>
    <col min="30" max="30" width="9.42578125" customWidth="1"/>
    <col min="31" max="31" width="10.5703125" bestFit="1" customWidth="1"/>
    <col min="32" max="34" width="11.140625" customWidth="1"/>
    <col min="35" max="35" width="12.42578125" customWidth="1"/>
    <col min="36" max="36" width="10.42578125" customWidth="1"/>
    <col min="37" max="37" width="11.85546875" bestFit="1" customWidth="1"/>
  </cols>
  <sheetData>
    <row r="1" spans="2:34" hidden="1" x14ac:dyDescent="0.25"/>
    <row r="2" spans="2:34" s="26" customFormat="1" ht="28.5" hidden="1" customHeight="1" x14ac:dyDescent="0.25">
      <c r="B2" s="49" t="s">
        <v>10</v>
      </c>
      <c r="C2" s="49" t="s">
        <v>11</v>
      </c>
      <c r="D2" s="49" t="s">
        <v>4021</v>
      </c>
      <c r="E2" s="49" t="s">
        <v>4032</v>
      </c>
      <c r="F2" s="49" t="s">
        <v>4002</v>
      </c>
      <c r="G2" s="49" t="s">
        <v>24</v>
      </c>
      <c r="H2" s="49" t="s">
        <v>19</v>
      </c>
      <c r="I2" s="49" t="s">
        <v>4004</v>
      </c>
      <c r="J2" s="49" t="s">
        <v>3852</v>
      </c>
      <c r="K2" s="50" t="s">
        <v>17</v>
      </c>
      <c r="L2" s="49" t="s">
        <v>4037</v>
      </c>
      <c r="M2" s="49" t="s">
        <v>4022</v>
      </c>
      <c r="N2" s="49"/>
      <c r="O2" s="49"/>
      <c r="P2" s="49"/>
      <c r="Q2" s="51" t="s">
        <v>28</v>
      </c>
      <c r="R2" s="51" t="s">
        <v>4023</v>
      </c>
      <c r="S2" s="50" t="s">
        <v>4019</v>
      </c>
      <c r="T2" s="50" t="s">
        <v>4025</v>
      </c>
      <c r="U2" s="50" t="s">
        <v>4033</v>
      </c>
      <c r="V2" s="50" t="s">
        <v>4039</v>
      </c>
      <c r="W2" s="50"/>
      <c r="X2" s="51" t="s">
        <v>4029</v>
      </c>
      <c r="Y2" s="51"/>
      <c r="Z2" s="51" t="s">
        <v>4048</v>
      </c>
      <c r="AA2" s="51" t="s">
        <v>4049</v>
      </c>
      <c r="AB2" s="51" t="s">
        <v>4028</v>
      </c>
      <c r="AC2" s="51" t="s">
        <v>4027</v>
      </c>
      <c r="AD2" s="51" t="s">
        <v>4026</v>
      </c>
      <c r="AE2" s="51"/>
      <c r="AF2" s="51" t="s">
        <v>4040</v>
      </c>
      <c r="AG2" s="76"/>
      <c r="AH2" s="76"/>
    </row>
    <row r="3" spans="2:34" ht="15.75" hidden="1" x14ac:dyDescent="0.25">
      <c r="B3" s="123">
        <v>1</v>
      </c>
      <c r="C3" s="124" t="s">
        <v>29</v>
      </c>
      <c r="D3" s="123">
        <v>89</v>
      </c>
      <c r="E3" s="123" t="s">
        <v>4038</v>
      </c>
      <c r="F3" s="122">
        <v>84</v>
      </c>
      <c r="G3" s="147" t="str">
        <f>RIGHT(E3,4)</f>
        <v>7380</v>
      </c>
      <c r="H3" s="123">
        <v>500</v>
      </c>
      <c r="I3" s="27" t="s">
        <v>31</v>
      </c>
      <c r="J3" s="27" t="s">
        <v>4024</v>
      </c>
      <c r="K3" s="29">
        <v>175</v>
      </c>
      <c r="L3" s="162">
        <v>70</v>
      </c>
      <c r="M3" s="36">
        <v>162.19999999999999</v>
      </c>
      <c r="N3" s="36"/>
      <c r="O3" s="36"/>
      <c r="P3" s="36"/>
      <c r="Q3" s="30">
        <f>(((K3*H3)/9000)+K3)</f>
        <v>184.72222222222223</v>
      </c>
      <c r="R3" s="31">
        <f>((Q3*G3)/9000)*(1.15*1.02)</f>
        <v>177.67691666666664</v>
      </c>
      <c r="S3" s="32">
        <v>39000</v>
      </c>
      <c r="T3" s="149">
        <v>35</v>
      </c>
      <c r="U3" s="149">
        <v>6000</v>
      </c>
      <c r="V3" s="149">
        <v>6</v>
      </c>
      <c r="W3" s="96"/>
      <c r="X3" s="161">
        <f>(R3*S3)/1000</f>
        <v>6929.3997499999987</v>
      </c>
      <c r="Y3" s="33"/>
      <c r="Z3" s="161">
        <f>(R4*S4)/1000</f>
        <v>5280.9423333333343</v>
      </c>
      <c r="AA3" s="149">
        <v>0</v>
      </c>
      <c r="AB3" s="155">
        <f>T3*F3</f>
        <v>2940</v>
      </c>
      <c r="AC3" s="152">
        <f>(R3*U3)/1000</f>
        <v>1066.0614999999998</v>
      </c>
      <c r="AD3" s="43">
        <f>(H3*R3*V3)/1000</f>
        <v>533.0307499999999</v>
      </c>
      <c r="AE3" s="43"/>
      <c r="AF3" s="148">
        <f>SUM(X3:AD4)</f>
        <v>17155.660666666663</v>
      </c>
      <c r="AG3" s="73"/>
      <c r="AH3" s="73"/>
    </row>
    <row r="4" spans="2:34" ht="15.75" hidden="1" x14ac:dyDescent="0.25">
      <c r="B4" s="123"/>
      <c r="C4" s="124"/>
      <c r="D4" s="123"/>
      <c r="E4" s="123"/>
      <c r="F4" s="122"/>
      <c r="G4" s="147"/>
      <c r="H4" s="123"/>
      <c r="I4" s="27" t="s">
        <v>37</v>
      </c>
      <c r="J4" s="27" t="s">
        <v>4024</v>
      </c>
      <c r="K4" s="29">
        <v>175</v>
      </c>
      <c r="L4" s="163"/>
      <c r="M4" s="36">
        <v>136.88</v>
      </c>
      <c r="N4" s="36"/>
      <c r="O4" s="36"/>
      <c r="P4" s="36"/>
      <c r="Q4" s="30">
        <f>(((K4*H3)/9000)+K4)</f>
        <v>184.72222222222223</v>
      </c>
      <c r="R4" s="31">
        <f>((Q4*F3*L3)/9000)*(1.1*1.02)</f>
        <v>135.4087777777778</v>
      </c>
      <c r="S4" s="32">
        <v>39000</v>
      </c>
      <c r="T4" s="150"/>
      <c r="U4" s="150"/>
      <c r="V4" s="150"/>
      <c r="W4" s="97"/>
      <c r="X4" s="161"/>
      <c r="Y4" s="33"/>
      <c r="Z4" s="161"/>
      <c r="AA4" s="150"/>
      <c r="AB4" s="157"/>
      <c r="AC4" s="154"/>
      <c r="AD4" s="43">
        <f>(H3*R4*V3)/1000</f>
        <v>406.22633333333346</v>
      </c>
      <c r="AE4" s="43"/>
      <c r="AF4" s="148"/>
      <c r="AG4" s="73"/>
      <c r="AH4" s="73"/>
    </row>
    <row r="5" spans="2:34" hidden="1" x14ac:dyDescent="0.25">
      <c r="B5" s="41"/>
      <c r="C5" s="42"/>
      <c r="D5" s="42"/>
      <c r="E5" s="42"/>
      <c r="F5" s="42"/>
      <c r="G5" s="42"/>
      <c r="H5" s="34"/>
      <c r="I5" s="42"/>
      <c r="J5" s="42"/>
      <c r="K5" s="42"/>
      <c r="L5" s="42"/>
      <c r="M5" s="42"/>
      <c r="N5" s="42"/>
      <c r="O5" s="42"/>
      <c r="P5" s="42"/>
      <c r="Q5" s="42"/>
      <c r="R5" s="42"/>
      <c r="S5" s="42"/>
      <c r="T5" s="42"/>
      <c r="U5" s="42"/>
      <c r="V5" s="42"/>
      <c r="W5" s="42"/>
      <c r="X5" s="42"/>
      <c r="Y5" s="42"/>
      <c r="Z5" s="42"/>
      <c r="AA5" s="42"/>
      <c r="AB5" s="42"/>
      <c r="AC5" s="42"/>
      <c r="AD5" s="52"/>
      <c r="AE5" s="52"/>
      <c r="AF5" s="35"/>
      <c r="AG5" s="178"/>
      <c r="AH5" s="178"/>
    </row>
    <row r="6" spans="2:34" ht="15.75" hidden="1" x14ac:dyDescent="0.25">
      <c r="B6" s="123">
        <v>2</v>
      </c>
      <c r="C6" s="124" t="s">
        <v>39</v>
      </c>
      <c r="D6" s="123">
        <v>1195</v>
      </c>
      <c r="E6" s="123" t="s">
        <v>4030</v>
      </c>
      <c r="F6" s="122">
        <v>60</v>
      </c>
      <c r="G6" s="147" t="str">
        <f>RIGHT(E6,4)</f>
        <v>5910</v>
      </c>
      <c r="H6" s="123">
        <v>500</v>
      </c>
      <c r="I6" s="27" t="s">
        <v>31</v>
      </c>
      <c r="J6" s="39" t="s">
        <v>4031</v>
      </c>
      <c r="K6" s="29">
        <v>150</v>
      </c>
      <c r="L6" s="162">
        <v>70</v>
      </c>
      <c r="M6" s="36">
        <v>111.08</v>
      </c>
      <c r="N6" s="36"/>
      <c r="O6" s="36"/>
      <c r="P6" s="36"/>
      <c r="Q6" s="30">
        <f>(((K6*H6)/9000)+K6)</f>
        <v>158.33333333333334</v>
      </c>
      <c r="R6" s="31">
        <f>((Q6*G6)/9000)*(1.15*1.02)</f>
        <v>121.95941666666666</v>
      </c>
      <c r="S6" s="32">
        <v>37500</v>
      </c>
      <c r="T6" s="149">
        <v>35</v>
      </c>
      <c r="U6" s="149">
        <v>6000</v>
      </c>
      <c r="V6" s="149">
        <v>8</v>
      </c>
      <c r="W6" s="96"/>
      <c r="X6" s="161">
        <f>(R6*S6)/1000</f>
        <v>4573.4781249999996</v>
      </c>
      <c r="Y6" s="33"/>
      <c r="Z6" s="161">
        <f>(R7*S7)/1000</f>
        <v>3108.875</v>
      </c>
      <c r="AA6" s="149">
        <v>0</v>
      </c>
      <c r="AB6" s="155">
        <f>T6*F6</f>
        <v>2100</v>
      </c>
      <c r="AC6" s="152">
        <f>(R6*U6)/1000</f>
        <v>731.75649999999985</v>
      </c>
      <c r="AD6" s="43">
        <f>(H6*R6*V6)/1000</f>
        <v>487.83766666666662</v>
      </c>
      <c r="AE6" s="43"/>
      <c r="AF6" s="148">
        <f>SUM(X6:AD7)</f>
        <v>11333.560624999998</v>
      </c>
      <c r="AG6" s="73"/>
      <c r="AH6" s="73"/>
    </row>
    <row r="7" spans="2:34" ht="15.75" hidden="1" x14ac:dyDescent="0.25">
      <c r="B7" s="123"/>
      <c r="C7" s="124"/>
      <c r="D7" s="123"/>
      <c r="E7" s="123"/>
      <c r="F7" s="122"/>
      <c r="G7" s="147"/>
      <c r="H7" s="123"/>
      <c r="I7" s="27" t="s">
        <v>37</v>
      </c>
      <c r="J7" s="39" t="s">
        <v>4031</v>
      </c>
      <c r="K7" s="29">
        <v>150</v>
      </c>
      <c r="L7" s="163"/>
      <c r="M7" s="36">
        <v>83.6</v>
      </c>
      <c r="N7" s="36"/>
      <c r="O7" s="36"/>
      <c r="P7" s="36"/>
      <c r="Q7" s="30">
        <f>(((K7*H6)/9000)+K7)</f>
        <v>158.33333333333334</v>
      </c>
      <c r="R7" s="31">
        <f>((Q7*F6*L6)/9000)*(1.1*1.02)</f>
        <v>82.903333333333336</v>
      </c>
      <c r="S7" s="32">
        <v>37500</v>
      </c>
      <c r="T7" s="150"/>
      <c r="U7" s="150"/>
      <c r="V7" s="150"/>
      <c r="W7" s="97"/>
      <c r="X7" s="161"/>
      <c r="Y7" s="33"/>
      <c r="Z7" s="161"/>
      <c r="AA7" s="150"/>
      <c r="AB7" s="157"/>
      <c r="AC7" s="154"/>
      <c r="AD7" s="43">
        <f>(H6*R7*V6)/1000</f>
        <v>331.61333333333334</v>
      </c>
      <c r="AE7" s="43"/>
      <c r="AF7" s="148"/>
      <c r="AG7" s="73"/>
      <c r="AH7" s="73"/>
    </row>
    <row r="8" spans="2:34" hidden="1" x14ac:dyDescent="0.25">
      <c r="B8" s="41"/>
      <c r="C8" s="42"/>
      <c r="D8" s="42"/>
      <c r="E8" s="42"/>
      <c r="F8" s="42"/>
      <c r="G8" s="42"/>
      <c r="H8" s="34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52"/>
      <c r="AE8" s="52"/>
      <c r="AF8" s="35"/>
      <c r="AG8" s="178"/>
      <c r="AH8" s="178"/>
    </row>
    <row r="9" spans="2:34" ht="15.75" hidden="1" x14ac:dyDescent="0.25">
      <c r="B9" s="123">
        <v>3</v>
      </c>
      <c r="C9" s="124" t="s">
        <v>43</v>
      </c>
      <c r="D9" s="123">
        <v>1136</v>
      </c>
      <c r="E9" s="123" t="s">
        <v>44</v>
      </c>
      <c r="F9" s="122">
        <v>78</v>
      </c>
      <c r="G9" s="147" t="str">
        <f>RIGHT(E9,4)</f>
        <v>3680</v>
      </c>
      <c r="H9" s="36">
        <v>1000</v>
      </c>
      <c r="I9" s="37" t="s">
        <v>31</v>
      </c>
      <c r="J9" s="39" t="s">
        <v>4034</v>
      </c>
      <c r="K9" s="38">
        <v>150</v>
      </c>
      <c r="L9" s="167">
        <v>65</v>
      </c>
      <c r="M9" s="36">
        <v>71.349999999999994</v>
      </c>
      <c r="N9" s="36"/>
      <c r="O9" s="36"/>
      <c r="P9" s="36"/>
      <c r="Q9" s="30">
        <f>(((K9*H9)/9000)+K9)</f>
        <v>166.66666666666666</v>
      </c>
      <c r="R9" s="31">
        <f>((Q9*G9)/9000)*(1.15*1.02)</f>
        <v>79.937777777777754</v>
      </c>
      <c r="S9" s="32">
        <v>26400</v>
      </c>
      <c r="T9" s="149">
        <v>35</v>
      </c>
      <c r="U9" s="149">
        <v>6000</v>
      </c>
      <c r="V9" s="149">
        <v>8</v>
      </c>
      <c r="W9" s="96"/>
      <c r="X9" s="149">
        <f>(R9*S9)/1000</f>
        <v>2110.3573333333325</v>
      </c>
      <c r="Y9" s="44"/>
      <c r="Z9" s="149">
        <f>(R10*S10)/1000</f>
        <v>1469.5395000000003</v>
      </c>
      <c r="AA9" s="149">
        <f>(R11*S11)/1000</f>
        <v>5878.9480750000012</v>
      </c>
      <c r="AB9" s="155">
        <f>T9*F9</f>
        <v>2730</v>
      </c>
      <c r="AC9" s="152">
        <f>(R9*U9)/1000</f>
        <v>479.62666666666649</v>
      </c>
      <c r="AD9" s="43">
        <f>(H9*R9*V9)/1000</f>
        <v>639.50222222222203</v>
      </c>
      <c r="AE9" s="43"/>
      <c r="AF9" s="148">
        <f>SUM(X9:AD10)</f>
        <v>13307.973797222223</v>
      </c>
      <c r="AG9" s="73"/>
      <c r="AH9" s="73"/>
    </row>
    <row r="10" spans="2:34" ht="15.75" hidden="1" x14ac:dyDescent="0.25">
      <c r="B10" s="123"/>
      <c r="C10" s="124"/>
      <c r="D10" s="123"/>
      <c r="E10" s="123"/>
      <c r="F10" s="122"/>
      <c r="G10" s="147"/>
      <c r="H10" s="36"/>
      <c r="I10" s="37" t="s">
        <v>37</v>
      </c>
      <c r="J10" s="39" t="s">
        <v>4035</v>
      </c>
      <c r="K10" s="38">
        <v>150</v>
      </c>
      <c r="L10" s="168"/>
      <c r="M10" s="36">
        <v>49.51</v>
      </c>
      <c r="N10" s="36"/>
      <c r="O10" s="36"/>
      <c r="P10" s="36"/>
      <c r="Q10" s="30">
        <f>K10</f>
        <v>150</v>
      </c>
      <c r="R10" s="31">
        <f>(((Q10*(F9/2)*L9)/9000)*(1.1*1.02))</f>
        <v>47.404500000000006</v>
      </c>
      <c r="S10" s="32">
        <v>31000</v>
      </c>
      <c r="T10" s="151"/>
      <c r="U10" s="151"/>
      <c r="V10" s="151"/>
      <c r="W10" s="98"/>
      <c r="X10" s="151"/>
      <c r="Y10" s="47"/>
      <c r="Z10" s="151"/>
      <c r="AA10" s="151"/>
      <c r="AB10" s="156"/>
      <c r="AC10" s="153"/>
      <c r="AD10" s="43">
        <v>0</v>
      </c>
      <c r="AE10" s="43"/>
      <c r="AF10" s="148"/>
      <c r="AG10" s="73"/>
      <c r="AH10" s="73"/>
    </row>
    <row r="11" spans="2:34" ht="15.75" hidden="1" x14ac:dyDescent="0.25">
      <c r="B11" s="123"/>
      <c r="C11" s="124"/>
      <c r="D11" s="123"/>
      <c r="E11" s="123"/>
      <c r="F11" s="122"/>
      <c r="G11" s="147"/>
      <c r="H11" s="36"/>
      <c r="I11" s="37" t="s">
        <v>37</v>
      </c>
      <c r="J11" s="39" t="s">
        <v>4041</v>
      </c>
      <c r="K11" s="38">
        <v>40</v>
      </c>
      <c r="L11" s="169"/>
      <c r="M11" s="36">
        <v>43.47</v>
      </c>
      <c r="N11" s="36"/>
      <c r="O11" s="36"/>
      <c r="P11" s="36"/>
      <c r="Q11" s="46">
        <v>265.75</v>
      </c>
      <c r="R11" s="31">
        <f>(((Q11*(F9/2)*L9)/9000)*(1.1*1.02))</f>
        <v>83.984972500000012</v>
      </c>
      <c r="S11" s="32">
        <v>70000</v>
      </c>
      <c r="T11" s="150"/>
      <c r="U11" s="150"/>
      <c r="V11" s="150"/>
      <c r="W11" s="97"/>
      <c r="X11" s="150"/>
      <c r="Y11" s="45"/>
      <c r="Z11" s="150"/>
      <c r="AA11" s="150"/>
      <c r="AB11" s="157"/>
      <c r="AC11" s="154"/>
      <c r="AD11" s="43">
        <v>0</v>
      </c>
      <c r="AE11" s="43"/>
      <c r="AF11" s="148"/>
      <c r="AG11" s="73"/>
      <c r="AH11" s="73"/>
    </row>
    <row r="12" spans="2:34" hidden="1" x14ac:dyDescent="0.25">
      <c r="B12" s="41"/>
      <c r="C12" s="42"/>
      <c r="D12" s="42"/>
      <c r="E12" s="42"/>
      <c r="F12" s="42"/>
      <c r="G12" s="42"/>
      <c r="H12" s="34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52"/>
      <c r="AE12" s="52"/>
      <c r="AF12" s="35"/>
      <c r="AG12" s="178"/>
      <c r="AH12" s="178"/>
    </row>
    <row r="13" spans="2:34" ht="15.75" hidden="1" x14ac:dyDescent="0.25">
      <c r="B13" s="123">
        <v>4</v>
      </c>
      <c r="C13" s="124" t="s">
        <v>2750</v>
      </c>
      <c r="D13" s="123">
        <v>619</v>
      </c>
      <c r="E13" s="123" t="s">
        <v>4036</v>
      </c>
      <c r="F13" s="122">
        <v>52</v>
      </c>
      <c r="G13" s="147" t="str">
        <f>RIGHT(E13,4)</f>
        <v>5150</v>
      </c>
      <c r="H13" s="36"/>
      <c r="I13" s="37" t="s">
        <v>31</v>
      </c>
      <c r="J13" s="39" t="s">
        <v>2748</v>
      </c>
      <c r="K13" s="48">
        <v>300</v>
      </c>
      <c r="L13" s="164">
        <v>80</v>
      </c>
      <c r="M13" s="36">
        <v>95.36</v>
      </c>
      <c r="N13" s="36"/>
      <c r="O13" s="36"/>
      <c r="P13" s="36"/>
      <c r="Q13" s="46">
        <v>306</v>
      </c>
      <c r="R13" s="31">
        <f>(Q13*(G13/2)/9000)*(1.15*1.02)</f>
        <v>102.69614999999997</v>
      </c>
      <c r="S13" s="32">
        <v>39000</v>
      </c>
      <c r="T13" s="149">
        <v>55</v>
      </c>
      <c r="U13" s="149">
        <v>6000</v>
      </c>
      <c r="V13" s="149">
        <v>0</v>
      </c>
      <c r="W13" s="96"/>
      <c r="X13" s="149">
        <f>(R13*S13)/1000</f>
        <v>4005.1498499999993</v>
      </c>
      <c r="Y13" s="149">
        <f>(R14*S14)/1000</f>
        <v>3859.4119312500002</v>
      </c>
      <c r="Z13" s="149">
        <f>(R15*S15)/1000</f>
        <v>3046.8209200000006</v>
      </c>
      <c r="AA13" s="149">
        <f>(R16*S16)/1000</f>
        <v>3033.8879999999999</v>
      </c>
      <c r="AB13" s="149">
        <f>T13*F13</f>
        <v>2860</v>
      </c>
      <c r="AC13" s="158">
        <f>(R13*U13)/1000</f>
        <v>616.17689999999982</v>
      </c>
      <c r="AD13" s="43">
        <f>(H13*R13*V13)/1000</f>
        <v>0</v>
      </c>
      <c r="AE13" s="43"/>
      <c r="AF13" s="148">
        <f>SUM(X13:AD14)</f>
        <v>17421.447601249998</v>
      </c>
      <c r="AG13" s="73"/>
      <c r="AH13" s="73"/>
    </row>
    <row r="14" spans="2:34" ht="15.75" hidden="1" x14ac:dyDescent="0.25">
      <c r="B14" s="123"/>
      <c r="C14" s="124"/>
      <c r="D14" s="123"/>
      <c r="E14" s="123"/>
      <c r="F14" s="122"/>
      <c r="G14" s="147"/>
      <c r="H14" s="36"/>
      <c r="I14" s="37" t="s">
        <v>31</v>
      </c>
      <c r="J14" s="39" t="s">
        <v>2311</v>
      </c>
      <c r="K14" s="48">
        <v>300</v>
      </c>
      <c r="L14" s="165"/>
      <c r="M14" s="36">
        <v>95.36</v>
      </c>
      <c r="N14" s="36"/>
      <c r="O14" s="36"/>
      <c r="P14" s="36"/>
      <c r="Q14" s="46">
        <v>306.66000000000003</v>
      </c>
      <c r="R14" s="31">
        <f>(((Q14*(G13/2)/9000)*(1.15*1.02)))</f>
        <v>102.91765150000001</v>
      </c>
      <c r="S14" s="32">
        <v>37500</v>
      </c>
      <c r="T14" s="151"/>
      <c r="U14" s="151"/>
      <c r="V14" s="151"/>
      <c r="W14" s="98"/>
      <c r="X14" s="151"/>
      <c r="Y14" s="151"/>
      <c r="Z14" s="151"/>
      <c r="AA14" s="151"/>
      <c r="AB14" s="151"/>
      <c r="AC14" s="159"/>
      <c r="AD14" s="43">
        <f>(H14*R14*V14)/1000</f>
        <v>0</v>
      </c>
      <c r="AE14" s="43"/>
      <c r="AF14" s="148"/>
      <c r="AG14" s="73"/>
      <c r="AH14" s="73"/>
    </row>
    <row r="15" spans="2:34" ht="15.75" hidden="1" x14ac:dyDescent="0.25">
      <c r="B15" s="123"/>
      <c r="C15" s="124"/>
      <c r="D15" s="123"/>
      <c r="E15" s="123"/>
      <c r="F15" s="122"/>
      <c r="G15" s="147"/>
      <c r="H15" s="36"/>
      <c r="I15" s="37" t="s">
        <v>37</v>
      </c>
      <c r="J15" s="39" t="s">
        <v>2311</v>
      </c>
      <c r="K15" s="48">
        <v>300</v>
      </c>
      <c r="L15" s="165"/>
      <c r="M15" s="36">
        <v>81.58</v>
      </c>
      <c r="N15" s="36"/>
      <c r="O15" s="36"/>
      <c r="P15" s="36"/>
      <c r="Q15" s="46">
        <v>313.33</v>
      </c>
      <c r="R15" s="31">
        <f>(((Q15*(F13/2)*L13)/9000)*(1.1*1.02))</f>
        <v>81.248557866666673</v>
      </c>
      <c r="S15" s="32">
        <v>37500</v>
      </c>
      <c r="T15" s="151"/>
      <c r="U15" s="151"/>
      <c r="V15" s="151"/>
      <c r="W15" s="98"/>
      <c r="X15" s="151"/>
      <c r="Y15" s="151"/>
      <c r="Z15" s="151"/>
      <c r="AA15" s="151"/>
      <c r="AB15" s="151"/>
      <c r="AC15" s="159"/>
      <c r="AD15" s="43">
        <f>(H15*R15*V15)/1000</f>
        <v>0</v>
      </c>
      <c r="AE15" s="43"/>
      <c r="AF15" s="148"/>
      <c r="AG15" s="73"/>
      <c r="AH15" s="73"/>
    </row>
    <row r="16" spans="2:34" ht="15.75" hidden="1" x14ac:dyDescent="0.25">
      <c r="B16" s="123"/>
      <c r="C16" s="124"/>
      <c r="D16" s="123"/>
      <c r="E16" s="123"/>
      <c r="F16" s="122"/>
      <c r="G16" s="147"/>
      <c r="H16" s="36"/>
      <c r="I16" s="37" t="s">
        <v>37</v>
      </c>
      <c r="J16" s="39" t="s">
        <v>2748</v>
      </c>
      <c r="K16" s="48">
        <v>300</v>
      </c>
      <c r="L16" s="166"/>
      <c r="M16" s="36">
        <v>81.58</v>
      </c>
      <c r="N16" s="36"/>
      <c r="O16" s="36"/>
      <c r="P16" s="36"/>
      <c r="Q16" s="46">
        <v>300</v>
      </c>
      <c r="R16" s="31">
        <f>(((Q16*(F13/2)*L13)/9000)*(1.1*1.02))</f>
        <v>77.792000000000002</v>
      </c>
      <c r="S16" s="32">
        <v>39000</v>
      </c>
      <c r="T16" s="150"/>
      <c r="U16" s="150"/>
      <c r="V16" s="150"/>
      <c r="W16" s="97"/>
      <c r="X16" s="150"/>
      <c r="Y16" s="150"/>
      <c r="Z16" s="150"/>
      <c r="AA16" s="150"/>
      <c r="AB16" s="150"/>
      <c r="AC16" s="160"/>
      <c r="AD16" s="43">
        <f>(H16*R16*V16)/1000</f>
        <v>0</v>
      </c>
      <c r="AE16" s="43"/>
      <c r="AF16" s="148"/>
      <c r="AG16" s="73"/>
      <c r="AH16" s="73"/>
    </row>
    <row r="17" spans="1:37" ht="15.75" hidden="1" x14ac:dyDescent="0.25">
      <c r="B17" s="58"/>
      <c r="C17" s="59"/>
      <c r="D17" s="58"/>
      <c r="E17" s="58"/>
      <c r="F17" s="60"/>
      <c r="G17" s="61"/>
      <c r="H17" s="62"/>
      <c r="I17" s="63"/>
      <c r="J17" s="64"/>
      <c r="K17" s="65"/>
      <c r="L17" s="60"/>
      <c r="M17" s="62"/>
      <c r="N17" s="62"/>
      <c r="O17" s="62"/>
      <c r="P17" s="62"/>
      <c r="Q17" s="67"/>
      <c r="R17" s="66"/>
      <c r="S17" s="69"/>
      <c r="T17" s="70"/>
      <c r="U17" s="70"/>
      <c r="V17" s="70"/>
      <c r="W17" s="70"/>
      <c r="X17" s="70"/>
      <c r="Y17" s="70"/>
      <c r="Z17" s="70"/>
      <c r="AA17" s="70"/>
      <c r="AB17" s="70"/>
      <c r="AC17" s="71"/>
      <c r="AD17" s="72"/>
      <c r="AE17" s="72"/>
      <c r="AF17" s="73"/>
      <c r="AG17" s="73"/>
      <c r="AH17" s="73"/>
    </row>
    <row r="18" spans="1:37" ht="15.75" hidden="1" x14ac:dyDescent="0.25">
      <c r="B18" s="58"/>
      <c r="C18" s="74"/>
      <c r="D18" s="125" t="s">
        <v>4062</v>
      </c>
      <c r="E18" s="125"/>
      <c r="F18" s="125"/>
      <c r="G18" s="125"/>
      <c r="H18" s="62"/>
      <c r="I18" s="63"/>
      <c r="J18" s="64"/>
      <c r="K18" s="65"/>
      <c r="L18" s="60"/>
      <c r="M18" s="62"/>
      <c r="N18" s="62"/>
      <c r="O18" s="62"/>
      <c r="P18" s="62"/>
      <c r="Q18" s="67"/>
      <c r="R18" s="66"/>
      <c r="S18" s="69"/>
      <c r="T18" s="70"/>
      <c r="U18" s="70"/>
      <c r="V18" s="70"/>
      <c r="W18" s="70"/>
      <c r="X18" s="70"/>
      <c r="Y18" s="70"/>
      <c r="Z18" s="70"/>
      <c r="AA18" s="70"/>
      <c r="AB18" s="70"/>
      <c r="AC18" s="71"/>
      <c r="AD18" s="72"/>
      <c r="AE18" s="72"/>
      <c r="AF18" s="73"/>
      <c r="AG18" s="73"/>
      <c r="AH18" s="73"/>
    </row>
    <row r="19" spans="1:37" ht="15.75" hidden="1" x14ac:dyDescent="0.25">
      <c r="B19" s="58"/>
      <c r="C19" s="75"/>
      <c r="D19" s="125" t="s">
        <v>4063</v>
      </c>
      <c r="E19" s="125"/>
      <c r="F19" s="125"/>
      <c r="G19" s="125"/>
      <c r="H19" s="62"/>
      <c r="I19" s="63"/>
      <c r="J19" s="64"/>
      <c r="K19" s="65"/>
      <c r="L19" s="60"/>
      <c r="M19" s="62"/>
      <c r="N19" s="62"/>
      <c r="O19" s="62"/>
      <c r="P19" s="62"/>
      <c r="Q19" s="67"/>
      <c r="R19" s="66"/>
      <c r="S19" s="69"/>
      <c r="T19" s="70"/>
      <c r="U19" s="70"/>
      <c r="V19" s="70"/>
      <c r="W19" s="70"/>
      <c r="X19" s="70"/>
      <c r="Y19" s="70"/>
      <c r="Z19" s="70"/>
      <c r="AA19" s="70"/>
      <c r="AB19" s="70"/>
      <c r="AC19" s="71"/>
      <c r="AD19" s="72"/>
      <c r="AE19" s="72"/>
      <c r="AF19" s="73"/>
      <c r="AG19" s="73"/>
      <c r="AH19" s="73"/>
    </row>
    <row r="20" spans="1:37" ht="15.75" hidden="1" x14ac:dyDescent="0.25">
      <c r="B20" s="58"/>
      <c r="C20" s="76"/>
      <c r="D20" s="125" t="s">
        <v>4064</v>
      </c>
      <c r="E20" s="125"/>
      <c r="F20" s="125"/>
      <c r="G20" s="125"/>
      <c r="H20" s="62"/>
      <c r="I20" s="63"/>
      <c r="J20" s="64"/>
      <c r="K20" s="65"/>
      <c r="L20" s="60"/>
      <c r="M20" s="62"/>
      <c r="N20" s="62"/>
      <c r="O20" s="62"/>
      <c r="P20" s="62"/>
      <c r="Q20" s="67"/>
      <c r="R20" s="66"/>
      <c r="S20" s="69"/>
      <c r="T20" s="70"/>
      <c r="U20" s="70"/>
      <c r="V20" s="70"/>
      <c r="W20" s="70"/>
      <c r="X20" s="70"/>
      <c r="Y20" s="70"/>
      <c r="Z20" s="70"/>
      <c r="AA20" s="70"/>
      <c r="AB20" s="70"/>
      <c r="AC20" s="71"/>
      <c r="AD20" s="72"/>
      <c r="AE20" s="72"/>
      <c r="AF20" s="73"/>
      <c r="AG20" s="73"/>
      <c r="AH20" s="73"/>
    </row>
    <row r="21" spans="1:37" ht="15.75" hidden="1" x14ac:dyDescent="0.25">
      <c r="B21" s="58"/>
      <c r="C21" s="77"/>
      <c r="D21" s="125" t="s">
        <v>4065</v>
      </c>
      <c r="E21" s="125"/>
      <c r="F21" s="125"/>
      <c r="G21" s="125"/>
      <c r="H21" s="62"/>
      <c r="I21" s="63"/>
      <c r="J21" s="64"/>
      <c r="K21" s="65"/>
      <c r="L21" s="60"/>
      <c r="M21" s="62"/>
      <c r="N21" s="62"/>
      <c r="O21" s="62"/>
      <c r="P21" s="62"/>
      <c r="Q21" s="67"/>
      <c r="R21" s="66"/>
      <c r="S21" s="69"/>
      <c r="T21" s="70"/>
      <c r="U21" s="70"/>
      <c r="V21" s="70"/>
      <c r="W21" s="70"/>
      <c r="X21" s="70"/>
      <c r="Y21" s="70"/>
      <c r="Z21" s="70"/>
      <c r="AA21" s="70"/>
      <c r="AB21" s="70"/>
      <c r="AC21" s="71"/>
      <c r="AD21" s="72"/>
      <c r="AE21" s="72"/>
      <c r="AF21" s="73"/>
      <c r="AG21" s="73"/>
      <c r="AH21" s="73"/>
    </row>
    <row r="22" spans="1:37" ht="15.75" hidden="1" x14ac:dyDescent="0.25">
      <c r="B22" s="58"/>
      <c r="C22" s="59"/>
      <c r="D22" s="58"/>
      <c r="E22" s="58"/>
      <c r="F22" s="60"/>
      <c r="G22" s="61"/>
      <c r="H22" s="62"/>
      <c r="I22" s="63"/>
      <c r="J22" s="64"/>
      <c r="K22" s="65"/>
      <c r="L22" s="60"/>
      <c r="M22" s="62"/>
      <c r="N22" s="62"/>
      <c r="O22" s="62"/>
      <c r="P22" s="62"/>
      <c r="Q22" s="67"/>
      <c r="R22" s="66"/>
      <c r="S22" s="69"/>
      <c r="T22" s="70"/>
      <c r="U22" s="70"/>
      <c r="V22" s="70"/>
      <c r="W22" s="70"/>
      <c r="X22" s="70"/>
      <c r="Y22" s="70"/>
      <c r="Z22" s="70"/>
      <c r="AA22" s="70"/>
      <c r="AB22" s="70"/>
      <c r="AC22" s="71"/>
      <c r="AD22" s="72"/>
      <c r="AE22" s="72"/>
      <c r="AF22" s="73"/>
      <c r="AG22" s="73"/>
      <c r="AH22" s="73"/>
    </row>
    <row r="23" spans="1:37" s="79" customFormat="1" x14ac:dyDescent="0.25">
      <c r="C23" s="79" t="s">
        <v>4066</v>
      </c>
      <c r="D23" s="79" t="s">
        <v>4067</v>
      </c>
      <c r="E23" s="79" t="s">
        <v>4068</v>
      </c>
      <c r="F23" s="79" t="s">
        <v>4069</v>
      </c>
      <c r="G23" s="79" t="s">
        <v>4000</v>
      </c>
      <c r="H23" s="80" t="s">
        <v>4070</v>
      </c>
      <c r="I23" s="79" t="s">
        <v>4071</v>
      </c>
      <c r="J23" s="81" t="s">
        <v>4072</v>
      </c>
      <c r="K23" s="79" t="s">
        <v>4073</v>
      </c>
      <c r="M23" s="80" t="s">
        <v>4074</v>
      </c>
      <c r="N23" s="80" t="s">
        <v>4075</v>
      </c>
      <c r="O23" s="80"/>
      <c r="P23" s="80"/>
    </row>
    <row r="24" spans="1:37" ht="45" x14ac:dyDescent="0.25">
      <c r="B24" s="49" t="s">
        <v>10</v>
      </c>
      <c r="C24" s="49" t="s">
        <v>11</v>
      </c>
      <c r="D24" s="49" t="s">
        <v>4021</v>
      </c>
      <c r="E24" s="49" t="s">
        <v>4032</v>
      </c>
      <c r="F24" s="49" t="s">
        <v>4002</v>
      </c>
      <c r="G24" s="49" t="s">
        <v>24</v>
      </c>
      <c r="H24" s="49" t="s">
        <v>4037</v>
      </c>
      <c r="I24" s="49" t="s">
        <v>19</v>
      </c>
      <c r="J24" s="49" t="s">
        <v>4004</v>
      </c>
      <c r="K24" s="49" t="s">
        <v>3852</v>
      </c>
      <c r="L24" s="49" t="s">
        <v>17</v>
      </c>
      <c r="M24" s="49" t="s">
        <v>4060</v>
      </c>
      <c r="N24" s="49" t="s">
        <v>21</v>
      </c>
      <c r="O24" s="50" t="s">
        <v>4046</v>
      </c>
      <c r="P24" s="50" t="s">
        <v>4047</v>
      </c>
      <c r="Q24" s="51" t="s">
        <v>28</v>
      </c>
      <c r="R24" s="51" t="s">
        <v>4023</v>
      </c>
      <c r="S24" s="50" t="s">
        <v>4019</v>
      </c>
      <c r="T24" s="50" t="s">
        <v>4025</v>
      </c>
      <c r="U24" s="50" t="s">
        <v>4033</v>
      </c>
      <c r="V24" s="50" t="s">
        <v>4039</v>
      </c>
      <c r="W24" s="50" t="s">
        <v>4078</v>
      </c>
      <c r="X24" s="51" t="s">
        <v>4051</v>
      </c>
      <c r="Y24" s="51" t="s">
        <v>4050</v>
      </c>
      <c r="Z24" s="51" t="s">
        <v>4048</v>
      </c>
      <c r="AA24" s="51" t="s">
        <v>4049</v>
      </c>
      <c r="AB24" s="51" t="s">
        <v>4028</v>
      </c>
      <c r="AC24" s="51" t="s">
        <v>4027</v>
      </c>
      <c r="AD24" s="51" t="s">
        <v>4026</v>
      </c>
      <c r="AE24" s="51" t="s">
        <v>4061</v>
      </c>
      <c r="AF24" s="51" t="s">
        <v>4040</v>
      </c>
      <c r="AG24" s="50" t="s">
        <v>4079</v>
      </c>
      <c r="AH24" s="51" t="s">
        <v>4040</v>
      </c>
      <c r="AI24" s="50" t="s">
        <v>4080</v>
      </c>
      <c r="AJ24" s="51" t="s">
        <v>3860</v>
      </c>
      <c r="AK24" s="51" t="s">
        <v>4081</v>
      </c>
    </row>
    <row r="25" spans="1:37" ht="15" customHeight="1" x14ac:dyDescent="0.25">
      <c r="A25" t="s">
        <v>4054</v>
      </c>
      <c r="B25" s="123">
        <v>1</v>
      </c>
      <c r="C25" s="124" t="s">
        <v>29</v>
      </c>
      <c r="D25" s="123">
        <v>89</v>
      </c>
      <c r="E25" s="123" t="s">
        <v>4042</v>
      </c>
      <c r="F25" s="122">
        <v>84</v>
      </c>
      <c r="G25" s="147" t="str">
        <f>RIGHT(E25,4)</f>
        <v>7380</v>
      </c>
      <c r="H25" s="128">
        <v>70</v>
      </c>
      <c r="I25" s="28">
        <v>500</v>
      </c>
      <c r="J25" s="27" t="s">
        <v>31</v>
      </c>
      <c r="K25" s="27" t="s">
        <v>4024</v>
      </c>
      <c r="L25" s="29">
        <v>175</v>
      </c>
      <c r="M25" s="36" t="s">
        <v>35</v>
      </c>
      <c r="N25" s="78" t="s">
        <v>33</v>
      </c>
      <c r="O25" s="36">
        <f>(15/100)+1</f>
        <v>1.1499999999999999</v>
      </c>
      <c r="P25" s="36">
        <f>(2/100)+1</f>
        <v>1.02</v>
      </c>
      <c r="Q25" s="30">
        <f>(((L25*I25)/9000)+L25)</f>
        <v>184.72222222222223</v>
      </c>
      <c r="R25" s="31">
        <f>((Q25*G25)/9000)*(O25*P25)</f>
        <v>177.67691666666664</v>
      </c>
      <c r="S25" s="53">
        <v>39000</v>
      </c>
      <c r="T25" s="138">
        <v>35</v>
      </c>
      <c r="U25" s="138">
        <v>6000</v>
      </c>
      <c r="V25" s="138">
        <v>6</v>
      </c>
      <c r="W25" s="170" t="s">
        <v>33</v>
      </c>
      <c r="X25" s="146">
        <f>(R25*S25)/1000</f>
        <v>6929.3997499999987</v>
      </c>
      <c r="Y25" s="112"/>
      <c r="Z25" s="146">
        <f>(R26*S26)/1000</f>
        <v>5280.9423333333343</v>
      </c>
      <c r="AA25" s="114"/>
      <c r="AB25" s="142">
        <f>F25*T25</f>
        <v>2940</v>
      </c>
      <c r="AC25" s="142">
        <f>(R25*U25)/1000</f>
        <v>1066.0614999999998</v>
      </c>
      <c r="AD25" s="53">
        <f>ROUND(((I25*R25*V25)/1000),0)</f>
        <v>533</v>
      </c>
      <c r="AE25" s="114"/>
      <c r="AF25" s="173">
        <f>ROUND((X25+Y25+Z25+AA25+AB25+AC25+AD25+AD26+AE25+AE26),0)</f>
        <v>17155</v>
      </c>
      <c r="AG25" s="179">
        <v>1.2</v>
      </c>
      <c r="AH25" s="181">
        <f>AF25*AG25</f>
        <v>20586</v>
      </c>
      <c r="AI25" s="123">
        <v>7500</v>
      </c>
      <c r="AJ25" s="124">
        <f>((AF25*AG25)+AI25)*0.9144</f>
        <v>25681.838400000001</v>
      </c>
      <c r="AK25" s="124">
        <f>AJ25/0.9144</f>
        <v>28086</v>
      </c>
    </row>
    <row r="26" spans="1:37" ht="15" customHeight="1" x14ac:dyDescent="0.25">
      <c r="A26" t="s">
        <v>4055</v>
      </c>
      <c r="B26" s="123"/>
      <c r="C26" s="124"/>
      <c r="D26" s="123"/>
      <c r="E26" s="123"/>
      <c r="F26" s="122"/>
      <c r="G26" s="147"/>
      <c r="H26" s="129"/>
      <c r="I26" s="28">
        <v>500</v>
      </c>
      <c r="J26" s="27" t="s">
        <v>37</v>
      </c>
      <c r="K26" s="27" t="s">
        <v>4024</v>
      </c>
      <c r="L26" s="29">
        <v>175</v>
      </c>
      <c r="M26" s="36" t="s">
        <v>35</v>
      </c>
      <c r="N26" s="78" t="s">
        <v>33</v>
      </c>
      <c r="O26" s="36">
        <f>(10/100)+1</f>
        <v>1.1000000000000001</v>
      </c>
      <c r="P26" s="36">
        <f>(2/100)+1</f>
        <v>1.02</v>
      </c>
      <c r="Q26" s="30">
        <f>(((L26*I26)/9000)+L26)</f>
        <v>184.72222222222223</v>
      </c>
      <c r="R26" s="31">
        <f>((Q26*F25*H25)/9000)*(O26*P26)</f>
        <v>135.4087777777778</v>
      </c>
      <c r="S26" s="53">
        <v>39000</v>
      </c>
      <c r="T26" s="140"/>
      <c r="U26" s="140"/>
      <c r="V26" s="140"/>
      <c r="W26" s="140"/>
      <c r="X26" s="146"/>
      <c r="Y26" s="113"/>
      <c r="Z26" s="146"/>
      <c r="AA26" s="115"/>
      <c r="AB26" s="144"/>
      <c r="AC26" s="144"/>
      <c r="AD26" s="53">
        <f>ROUND(((I26*R26*V25)/1000),0)</f>
        <v>406</v>
      </c>
      <c r="AE26" s="115"/>
      <c r="AF26" s="141"/>
      <c r="AG26" s="180"/>
      <c r="AH26" s="182"/>
      <c r="AI26" s="123"/>
      <c r="AJ26" s="124"/>
      <c r="AK26" s="124"/>
    </row>
    <row r="27" spans="1:37" ht="15" customHeight="1" x14ac:dyDescent="0.25">
      <c r="B27" s="41"/>
      <c r="C27" s="42"/>
      <c r="D27" s="42"/>
      <c r="E27" s="42"/>
      <c r="F27" s="42"/>
      <c r="G27" s="42"/>
      <c r="H27" s="42"/>
      <c r="I27" s="34"/>
      <c r="J27" s="42"/>
      <c r="K27" s="42"/>
      <c r="L27" s="42"/>
      <c r="M27" s="42"/>
      <c r="N27" s="42"/>
      <c r="O27" s="42"/>
      <c r="P27" s="42"/>
      <c r="Q27" s="42"/>
      <c r="R27" s="42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5"/>
      <c r="AE27" s="55"/>
      <c r="AF27" s="56"/>
      <c r="AG27" s="56"/>
      <c r="AH27" s="56"/>
      <c r="AI27" s="56"/>
      <c r="AJ27" s="56"/>
      <c r="AK27" s="56"/>
    </row>
    <row r="28" spans="1:37" ht="15" customHeight="1" x14ac:dyDescent="0.25">
      <c r="A28" t="s">
        <v>4054</v>
      </c>
      <c r="B28" s="123">
        <v>2</v>
      </c>
      <c r="C28" s="124" t="s">
        <v>39</v>
      </c>
      <c r="D28" s="123">
        <v>1195</v>
      </c>
      <c r="E28" s="123" t="s">
        <v>4043</v>
      </c>
      <c r="F28" s="122">
        <v>60</v>
      </c>
      <c r="G28" s="147" t="str">
        <f>RIGHT(E28,4)</f>
        <v>5910</v>
      </c>
      <c r="H28" s="128">
        <v>70</v>
      </c>
      <c r="I28" s="28">
        <v>500</v>
      </c>
      <c r="J28" s="27" t="s">
        <v>31</v>
      </c>
      <c r="K28" s="39" t="s">
        <v>4031</v>
      </c>
      <c r="L28" s="29">
        <v>150</v>
      </c>
      <c r="M28" s="36" t="s">
        <v>35</v>
      </c>
      <c r="N28" s="78" t="s">
        <v>33</v>
      </c>
      <c r="O28" s="36">
        <f>(15/100)+1</f>
        <v>1.1499999999999999</v>
      </c>
      <c r="P28" s="36">
        <f>(2/100)+1</f>
        <v>1.02</v>
      </c>
      <c r="Q28" s="30">
        <f>(((L28*I28)/9000)+L28)</f>
        <v>158.33333333333334</v>
      </c>
      <c r="R28" s="31">
        <f>((Q28*G28)/9000)*(O28*P28)</f>
        <v>121.95941666666666</v>
      </c>
      <c r="S28" s="53">
        <v>37500</v>
      </c>
      <c r="T28" s="138">
        <v>35</v>
      </c>
      <c r="U28" s="138">
        <v>6000</v>
      </c>
      <c r="V28" s="138">
        <v>8</v>
      </c>
      <c r="W28" s="170" t="s">
        <v>33</v>
      </c>
      <c r="X28" s="146">
        <f>(R28*S28)/1000</f>
        <v>4573.4781249999996</v>
      </c>
      <c r="Y28" s="112"/>
      <c r="Z28" s="146">
        <f>(R29*S29)/1000</f>
        <v>3108.875</v>
      </c>
      <c r="AA28" s="114"/>
      <c r="AB28" s="142">
        <f>F28*T28</f>
        <v>2100</v>
      </c>
      <c r="AC28" s="142">
        <f>(R28*U28)/1000</f>
        <v>731.75649999999985</v>
      </c>
      <c r="AD28" s="53">
        <f>ROUND(((I28*R28*V28)/1000),0)</f>
        <v>488</v>
      </c>
      <c r="AE28" s="114"/>
      <c r="AF28" s="141">
        <f>ROUND((X28+Y28+Z28+AA28+AB28+AC28+AD28+AD29+AE28+AE29),0)</f>
        <v>11334</v>
      </c>
      <c r="AG28" s="179">
        <v>1.2</v>
      </c>
      <c r="AH28" s="181">
        <f>AF28*AG28</f>
        <v>13600.8</v>
      </c>
      <c r="AI28" s="174">
        <v>7500</v>
      </c>
      <c r="AJ28" s="124">
        <f>((AF28*AG28)+AI28)*0.9144</f>
        <v>19294.571519999998</v>
      </c>
      <c r="AK28" s="124">
        <f>AJ28/0.9144</f>
        <v>21100.799999999999</v>
      </c>
    </row>
    <row r="29" spans="1:37" ht="15" customHeight="1" x14ac:dyDescent="0.25">
      <c r="A29" t="s">
        <v>4055</v>
      </c>
      <c r="B29" s="123"/>
      <c r="C29" s="124"/>
      <c r="D29" s="123"/>
      <c r="E29" s="123"/>
      <c r="F29" s="122"/>
      <c r="G29" s="147"/>
      <c r="H29" s="129"/>
      <c r="I29" s="28">
        <v>500</v>
      </c>
      <c r="J29" s="27" t="s">
        <v>37</v>
      </c>
      <c r="K29" s="39" t="s">
        <v>4031</v>
      </c>
      <c r="L29" s="29">
        <v>150</v>
      </c>
      <c r="M29" s="36" t="s">
        <v>35</v>
      </c>
      <c r="N29" s="78" t="s">
        <v>33</v>
      </c>
      <c r="O29" s="36">
        <f>(10/100)+1</f>
        <v>1.1000000000000001</v>
      </c>
      <c r="P29" s="36">
        <f>(2/100)+1</f>
        <v>1.02</v>
      </c>
      <c r="Q29" s="30">
        <f>(((L29*I29)/9000)+L29)</f>
        <v>158.33333333333334</v>
      </c>
      <c r="R29" s="31">
        <f>((Q29*F28*H28)/9000)*(O29*P29)</f>
        <v>82.903333333333336</v>
      </c>
      <c r="S29" s="53">
        <v>37500</v>
      </c>
      <c r="T29" s="140"/>
      <c r="U29" s="140"/>
      <c r="V29" s="140"/>
      <c r="W29" s="140"/>
      <c r="X29" s="146"/>
      <c r="Y29" s="113"/>
      <c r="Z29" s="146"/>
      <c r="AA29" s="115"/>
      <c r="AB29" s="144"/>
      <c r="AC29" s="144"/>
      <c r="AD29" s="53">
        <f>ROUND(((I29*R29*V28)/1000),0)</f>
        <v>332</v>
      </c>
      <c r="AE29" s="115"/>
      <c r="AF29" s="141"/>
      <c r="AG29" s="180"/>
      <c r="AH29" s="182"/>
      <c r="AI29" s="175"/>
      <c r="AJ29" s="124"/>
      <c r="AK29" s="124"/>
    </row>
    <row r="30" spans="1:37" ht="15" customHeight="1" x14ac:dyDescent="0.25">
      <c r="B30" s="41"/>
      <c r="C30" s="42"/>
      <c r="D30" s="42"/>
      <c r="E30" s="42"/>
      <c r="F30" s="42"/>
      <c r="G30" s="42"/>
      <c r="H30" s="42"/>
      <c r="I30" s="34"/>
      <c r="J30" s="42"/>
      <c r="K30" s="42"/>
      <c r="L30" s="42"/>
      <c r="M30" s="42"/>
      <c r="N30" s="42"/>
      <c r="O30" s="42"/>
      <c r="P30" s="42"/>
      <c r="Q30" s="42"/>
      <c r="R30" s="42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5"/>
      <c r="AE30" s="55"/>
      <c r="AF30" s="56"/>
      <c r="AG30" s="56"/>
      <c r="AH30" s="56"/>
      <c r="AI30" s="56"/>
      <c r="AJ30" s="56"/>
      <c r="AK30" s="56"/>
    </row>
    <row r="31" spans="1:37" ht="15" customHeight="1" x14ac:dyDescent="0.25">
      <c r="A31" t="s">
        <v>4054</v>
      </c>
      <c r="B31" s="123">
        <v>3</v>
      </c>
      <c r="C31" s="124" t="s">
        <v>43</v>
      </c>
      <c r="D31" s="123">
        <v>1136</v>
      </c>
      <c r="E31" s="123" t="s">
        <v>4044</v>
      </c>
      <c r="F31" s="122">
        <v>78</v>
      </c>
      <c r="G31" s="147" t="str">
        <f>RIGHT(E31,4)</f>
        <v>3680</v>
      </c>
      <c r="H31" s="132">
        <v>65</v>
      </c>
      <c r="I31" s="36">
        <v>1000</v>
      </c>
      <c r="J31" s="37" t="s">
        <v>31</v>
      </c>
      <c r="K31" s="39" t="s">
        <v>4034</v>
      </c>
      <c r="L31" s="38">
        <v>150</v>
      </c>
      <c r="M31" s="36" t="s">
        <v>35</v>
      </c>
      <c r="N31" s="78" t="s">
        <v>33</v>
      </c>
      <c r="O31" s="36">
        <f>(15/100)+1</f>
        <v>1.1499999999999999</v>
      </c>
      <c r="P31" s="36">
        <f>(2/100)+1</f>
        <v>1.02</v>
      </c>
      <c r="Q31" s="30">
        <f>(((L31*I31)/9000)+L31)</f>
        <v>166.66666666666666</v>
      </c>
      <c r="R31" s="31">
        <f>((Q31*G31)/9000)*(O31*P31)</f>
        <v>79.937777777777754</v>
      </c>
      <c r="S31" s="53">
        <v>26400</v>
      </c>
      <c r="T31" s="138">
        <v>35</v>
      </c>
      <c r="U31" s="138">
        <v>6000</v>
      </c>
      <c r="V31" s="138">
        <v>8</v>
      </c>
      <c r="W31" s="170" t="s">
        <v>33</v>
      </c>
      <c r="X31" s="138">
        <f>(R31*S31)/1000</f>
        <v>2110.3573333333325</v>
      </c>
      <c r="Y31" s="114"/>
      <c r="Z31" s="138">
        <f>(R32*S32)/1000</f>
        <v>1469.5395000000003</v>
      </c>
      <c r="AA31" s="138">
        <f>(R33*S33)/1000</f>
        <v>5878.9480750000012</v>
      </c>
      <c r="AB31" s="142">
        <f>F31*T31</f>
        <v>2730</v>
      </c>
      <c r="AC31" s="142">
        <f>(R31*U31)/1000</f>
        <v>479.62666666666649</v>
      </c>
      <c r="AD31" s="53">
        <f>ROUND(((I31*R31*V31)/1000),0)</f>
        <v>640</v>
      </c>
      <c r="AE31" s="114"/>
      <c r="AF31" s="141">
        <f>ROUND(SUM(X31:AE33),0)</f>
        <v>13308</v>
      </c>
      <c r="AG31" s="179">
        <v>1.2</v>
      </c>
      <c r="AH31" s="181">
        <f>AF31*AG31</f>
        <v>15969.599999999999</v>
      </c>
      <c r="AI31" s="174">
        <v>7500</v>
      </c>
      <c r="AJ31" s="124">
        <f>((AF31*AG31)+AI31)*0.9144</f>
        <v>21460.60224</v>
      </c>
      <c r="AK31" s="124">
        <f>AJ31/0.9144</f>
        <v>23469.600000000002</v>
      </c>
    </row>
    <row r="32" spans="1:37" ht="15" customHeight="1" x14ac:dyDescent="0.25">
      <c r="A32" t="s">
        <v>4058</v>
      </c>
      <c r="B32" s="123"/>
      <c r="C32" s="124"/>
      <c r="D32" s="123"/>
      <c r="E32" s="123"/>
      <c r="F32" s="122"/>
      <c r="G32" s="147"/>
      <c r="H32" s="133"/>
      <c r="I32" s="78"/>
      <c r="J32" s="37" t="s">
        <v>37</v>
      </c>
      <c r="K32" s="39" t="s">
        <v>4035</v>
      </c>
      <c r="L32" s="38">
        <v>150</v>
      </c>
      <c r="M32" s="36" t="s">
        <v>35</v>
      </c>
      <c r="N32" s="78" t="s">
        <v>33</v>
      </c>
      <c r="O32" s="36">
        <f t="shared" ref="O32:O33" si="0">(10/100)+1</f>
        <v>1.1000000000000001</v>
      </c>
      <c r="P32" s="36">
        <f t="shared" ref="P32:P33" si="1">(2/100)+1</f>
        <v>1.02</v>
      </c>
      <c r="Q32" s="30">
        <f>(((L32*I32)/9000)+L32)</f>
        <v>150</v>
      </c>
      <c r="R32" s="31">
        <f>((Q32*(F31/2)*H31)/9000)*(O32*P32)</f>
        <v>47.404500000000006</v>
      </c>
      <c r="S32" s="53">
        <v>31000</v>
      </c>
      <c r="T32" s="139"/>
      <c r="U32" s="139"/>
      <c r="V32" s="139"/>
      <c r="W32" s="139"/>
      <c r="X32" s="139"/>
      <c r="Y32" s="145"/>
      <c r="Z32" s="139"/>
      <c r="AA32" s="139"/>
      <c r="AB32" s="143"/>
      <c r="AC32" s="143"/>
      <c r="AD32" s="114"/>
      <c r="AE32" s="145"/>
      <c r="AF32" s="141"/>
      <c r="AG32" s="183"/>
      <c r="AH32" s="184"/>
      <c r="AI32" s="176"/>
      <c r="AJ32" s="124"/>
      <c r="AK32" s="124"/>
    </row>
    <row r="33" spans="1:37" ht="15" customHeight="1" x14ac:dyDescent="0.25">
      <c r="A33" t="s">
        <v>4058</v>
      </c>
      <c r="B33" s="123"/>
      <c r="C33" s="124"/>
      <c r="D33" s="123"/>
      <c r="E33" s="123"/>
      <c r="F33" s="122"/>
      <c r="G33" s="147"/>
      <c r="H33" s="134"/>
      <c r="I33" s="78"/>
      <c r="J33" s="37" t="s">
        <v>37</v>
      </c>
      <c r="K33" s="39" t="s">
        <v>4041</v>
      </c>
      <c r="L33" s="38">
        <v>40</v>
      </c>
      <c r="M33" s="36" t="s">
        <v>35</v>
      </c>
      <c r="N33" s="78" t="s">
        <v>33</v>
      </c>
      <c r="O33" s="36">
        <f t="shared" si="0"/>
        <v>1.1000000000000001</v>
      </c>
      <c r="P33" s="36">
        <f t="shared" si="1"/>
        <v>1.02</v>
      </c>
      <c r="Q33" s="46">
        <v>265.75</v>
      </c>
      <c r="R33" s="31">
        <f>((Q33*(F31/2)*H31)/9000)*(O33*P33)</f>
        <v>83.984972500000012</v>
      </c>
      <c r="S33" s="53">
        <v>70000</v>
      </c>
      <c r="T33" s="140"/>
      <c r="U33" s="140"/>
      <c r="V33" s="140"/>
      <c r="W33" s="140"/>
      <c r="X33" s="140"/>
      <c r="Y33" s="115"/>
      <c r="Z33" s="140"/>
      <c r="AA33" s="140"/>
      <c r="AB33" s="144"/>
      <c r="AC33" s="144"/>
      <c r="AD33" s="115"/>
      <c r="AE33" s="115"/>
      <c r="AF33" s="141"/>
      <c r="AG33" s="180"/>
      <c r="AH33" s="182"/>
      <c r="AI33" s="175"/>
      <c r="AJ33" s="124"/>
      <c r="AK33" s="124"/>
    </row>
    <row r="34" spans="1:37" ht="15" customHeight="1" x14ac:dyDescent="0.25">
      <c r="B34" s="41"/>
      <c r="C34" s="42"/>
      <c r="D34" s="42"/>
      <c r="E34" s="42"/>
      <c r="F34" s="42"/>
      <c r="G34" s="42"/>
      <c r="H34" s="42"/>
      <c r="I34" s="34"/>
      <c r="J34" s="42"/>
      <c r="K34" s="42"/>
      <c r="L34" s="42"/>
      <c r="M34" s="42"/>
      <c r="N34" s="42"/>
      <c r="O34" s="42"/>
      <c r="P34" s="42"/>
      <c r="Q34" s="42"/>
      <c r="R34" s="42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5"/>
      <c r="AE34" s="55"/>
      <c r="AF34" s="56"/>
      <c r="AG34" s="56"/>
      <c r="AH34" s="56"/>
      <c r="AI34" s="56"/>
      <c r="AJ34" s="56"/>
      <c r="AK34" s="56"/>
    </row>
    <row r="35" spans="1:37" ht="15" customHeight="1" x14ac:dyDescent="0.25">
      <c r="A35" t="s">
        <v>4054</v>
      </c>
      <c r="B35" s="123">
        <v>4</v>
      </c>
      <c r="C35" s="124" t="s">
        <v>2750</v>
      </c>
      <c r="D35" s="123">
        <v>619</v>
      </c>
      <c r="E35" s="123" t="s">
        <v>4045</v>
      </c>
      <c r="F35" s="122">
        <v>52</v>
      </c>
      <c r="G35" s="147" t="str">
        <f>RIGHT(E35,4)</f>
        <v>5150</v>
      </c>
      <c r="H35" s="135">
        <v>80</v>
      </c>
      <c r="I35" s="78"/>
      <c r="J35" s="37" t="s">
        <v>31</v>
      </c>
      <c r="K35" s="39" t="s">
        <v>4052</v>
      </c>
      <c r="L35" s="48">
        <v>300</v>
      </c>
      <c r="M35" s="36" t="s">
        <v>35</v>
      </c>
      <c r="N35" s="78" t="s">
        <v>33</v>
      </c>
      <c r="O35" s="36">
        <f t="shared" ref="O35:O36" si="2">(15/100)+1</f>
        <v>1.1499999999999999</v>
      </c>
      <c r="P35" s="36">
        <f t="shared" ref="P35:P47" si="3">(2/100)+1</f>
        <v>1.02</v>
      </c>
      <c r="Q35" s="46">
        <v>306</v>
      </c>
      <c r="R35" s="31">
        <f>((Q35*(G35/2)/9000)*(O35*P35))</f>
        <v>102.69614999999997</v>
      </c>
      <c r="S35" s="53">
        <v>39000</v>
      </c>
      <c r="T35" s="138">
        <v>55</v>
      </c>
      <c r="U35" s="138">
        <v>6000</v>
      </c>
      <c r="V35" s="138" t="s">
        <v>33</v>
      </c>
      <c r="W35" s="170" t="s">
        <v>33</v>
      </c>
      <c r="X35" s="138">
        <f>(R35*S35)/1000</f>
        <v>4005.1498499999993</v>
      </c>
      <c r="Y35" s="138">
        <f>(R36*S36)/1000</f>
        <v>3859.4119312500002</v>
      </c>
      <c r="Z35" s="138">
        <f>(R37*S37)/1000</f>
        <v>3046.8209200000006</v>
      </c>
      <c r="AA35" s="138">
        <f>(R38*S38)/1000</f>
        <v>3033.8879999999999</v>
      </c>
      <c r="AB35" s="142">
        <f>F35*T35</f>
        <v>2860</v>
      </c>
      <c r="AC35" s="142">
        <f>(R35*U35)/1000</f>
        <v>616.17689999999982</v>
      </c>
      <c r="AD35" s="114"/>
      <c r="AE35" s="114"/>
      <c r="AF35" s="141">
        <f>ROUND(SUM(X35:AE38),0)</f>
        <v>17421</v>
      </c>
      <c r="AG35" s="179">
        <v>1.2</v>
      </c>
      <c r="AH35" s="181">
        <f>AF35*AG35</f>
        <v>20905.2</v>
      </c>
      <c r="AI35" s="174">
        <v>7500</v>
      </c>
      <c r="AJ35" s="124">
        <f>((AF35*AG35)+AI35)*0.9144</f>
        <v>25973.71488</v>
      </c>
      <c r="AK35" s="124">
        <f>AJ35/0.9144</f>
        <v>28405.200000000001</v>
      </c>
    </row>
    <row r="36" spans="1:37" ht="15" customHeight="1" x14ac:dyDescent="0.25">
      <c r="A36" t="s">
        <v>4054</v>
      </c>
      <c r="B36" s="123"/>
      <c r="C36" s="124"/>
      <c r="D36" s="123"/>
      <c r="E36" s="123"/>
      <c r="F36" s="122"/>
      <c r="G36" s="147"/>
      <c r="H36" s="136"/>
      <c r="I36" s="78"/>
      <c r="J36" s="37" t="s">
        <v>31</v>
      </c>
      <c r="K36" s="39" t="s">
        <v>4053</v>
      </c>
      <c r="L36" s="48">
        <v>300</v>
      </c>
      <c r="M36" s="36" t="s">
        <v>35</v>
      </c>
      <c r="N36" s="78" t="s">
        <v>33</v>
      </c>
      <c r="O36" s="36">
        <f t="shared" si="2"/>
        <v>1.1499999999999999</v>
      </c>
      <c r="P36" s="36">
        <f t="shared" si="3"/>
        <v>1.02</v>
      </c>
      <c r="Q36" s="46">
        <v>306.66000000000003</v>
      </c>
      <c r="R36" s="31">
        <f>((Q36*(G35/2)/9000)*(O36*P36))</f>
        <v>102.91765150000001</v>
      </c>
      <c r="S36" s="53">
        <v>37500</v>
      </c>
      <c r="T36" s="139"/>
      <c r="U36" s="139"/>
      <c r="V36" s="139"/>
      <c r="W36" s="139"/>
      <c r="X36" s="139"/>
      <c r="Y36" s="139"/>
      <c r="Z36" s="139"/>
      <c r="AA36" s="139"/>
      <c r="AB36" s="143"/>
      <c r="AC36" s="143"/>
      <c r="AD36" s="145"/>
      <c r="AE36" s="145"/>
      <c r="AF36" s="141"/>
      <c r="AG36" s="183"/>
      <c r="AH36" s="184"/>
      <c r="AI36" s="176"/>
      <c r="AJ36" s="124"/>
      <c r="AK36" s="124"/>
    </row>
    <row r="37" spans="1:37" ht="15" customHeight="1" x14ac:dyDescent="0.25">
      <c r="A37" t="s">
        <v>4058</v>
      </c>
      <c r="B37" s="123"/>
      <c r="C37" s="124"/>
      <c r="D37" s="123"/>
      <c r="E37" s="123"/>
      <c r="F37" s="122"/>
      <c r="G37" s="147"/>
      <c r="H37" s="136"/>
      <c r="I37" s="78"/>
      <c r="J37" s="37" t="s">
        <v>37</v>
      </c>
      <c r="K37" s="39" t="s">
        <v>4053</v>
      </c>
      <c r="L37" s="48">
        <v>300</v>
      </c>
      <c r="M37" s="36" t="s">
        <v>35</v>
      </c>
      <c r="N37" s="78" t="s">
        <v>33</v>
      </c>
      <c r="O37" s="36">
        <f t="shared" ref="O37:O38" si="4">(10/100)+1</f>
        <v>1.1000000000000001</v>
      </c>
      <c r="P37" s="36">
        <f t="shared" si="3"/>
        <v>1.02</v>
      </c>
      <c r="Q37" s="46">
        <v>313.33</v>
      </c>
      <c r="R37" s="31">
        <f>((Q37*(F35/2)*H35)/9000)*(O37*P37)</f>
        <v>81.248557866666673</v>
      </c>
      <c r="S37" s="53">
        <v>37500</v>
      </c>
      <c r="T37" s="139"/>
      <c r="U37" s="139"/>
      <c r="V37" s="139"/>
      <c r="W37" s="139"/>
      <c r="X37" s="139"/>
      <c r="Y37" s="139"/>
      <c r="Z37" s="139"/>
      <c r="AA37" s="139"/>
      <c r="AB37" s="143"/>
      <c r="AC37" s="143"/>
      <c r="AD37" s="145"/>
      <c r="AE37" s="145"/>
      <c r="AF37" s="141"/>
      <c r="AG37" s="183"/>
      <c r="AH37" s="184"/>
      <c r="AI37" s="176"/>
      <c r="AJ37" s="124"/>
      <c r="AK37" s="124"/>
    </row>
    <row r="38" spans="1:37" ht="15" customHeight="1" x14ac:dyDescent="0.25">
      <c r="A38" t="s">
        <v>4058</v>
      </c>
      <c r="B38" s="123"/>
      <c r="C38" s="124"/>
      <c r="D38" s="123"/>
      <c r="E38" s="123"/>
      <c r="F38" s="122"/>
      <c r="G38" s="147"/>
      <c r="H38" s="137"/>
      <c r="I38" s="78"/>
      <c r="J38" s="37" t="s">
        <v>37</v>
      </c>
      <c r="K38" s="39" t="s">
        <v>2748</v>
      </c>
      <c r="L38" s="48">
        <v>300</v>
      </c>
      <c r="M38" s="36" t="s">
        <v>35</v>
      </c>
      <c r="N38" s="78" t="s">
        <v>33</v>
      </c>
      <c r="O38" s="36">
        <f t="shared" si="4"/>
        <v>1.1000000000000001</v>
      </c>
      <c r="P38" s="36">
        <f t="shared" si="3"/>
        <v>1.02</v>
      </c>
      <c r="Q38" s="46">
        <v>300</v>
      </c>
      <c r="R38" s="31">
        <f>((Q38*(F35/2)*H35)/9000)*(O38*P38)</f>
        <v>77.792000000000002</v>
      </c>
      <c r="S38" s="53">
        <v>39000</v>
      </c>
      <c r="T38" s="140"/>
      <c r="U38" s="140"/>
      <c r="V38" s="140"/>
      <c r="W38" s="140"/>
      <c r="X38" s="140"/>
      <c r="Y38" s="140"/>
      <c r="Z38" s="140"/>
      <c r="AA38" s="140"/>
      <c r="AB38" s="144"/>
      <c r="AC38" s="144"/>
      <c r="AD38" s="115"/>
      <c r="AE38" s="115"/>
      <c r="AF38" s="141"/>
      <c r="AG38" s="180"/>
      <c r="AH38" s="182"/>
      <c r="AI38" s="175"/>
      <c r="AJ38" s="124"/>
      <c r="AK38" s="124"/>
    </row>
    <row r="39" spans="1:37" ht="15" customHeight="1" x14ac:dyDescent="0.25">
      <c r="B39" s="82"/>
      <c r="C39" s="83"/>
      <c r="D39" s="83"/>
      <c r="E39" s="83"/>
      <c r="F39" s="83"/>
      <c r="G39" s="83"/>
      <c r="H39" s="83"/>
      <c r="I39" s="84"/>
      <c r="J39" s="83"/>
      <c r="K39" s="83"/>
      <c r="L39" s="83"/>
      <c r="M39" s="83"/>
      <c r="N39" s="83"/>
      <c r="O39" s="83"/>
      <c r="P39" s="83"/>
      <c r="Q39" s="83"/>
      <c r="R39" s="83"/>
      <c r="S39" s="85"/>
      <c r="T39" s="85"/>
      <c r="U39" s="85"/>
      <c r="V39" s="85"/>
      <c r="W39" s="85"/>
      <c r="X39" s="85"/>
      <c r="Y39" s="85"/>
      <c r="Z39" s="85"/>
      <c r="AA39" s="85"/>
      <c r="AB39" s="85"/>
      <c r="AC39" s="85"/>
      <c r="AD39" s="55"/>
      <c r="AE39" s="55"/>
      <c r="AF39" s="86"/>
      <c r="AG39" s="86"/>
      <c r="AH39" s="86"/>
      <c r="AI39" s="56"/>
      <c r="AJ39" s="56"/>
      <c r="AK39" s="56"/>
    </row>
    <row r="40" spans="1:37" ht="15" customHeight="1" x14ac:dyDescent="0.25">
      <c r="A40" t="s">
        <v>4056</v>
      </c>
      <c r="B40" s="118">
        <v>5</v>
      </c>
      <c r="C40" s="116" t="s">
        <v>3655</v>
      </c>
      <c r="D40" s="118">
        <v>117</v>
      </c>
      <c r="E40" s="118" t="s">
        <v>3656</v>
      </c>
      <c r="F40" s="126">
        <v>80</v>
      </c>
      <c r="G40" s="130">
        <v>10032</v>
      </c>
      <c r="H40" s="128">
        <v>66</v>
      </c>
      <c r="I40" s="78"/>
      <c r="J40" s="27" t="s">
        <v>31</v>
      </c>
      <c r="K40" s="92" t="s">
        <v>4031</v>
      </c>
      <c r="L40" s="48">
        <v>150</v>
      </c>
      <c r="M40" s="78" t="s">
        <v>33</v>
      </c>
      <c r="N40" s="36" t="s">
        <v>35</v>
      </c>
      <c r="O40" s="36">
        <f t="shared" ref="O40:O41" si="5">(15/100)+1</f>
        <v>1.1499999999999999</v>
      </c>
      <c r="P40" s="36">
        <f t="shared" si="3"/>
        <v>1.02</v>
      </c>
      <c r="Q40" s="30">
        <f>(((L40*I40)/9000)+L40)</f>
        <v>150</v>
      </c>
      <c r="R40" s="31">
        <f>((Q40*G40)/9000)*(O40*P40)</f>
        <v>196.12559999999996</v>
      </c>
      <c r="S40" s="53">
        <v>37500</v>
      </c>
      <c r="T40" s="138">
        <v>35</v>
      </c>
      <c r="U40" s="138">
        <v>6000</v>
      </c>
      <c r="V40" s="171" t="s">
        <v>33</v>
      </c>
      <c r="W40" s="170">
        <v>7500</v>
      </c>
      <c r="X40" s="146">
        <f>(R40*S40)/1000</f>
        <v>7354.7099999999991</v>
      </c>
      <c r="Y40" s="112"/>
      <c r="Z40" s="146">
        <f>(R41*S41)/1000</f>
        <v>3913.9099999999994</v>
      </c>
      <c r="AA40" s="114"/>
      <c r="AB40" s="142">
        <f>F40*T40</f>
        <v>2800</v>
      </c>
      <c r="AC40" s="114"/>
      <c r="AD40" s="68"/>
      <c r="AE40" s="53">
        <f>(W40*R40)/1000</f>
        <v>1470.9419999999998</v>
      </c>
      <c r="AF40" s="177">
        <f>SUM(X40:AE41)</f>
        <v>16623.561999999998</v>
      </c>
      <c r="AG40" s="179">
        <v>1.2</v>
      </c>
      <c r="AH40" s="181">
        <f>AF40*AG40</f>
        <v>19948.274399999998</v>
      </c>
      <c r="AI40" s="123">
        <v>7500</v>
      </c>
      <c r="AJ40" s="124">
        <f>((AF40*AG40)+AI40)*0.9144</f>
        <v>25098.702111359999</v>
      </c>
      <c r="AK40" s="124">
        <f>AJ40/0.9144</f>
        <v>27448.274399999998</v>
      </c>
    </row>
    <row r="41" spans="1:37" ht="15" customHeight="1" x14ac:dyDescent="0.25">
      <c r="A41" t="s">
        <v>4059</v>
      </c>
      <c r="B41" s="119"/>
      <c r="C41" s="117"/>
      <c r="D41" s="119"/>
      <c r="E41" s="119"/>
      <c r="F41" s="127"/>
      <c r="G41" s="131"/>
      <c r="H41" s="129"/>
      <c r="I41" s="36">
        <v>1500</v>
      </c>
      <c r="J41" s="27" t="s">
        <v>37</v>
      </c>
      <c r="K41" s="92" t="s">
        <v>4076</v>
      </c>
      <c r="L41" s="48">
        <v>150</v>
      </c>
      <c r="M41" s="36" t="s">
        <v>35</v>
      </c>
      <c r="N41" s="78" t="s">
        <v>33</v>
      </c>
      <c r="O41" s="36">
        <f t="shared" si="5"/>
        <v>1.1499999999999999</v>
      </c>
      <c r="P41" s="36">
        <f t="shared" si="3"/>
        <v>1.02</v>
      </c>
      <c r="Q41" s="30">
        <f>(((L41*I41)/9000)+L41)</f>
        <v>175</v>
      </c>
      <c r="R41" s="31">
        <f>((Q41*F40*H40)/9000)*(O41*P41)</f>
        <v>120.42799999999998</v>
      </c>
      <c r="S41" s="53">
        <v>32500</v>
      </c>
      <c r="T41" s="140"/>
      <c r="U41" s="140"/>
      <c r="V41" s="57">
        <v>6</v>
      </c>
      <c r="W41" s="172"/>
      <c r="X41" s="146"/>
      <c r="Y41" s="113"/>
      <c r="Z41" s="146"/>
      <c r="AA41" s="115"/>
      <c r="AB41" s="144"/>
      <c r="AC41" s="115"/>
      <c r="AD41" s="53">
        <f>ROUND(((I41*R41*V41)/1000),0)</f>
        <v>1084</v>
      </c>
      <c r="AE41" s="68"/>
      <c r="AF41" s="173"/>
      <c r="AG41" s="180"/>
      <c r="AH41" s="182"/>
      <c r="AI41" s="123"/>
      <c r="AJ41" s="124"/>
      <c r="AK41" s="124"/>
    </row>
    <row r="42" spans="1:37" ht="15" customHeight="1" x14ac:dyDescent="0.25">
      <c r="B42" s="93"/>
      <c r="C42" s="52"/>
      <c r="D42" s="52"/>
      <c r="E42" s="52"/>
      <c r="F42" s="52"/>
      <c r="G42" s="52"/>
      <c r="H42" s="52"/>
      <c r="I42" s="94"/>
      <c r="J42" s="52"/>
      <c r="K42" s="52"/>
      <c r="L42" s="52"/>
      <c r="M42" s="52"/>
      <c r="N42" s="52"/>
      <c r="O42" s="52"/>
      <c r="P42" s="52"/>
      <c r="Q42" s="52"/>
      <c r="R42" s="52"/>
      <c r="S42" s="55"/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95"/>
      <c r="AG42" s="95"/>
      <c r="AH42" s="95"/>
      <c r="AI42" s="56"/>
      <c r="AJ42" s="56"/>
      <c r="AK42" s="56"/>
    </row>
    <row r="43" spans="1:37" ht="15" customHeight="1" x14ac:dyDescent="0.25">
      <c r="A43" t="s">
        <v>4057</v>
      </c>
      <c r="B43" s="123">
        <v>6</v>
      </c>
      <c r="C43" s="124" t="s">
        <v>700</v>
      </c>
      <c r="D43" s="123">
        <v>136</v>
      </c>
      <c r="E43" s="123" t="s">
        <v>701</v>
      </c>
      <c r="F43" s="122">
        <v>66</v>
      </c>
      <c r="G43" s="121">
        <v>4930</v>
      </c>
      <c r="H43" s="120">
        <v>70</v>
      </c>
      <c r="I43" s="78"/>
      <c r="J43" s="92" t="s">
        <v>71</v>
      </c>
      <c r="K43" s="92" t="s">
        <v>4077</v>
      </c>
      <c r="L43" s="48">
        <v>300</v>
      </c>
      <c r="M43" s="78" t="s">
        <v>33</v>
      </c>
      <c r="N43" s="78" t="s">
        <v>33</v>
      </c>
      <c r="O43" s="36">
        <f t="shared" ref="O43:O47" si="6">(15/100)+1</f>
        <v>1.1499999999999999</v>
      </c>
      <c r="P43" s="36">
        <f t="shared" si="3"/>
        <v>1.02</v>
      </c>
      <c r="Q43" s="30">
        <f>(((L43*I43)/9000)+L43)</f>
        <v>300</v>
      </c>
      <c r="R43" s="31">
        <f>((Q43*G43)/9000)*(O43*P43)</f>
        <v>192.76299999999998</v>
      </c>
      <c r="S43" s="53">
        <v>32500</v>
      </c>
      <c r="T43" s="138">
        <v>35</v>
      </c>
      <c r="U43" s="138">
        <v>6000</v>
      </c>
      <c r="V43" s="170" t="s">
        <v>33</v>
      </c>
      <c r="W43" s="170" t="s">
        <v>33</v>
      </c>
      <c r="X43" s="146">
        <f>(R43*S43)/1000</f>
        <v>6264.7974999999988</v>
      </c>
      <c r="Y43" s="112"/>
      <c r="Z43" s="146">
        <f>(R44*S44)/1000</f>
        <v>5870.8649999999989</v>
      </c>
      <c r="AA43" s="114"/>
      <c r="AB43" s="142">
        <f>F43*T43</f>
        <v>2310</v>
      </c>
      <c r="AC43" s="142">
        <f>(R43*U43)/1000</f>
        <v>1156.5779999999997</v>
      </c>
      <c r="AD43" s="114"/>
      <c r="AE43" s="114"/>
      <c r="AF43" s="177">
        <f>SUM(X43:AE44)</f>
        <v>15602.240499999998</v>
      </c>
      <c r="AG43" s="179">
        <v>1.2</v>
      </c>
      <c r="AH43" s="181">
        <f>AF43*AG43</f>
        <v>18722.688599999998</v>
      </c>
      <c r="AI43" s="123">
        <v>7500</v>
      </c>
      <c r="AJ43" s="124">
        <f>((AF43*AG43)+AI43)*0.9144</f>
        <v>23978.026455839998</v>
      </c>
      <c r="AK43" s="124">
        <f>AJ43/0.9144</f>
        <v>26222.688599999998</v>
      </c>
    </row>
    <row r="44" spans="1:37" ht="15" customHeight="1" x14ac:dyDescent="0.25">
      <c r="A44" t="s">
        <v>4058</v>
      </c>
      <c r="B44" s="123"/>
      <c r="C44" s="124"/>
      <c r="D44" s="123"/>
      <c r="E44" s="123"/>
      <c r="F44" s="122"/>
      <c r="G44" s="121"/>
      <c r="H44" s="120"/>
      <c r="I44" s="78"/>
      <c r="J44" s="92" t="s">
        <v>77</v>
      </c>
      <c r="K44" s="92" t="s">
        <v>4077</v>
      </c>
      <c r="L44" s="48">
        <v>300</v>
      </c>
      <c r="M44" s="78" t="s">
        <v>33</v>
      </c>
      <c r="N44" s="78" t="s">
        <v>33</v>
      </c>
      <c r="O44" s="36">
        <f t="shared" si="6"/>
        <v>1.1499999999999999</v>
      </c>
      <c r="P44" s="36">
        <f t="shared" si="3"/>
        <v>1.02</v>
      </c>
      <c r="Q44" s="30">
        <f>(((L44*I44)/9000)+L44)</f>
        <v>300</v>
      </c>
      <c r="R44" s="31">
        <f>((Q44*F43*H43)/9000)*(O44*P44)</f>
        <v>180.64199999999997</v>
      </c>
      <c r="S44" s="53">
        <v>32500</v>
      </c>
      <c r="T44" s="140"/>
      <c r="U44" s="140"/>
      <c r="V44" s="140"/>
      <c r="W44" s="140"/>
      <c r="X44" s="146"/>
      <c r="Y44" s="113"/>
      <c r="Z44" s="146"/>
      <c r="AA44" s="115"/>
      <c r="AB44" s="144"/>
      <c r="AC44" s="144"/>
      <c r="AD44" s="115"/>
      <c r="AE44" s="115"/>
      <c r="AF44" s="173"/>
      <c r="AG44" s="180"/>
      <c r="AH44" s="182"/>
      <c r="AI44" s="123"/>
      <c r="AJ44" s="124"/>
      <c r="AK44" s="124"/>
    </row>
    <row r="45" spans="1:37" ht="15" customHeight="1" x14ac:dyDescent="0.25">
      <c r="B45" s="87"/>
      <c r="C45" s="88"/>
      <c r="D45" s="88"/>
      <c r="E45" s="88"/>
      <c r="F45" s="88"/>
      <c r="G45" s="88"/>
      <c r="H45" s="88"/>
      <c r="I45" s="89"/>
      <c r="J45" s="88"/>
      <c r="K45" s="88"/>
      <c r="L45" s="88"/>
      <c r="M45" s="88"/>
      <c r="N45" s="88"/>
      <c r="O45" s="88"/>
      <c r="P45" s="88"/>
      <c r="Q45" s="88"/>
      <c r="R45" s="88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54"/>
      <c r="AE45" s="54"/>
      <c r="AF45" s="91"/>
      <c r="AG45" s="91"/>
      <c r="AH45" s="91"/>
      <c r="AI45" s="56"/>
      <c r="AJ45" s="56"/>
      <c r="AK45" s="56"/>
    </row>
    <row r="46" spans="1:37" ht="15" customHeight="1" x14ac:dyDescent="0.25">
      <c r="A46" t="s">
        <v>4057</v>
      </c>
      <c r="B46" s="174">
        <v>7</v>
      </c>
      <c r="C46" s="116" t="s">
        <v>657</v>
      </c>
      <c r="D46" s="174"/>
      <c r="E46" s="118" t="s">
        <v>658</v>
      </c>
      <c r="F46" s="164">
        <v>80</v>
      </c>
      <c r="G46" s="185">
        <v>9270</v>
      </c>
      <c r="H46" s="135">
        <v>66</v>
      </c>
      <c r="I46" s="36"/>
      <c r="J46" s="92" t="s">
        <v>71</v>
      </c>
      <c r="K46" s="92" t="s">
        <v>4082</v>
      </c>
      <c r="L46" s="48">
        <v>75</v>
      </c>
      <c r="M46" s="78" t="s">
        <v>33</v>
      </c>
      <c r="N46" s="36"/>
      <c r="O46" s="36">
        <f t="shared" si="6"/>
        <v>1.1499999999999999</v>
      </c>
      <c r="P46" s="36">
        <f t="shared" si="3"/>
        <v>1.02</v>
      </c>
      <c r="Q46" s="30">
        <f>(((L46*I46)/9000)+L46)</f>
        <v>75</v>
      </c>
      <c r="R46" s="31">
        <f>((Q46*G46)/9000)*(O46*P46)</f>
        <v>90.614249999999984</v>
      </c>
      <c r="S46" s="53">
        <v>37500</v>
      </c>
      <c r="T46" s="138">
        <v>35</v>
      </c>
      <c r="U46" s="138">
        <v>6000</v>
      </c>
      <c r="V46" s="99"/>
      <c r="W46" s="170" t="s">
        <v>33</v>
      </c>
      <c r="X46" s="146">
        <f>(R46*S46)/1000</f>
        <v>3398.0343749999997</v>
      </c>
      <c r="Y46" s="112"/>
      <c r="Z46" s="146">
        <f>(R47*S47)/1000</f>
        <v>3088.4620799999998</v>
      </c>
      <c r="AA46" s="114"/>
      <c r="AB46" s="142">
        <f>F46*T46</f>
        <v>2800</v>
      </c>
      <c r="AC46" s="142">
        <f>(R46*U46)/1000</f>
        <v>543.68549999999993</v>
      </c>
      <c r="AD46" s="68"/>
      <c r="AE46" s="114"/>
      <c r="AF46" s="173">
        <f>ROUND((X46+Y46+Z46+AA46+AB46+AC46+AD46+AD47+AE46+AE47),0)</f>
        <v>10672</v>
      </c>
      <c r="AG46" s="179">
        <v>1.2</v>
      </c>
      <c r="AH46" s="181">
        <f>AF46*AG46</f>
        <v>12806.4</v>
      </c>
      <c r="AI46" s="123">
        <v>8000</v>
      </c>
      <c r="AJ46" s="124">
        <f>((AF46*AG46)+AI46)*0.9144</f>
        <v>19025.372160000003</v>
      </c>
      <c r="AK46" s="124">
        <f>AJ46/0.9144</f>
        <v>20806.400000000001</v>
      </c>
    </row>
    <row r="47" spans="1:37" ht="15" customHeight="1" x14ac:dyDescent="0.25">
      <c r="A47" t="s">
        <v>4059</v>
      </c>
      <c r="B47" s="175"/>
      <c r="C47" s="117"/>
      <c r="D47" s="175"/>
      <c r="E47" s="119"/>
      <c r="F47" s="166"/>
      <c r="G47" s="186"/>
      <c r="H47" s="137"/>
      <c r="I47" s="36">
        <v>1200</v>
      </c>
      <c r="J47" s="92" t="s">
        <v>77</v>
      </c>
      <c r="K47" s="92" t="s">
        <v>4034</v>
      </c>
      <c r="L47" s="48">
        <v>150</v>
      </c>
      <c r="M47" s="36" t="s">
        <v>35</v>
      </c>
      <c r="N47" s="36"/>
      <c r="O47" s="36">
        <f t="shared" si="6"/>
        <v>1.1499999999999999</v>
      </c>
      <c r="P47" s="36">
        <f t="shared" si="3"/>
        <v>1.02</v>
      </c>
      <c r="Q47" s="30">
        <f>(((L47*I47)/9000)+L47)</f>
        <v>170</v>
      </c>
      <c r="R47" s="31">
        <f>((Q47*F46*H46)/9000)*(O47*P47)</f>
        <v>116.98719999999999</v>
      </c>
      <c r="S47" s="92">
        <v>26400</v>
      </c>
      <c r="T47" s="140"/>
      <c r="U47" s="140"/>
      <c r="V47" s="92">
        <v>6</v>
      </c>
      <c r="W47" s="140"/>
      <c r="X47" s="146"/>
      <c r="Y47" s="113"/>
      <c r="Z47" s="146"/>
      <c r="AA47" s="115"/>
      <c r="AB47" s="144"/>
      <c r="AC47" s="144"/>
      <c r="AD47" s="53">
        <f>ROUND(((I47*R47*V47)/1000),0)</f>
        <v>842</v>
      </c>
      <c r="AE47" s="115"/>
      <c r="AF47" s="141"/>
      <c r="AG47" s="180"/>
      <c r="AH47" s="182"/>
      <c r="AI47" s="123"/>
      <c r="AJ47" s="124"/>
      <c r="AK47" s="124"/>
    </row>
  </sheetData>
  <mergeCells count="239">
    <mergeCell ref="H46:H47"/>
    <mergeCell ref="G46:G47"/>
    <mergeCell ref="F46:F47"/>
    <mergeCell ref="E46:E47"/>
    <mergeCell ref="D46:D47"/>
    <mergeCell ref="C46:C47"/>
    <mergeCell ref="B46:B47"/>
    <mergeCell ref="AK46:AK47"/>
    <mergeCell ref="AK43:AK44"/>
    <mergeCell ref="AK40:AK41"/>
    <mergeCell ref="AK35:AK38"/>
    <mergeCell ref="AK31:AK33"/>
    <mergeCell ref="AK28:AK29"/>
    <mergeCell ref="AK25:AK26"/>
    <mergeCell ref="AE46:AE47"/>
    <mergeCell ref="AD43:AD44"/>
    <mergeCell ref="AE43:AE44"/>
    <mergeCell ref="AD35:AD38"/>
    <mergeCell ref="AE35:AE38"/>
    <mergeCell ref="AD32:AD33"/>
    <mergeCell ref="AE31:AE33"/>
    <mergeCell ref="AE28:AE29"/>
    <mergeCell ref="AE25:AE26"/>
    <mergeCell ref="AI46:AI47"/>
    <mergeCell ref="AJ46:AJ47"/>
    <mergeCell ref="AG43:AG44"/>
    <mergeCell ref="AH43:AH44"/>
    <mergeCell ref="AG28:AG29"/>
    <mergeCell ref="AG31:AG33"/>
    <mergeCell ref="AG35:AG38"/>
    <mergeCell ref="AH28:AH29"/>
    <mergeCell ref="AH31:AH33"/>
    <mergeCell ref="AH35:AH38"/>
    <mergeCell ref="AG25:AG26"/>
    <mergeCell ref="AH25:AH26"/>
    <mergeCell ref="AG40:AG41"/>
    <mergeCell ref="AH40:AH41"/>
    <mergeCell ref="T46:T47"/>
    <mergeCell ref="U46:U47"/>
    <mergeCell ref="X46:X47"/>
    <mergeCell ref="Z46:Z47"/>
    <mergeCell ref="AB46:AB47"/>
    <mergeCell ref="AC46:AC47"/>
    <mergeCell ref="AF46:AF47"/>
    <mergeCell ref="AG46:AG47"/>
    <mergeCell ref="AH46:AH47"/>
    <mergeCell ref="Y46:Y47"/>
    <mergeCell ref="AA46:AA47"/>
    <mergeCell ref="W46:W47"/>
    <mergeCell ref="AC40:AC41"/>
    <mergeCell ref="AJ31:AJ33"/>
    <mergeCell ref="AJ28:AJ29"/>
    <mergeCell ref="AI28:AI29"/>
    <mergeCell ref="AF43:AF44"/>
    <mergeCell ref="AF40:AF41"/>
    <mergeCell ref="AI25:AI26"/>
    <mergeCell ref="AJ25:AJ26"/>
    <mergeCell ref="AJ43:AJ44"/>
    <mergeCell ref="AI43:AI44"/>
    <mergeCell ref="AI40:AI41"/>
    <mergeCell ref="AJ40:AJ41"/>
    <mergeCell ref="AJ35:AJ38"/>
    <mergeCell ref="AI35:AI38"/>
    <mergeCell ref="AI31:AI33"/>
    <mergeCell ref="AB40:AB41"/>
    <mergeCell ref="AB43:AB44"/>
    <mergeCell ref="X43:X44"/>
    <mergeCell ref="Z43:Z44"/>
    <mergeCell ref="V43:V44"/>
    <mergeCell ref="AC43:AC44"/>
    <mergeCell ref="W43:W44"/>
    <mergeCell ref="W40:W41"/>
    <mergeCell ref="W35:W38"/>
    <mergeCell ref="B6:B7"/>
    <mergeCell ref="C6:C7"/>
    <mergeCell ref="E6:E7"/>
    <mergeCell ref="D6:D7"/>
    <mergeCell ref="F6:F7"/>
    <mergeCell ref="G6:G7"/>
    <mergeCell ref="H6:H7"/>
    <mergeCell ref="B3:B4"/>
    <mergeCell ref="C3:C4"/>
    <mergeCell ref="G3:G4"/>
    <mergeCell ref="E3:E4"/>
    <mergeCell ref="D3:D4"/>
    <mergeCell ref="F3:F4"/>
    <mergeCell ref="B13:B16"/>
    <mergeCell ref="C13:C16"/>
    <mergeCell ref="D13:D16"/>
    <mergeCell ref="F13:F16"/>
    <mergeCell ref="E13:E16"/>
    <mergeCell ref="L13:L16"/>
    <mergeCell ref="D9:D11"/>
    <mergeCell ref="F9:F11"/>
    <mergeCell ref="G9:G11"/>
    <mergeCell ref="B9:B11"/>
    <mergeCell ref="C9:C11"/>
    <mergeCell ref="E9:E11"/>
    <mergeCell ref="L9:L11"/>
    <mergeCell ref="X6:X7"/>
    <mergeCell ref="Z6:Z7"/>
    <mergeCell ref="U3:U4"/>
    <mergeCell ref="T3:T4"/>
    <mergeCell ref="T9:T11"/>
    <mergeCell ref="U9:U11"/>
    <mergeCell ref="V9:V11"/>
    <mergeCell ref="X9:X11"/>
    <mergeCell ref="G13:G16"/>
    <mergeCell ref="H3:H4"/>
    <mergeCell ref="X3:X4"/>
    <mergeCell ref="Z3:Z4"/>
    <mergeCell ref="L3:L4"/>
    <mergeCell ref="V3:V4"/>
    <mergeCell ref="L6:L7"/>
    <mergeCell ref="T6:T7"/>
    <mergeCell ref="U6:U7"/>
    <mergeCell ref="V6:V7"/>
    <mergeCell ref="X13:X16"/>
    <mergeCell ref="V13:V16"/>
    <mergeCell ref="U13:U16"/>
    <mergeCell ref="T13:T16"/>
    <mergeCell ref="Y13:Y16"/>
    <mergeCell ref="AF3:AF4"/>
    <mergeCell ref="AF6:AF7"/>
    <mergeCell ref="AF9:AF11"/>
    <mergeCell ref="AF13:AF16"/>
    <mergeCell ref="AA3:AA4"/>
    <mergeCell ref="AA6:AA7"/>
    <mergeCell ref="Z9:Z11"/>
    <mergeCell ref="AA9:AA11"/>
    <mergeCell ref="AC9:AC11"/>
    <mergeCell ref="AB9:AB11"/>
    <mergeCell ref="AC6:AC7"/>
    <mergeCell ref="AC13:AC16"/>
    <mergeCell ref="AB3:AB4"/>
    <mergeCell ref="AC3:AC4"/>
    <mergeCell ref="AB13:AB16"/>
    <mergeCell ref="AA13:AA16"/>
    <mergeCell ref="Z13:Z16"/>
    <mergeCell ref="AB6:AB7"/>
    <mergeCell ref="B28:B29"/>
    <mergeCell ref="C28:C29"/>
    <mergeCell ref="D28:D29"/>
    <mergeCell ref="E28:E29"/>
    <mergeCell ref="F28:F29"/>
    <mergeCell ref="G28:G29"/>
    <mergeCell ref="B25:B26"/>
    <mergeCell ref="C25:C26"/>
    <mergeCell ref="D25:D26"/>
    <mergeCell ref="E25:E26"/>
    <mergeCell ref="F25:F26"/>
    <mergeCell ref="G25:G26"/>
    <mergeCell ref="B35:B38"/>
    <mergeCell ref="C35:C38"/>
    <mergeCell ref="D35:D38"/>
    <mergeCell ref="E35:E38"/>
    <mergeCell ref="F35:F38"/>
    <mergeCell ref="G35:G38"/>
    <mergeCell ref="B31:B33"/>
    <mergeCell ref="C31:C33"/>
    <mergeCell ref="D31:D33"/>
    <mergeCell ref="E31:E33"/>
    <mergeCell ref="F31:F33"/>
    <mergeCell ref="G31:G33"/>
    <mergeCell ref="AF25:AF26"/>
    <mergeCell ref="H28:H29"/>
    <mergeCell ref="T28:T29"/>
    <mergeCell ref="U28:U29"/>
    <mergeCell ref="V28:V29"/>
    <mergeCell ref="X28:X29"/>
    <mergeCell ref="Z28:Z29"/>
    <mergeCell ref="H25:H26"/>
    <mergeCell ref="T25:T26"/>
    <mergeCell ref="U25:U26"/>
    <mergeCell ref="V25:V26"/>
    <mergeCell ref="X25:X26"/>
    <mergeCell ref="Z25:Z26"/>
    <mergeCell ref="AA28:AA29"/>
    <mergeCell ref="AB28:AB29"/>
    <mergeCell ref="AC28:AC29"/>
    <mergeCell ref="AF28:AF29"/>
    <mergeCell ref="Y25:Y26"/>
    <mergeCell ref="Y28:Y29"/>
    <mergeCell ref="AA25:AA26"/>
    <mergeCell ref="AB25:AB26"/>
    <mergeCell ref="AC25:AC26"/>
    <mergeCell ref="W28:W29"/>
    <mergeCell ref="W25:W26"/>
    <mergeCell ref="T31:T33"/>
    <mergeCell ref="U31:U33"/>
    <mergeCell ref="V31:V33"/>
    <mergeCell ref="X31:X33"/>
    <mergeCell ref="Z31:Z33"/>
    <mergeCell ref="AF35:AF38"/>
    <mergeCell ref="AA31:AA33"/>
    <mergeCell ref="AB31:AB33"/>
    <mergeCell ref="AC31:AC33"/>
    <mergeCell ref="AF31:AF33"/>
    <mergeCell ref="AC35:AC38"/>
    <mergeCell ref="AB35:AB38"/>
    <mergeCell ref="AA35:AA38"/>
    <mergeCell ref="Z35:Z38"/>
    <mergeCell ref="X35:X38"/>
    <mergeCell ref="V35:V38"/>
    <mergeCell ref="U35:U38"/>
    <mergeCell ref="T35:T38"/>
    <mergeCell ref="Y31:Y33"/>
    <mergeCell ref="Y35:Y38"/>
    <mergeCell ref="W31:W33"/>
    <mergeCell ref="D18:G18"/>
    <mergeCell ref="D19:G19"/>
    <mergeCell ref="D20:G20"/>
    <mergeCell ref="D21:G21"/>
    <mergeCell ref="F40:F41"/>
    <mergeCell ref="H40:H41"/>
    <mergeCell ref="G40:G41"/>
    <mergeCell ref="E40:E41"/>
    <mergeCell ref="D40:D41"/>
    <mergeCell ref="H31:H33"/>
    <mergeCell ref="H35:H38"/>
    <mergeCell ref="Y40:Y41"/>
    <mergeCell ref="Y43:Y44"/>
    <mergeCell ref="AA40:AA41"/>
    <mergeCell ref="AA43:AA44"/>
    <mergeCell ref="C40:C41"/>
    <mergeCell ref="B40:B41"/>
    <mergeCell ref="H43:H44"/>
    <mergeCell ref="G43:G44"/>
    <mergeCell ref="F43:F44"/>
    <mergeCell ref="E43:E44"/>
    <mergeCell ref="D43:D44"/>
    <mergeCell ref="C43:C44"/>
    <mergeCell ref="B43:B44"/>
    <mergeCell ref="T40:T41"/>
    <mergeCell ref="U40:U41"/>
    <mergeCell ref="T43:T44"/>
    <mergeCell ref="U43:U44"/>
    <mergeCell ref="X40:X41"/>
    <mergeCell ref="Z40:Z41"/>
  </mergeCells>
  <pageMargins left="0.7" right="0.7" top="0.75" bottom="0.75" header="0.3" footer="0.3"/>
  <pageSetup paperSize="285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master kain</vt:lpstr>
      <vt:lpstr>Revisi Master</vt:lpstr>
      <vt:lpstr>simulasi ver costing</vt:lpstr>
      <vt:lpstr>Simulasi Ver MKT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agustian23</dc:creator>
  <cp:lastModifiedBy>agustian23</cp:lastModifiedBy>
  <dcterms:created xsi:type="dcterms:W3CDTF">2018-02-09T01:47:24Z</dcterms:created>
  <dcterms:modified xsi:type="dcterms:W3CDTF">2018-10-24T04:30:36Z</dcterms:modified>
</cp:coreProperties>
</file>