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360" windowHeight="8040" tabRatio="941"/>
  </bookViews>
  <sheets>
    <sheet name="LB Sludge New" sheetId="33" r:id="rId1"/>
  </sheets>
  <calcPr calcId="124519"/>
</workbook>
</file>

<file path=xl/calcChain.xml><?xml version="1.0" encoding="utf-8"?>
<calcChain xmlns="http://schemas.openxmlformats.org/spreadsheetml/2006/main">
  <c r="G12" i="33"/>
  <c r="N12" s="1"/>
  <c r="N13" s="1"/>
  <c r="N14" s="1"/>
  <c r="N15" s="1"/>
  <c r="N16" s="1"/>
  <c r="N17" s="1"/>
  <c r="N18" s="1"/>
  <c r="N19" s="1"/>
  <c r="N20" s="1"/>
  <c r="N21" s="1"/>
  <c r="N22" s="1"/>
  <c r="N23" s="1"/>
  <c r="N24" s="1"/>
  <c r="N25" s="1"/>
  <c r="N26" s="1"/>
  <c r="N27" s="1"/>
  <c r="N28" s="1"/>
  <c r="N29" s="1"/>
  <c r="N30" s="1"/>
  <c r="N31" s="1"/>
  <c r="N32" s="1"/>
  <c r="N33" s="1"/>
  <c r="N34" s="1"/>
  <c r="N35" s="1"/>
  <c r="N36" s="1"/>
  <c r="N37" s="1"/>
  <c r="N38" s="1"/>
  <c r="N39" s="1"/>
  <c r="N40" s="1"/>
  <c r="N41" s="1"/>
  <c r="N42" s="1"/>
  <c r="N43" s="1"/>
  <c r="N44" s="1"/>
  <c r="N45" s="1"/>
  <c r="N46" s="1"/>
  <c r="N47" s="1"/>
  <c r="N48" s="1"/>
  <c r="N49" s="1"/>
  <c r="N50" s="1"/>
  <c r="N51" s="1"/>
  <c r="N52" s="1"/>
  <c r="N53" s="1"/>
  <c r="N54" s="1"/>
  <c r="N55" s="1"/>
  <c r="N56" s="1"/>
  <c r="N57" s="1"/>
  <c r="N58" s="1"/>
  <c r="N59" s="1"/>
  <c r="G16"/>
  <c r="G59" s="1"/>
  <c r="G21"/>
  <c r="G24"/>
  <c r="G27"/>
  <c r="G30"/>
  <c r="G34"/>
  <c r="G37"/>
  <c r="G38"/>
  <c r="G41"/>
  <c r="G43"/>
  <c r="G46"/>
  <c r="G47"/>
  <c r="G48"/>
  <c r="G49"/>
  <c r="G50"/>
  <c r="G51"/>
  <c r="G52"/>
  <c r="G53"/>
  <c r="G54"/>
  <c r="G55"/>
  <c r="G56"/>
  <c r="G57"/>
  <c r="E59"/>
  <c r="J59"/>
</calcChain>
</file>

<file path=xl/sharedStrings.xml><?xml version="1.0" encoding="utf-8"?>
<sst xmlns="http://schemas.openxmlformats.org/spreadsheetml/2006/main" count="227" uniqueCount="73">
  <si>
    <t xml:space="preserve">PENCATATAN PENGELOLAAN </t>
  </si>
  <si>
    <t>LIMBAH B3 ( LOGBOOK )</t>
  </si>
  <si>
    <t>LEMBAR KEGIATAN LIMBAH BAHAN BERBAHAYA DAN BERACUN (1)</t>
  </si>
  <si>
    <t>PT. SIPATEX PUTRI LESTARI</t>
  </si>
  <si>
    <t>MASUKNYA LIMBAH B3 KE TPS</t>
  </si>
  <si>
    <t>KELUAR LIMBAH B3</t>
  </si>
  <si>
    <t>Sisa LB3 Yang Ada di TPS</t>
  </si>
  <si>
    <t>NO</t>
  </si>
  <si>
    <t>Jenis Limbah B3 Masuk</t>
  </si>
  <si>
    <t>Tanggal Limbah B3 Masuk</t>
  </si>
  <si>
    <t>Sumber Limbah B3 Masuk (Kg)</t>
  </si>
  <si>
    <t>Jumlah Limbah B3 Yang Masuk (Kg)</t>
  </si>
  <si>
    <t>Maksimal Penyimpanan s/d Tanggal (t=0+90Hr,180 Hr) (2)</t>
  </si>
  <si>
    <t xml:space="preserve">Qty Hasil Pengeringan </t>
  </si>
  <si>
    <t>Tgl Keluar Limbah</t>
  </si>
  <si>
    <t>Jmh Limb B3 Keluar</t>
  </si>
  <si>
    <t>Pengangkut</t>
  </si>
  <si>
    <t>Tujuan Penyerahan</t>
  </si>
  <si>
    <t>Bukti No. Dokumen</t>
  </si>
  <si>
    <t>(A)</t>
  </si>
  <si>
    <t>(B)</t>
  </si>
  <si>
    <t>(C)</t>
  </si>
  <si>
    <t>(D)</t>
  </si>
  <si>
    <t>(E)</t>
  </si>
  <si>
    <t>(F)</t>
  </si>
  <si>
    <t>(G)</t>
  </si>
  <si>
    <t>(H)</t>
  </si>
  <si>
    <t>(I)</t>
  </si>
  <si>
    <t>(J)</t>
  </si>
  <si>
    <t>(K)</t>
  </si>
  <si>
    <t>(L)</t>
  </si>
  <si>
    <t xml:space="preserve">(M) </t>
  </si>
  <si>
    <t>Saldo Awal</t>
  </si>
  <si>
    <t>SLUDGE</t>
  </si>
  <si>
    <t>WWT</t>
  </si>
  <si>
    <t>PT. Roda Prima Wijaksana</t>
  </si>
  <si>
    <t>PT. Karya Nusa Bumi Persada</t>
  </si>
  <si>
    <t>ABK 0012842</t>
  </si>
  <si>
    <t>ABK 0012843</t>
  </si>
  <si>
    <t>ABK 0011707</t>
  </si>
  <si>
    <t>ABK 0012830</t>
  </si>
  <si>
    <t>ABK 0012816</t>
  </si>
  <si>
    <t>ABK 0012815</t>
  </si>
  <si>
    <t>ABK 0012818</t>
  </si>
  <si>
    <t>ABK 0012819</t>
  </si>
  <si>
    <t>ABK 0012810</t>
  </si>
  <si>
    <t>ABK 0012809</t>
  </si>
  <si>
    <t>ABK 0012811</t>
  </si>
  <si>
    <t>ABK 0012826</t>
  </si>
  <si>
    <t>ABK 0012807</t>
  </si>
  <si>
    <t>ABK 0012848</t>
  </si>
  <si>
    <t>ABK 0012827</t>
  </si>
  <si>
    <t>ABK 0012712</t>
  </si>
  <si>
    <t>ABK 0012836</t>
  </si>
  <si>
    <t>ABK 00128.37</t>
  </si>
  <si>
    <t>ABK 0012808</t>
  </si>
  <si>
    <t>ABK 0012806</t>
  </si>
  <si>
    <t>ABK 0012839</t>
  </si>
  <si>
    <t>ABK 0012884</t>
  </si>
  <si>
    <t>ABK 0012881</t>
  </si>
  <si>
    <t>ABK 0012883</t>
  </si>
  <si>
    <t>ABK 0012894</t>
  </si>
  <si>
    <t>ABK 0012838</t>
  </si>
  <si>
    <t>ABK 0072832</t>
  </si>
  <si>
    <t>ABK 0012901</t>
  </si>
  <si>
    <t>ABK 0012944</t>
  </si>
  <si>
    <t>ABK 0012931</t>
  </si>
  <si>
    <t>ABK  0012965</t>
  </si>
  <si>
    <t>ABK 0012929</t>
  </si>
  <si>
    <t xml:space="preserve">JUMLAH </t>
  </si>
  <si>
    <t>Mengetahui,</t>
  </si>
  <si>
    <t>Bandung, 08 April 2019</t>
  </si>
  <si>
    <t>K3LH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</si>
</sst>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8" formatCode="[$-409]d\-mmm\-yy;@"/>
    <numFmt numFmtId="169" formatCode="_(* #,##0_);_(* \(#,##0\);_(* &quot;-&quot;??_);_(@_)"/>
    <numFmt numFmtId="170" formatCode="_(* #,##0.000_);_(* \(#,##0.000\);_(* &quot;-&quot;??.000_);_(@_)"/>
    <numFmt numFmtId="171" formatCode="#,##0;[Red]#,##0"/>
  </numFmts>
  <fonts count="25">
    <font>
      <sz val="10"/>
      <name val="Arial"/>
    </font>
    <font>
      <sz val="11"/>
      <color indexed="8"/>
      <name val="Calibri"/>
    </font>
    <font>
      <sz val="11"/>
      <color indexed="10"/>
      <name val="Calibri"/>
    </font>
    <font>
      <b/>
      <sz val="11"/>
      <color indexed="8"/>
      <name val="Calibri"/>
    </font>
    <font>
      <b/>
      <sz val="18"/>
      <color indexed="56"/>
      <name val="Cambria"/>
    </font>
    <font>
      <sz val="11"/>
      <color indexed="60"/>
      <name val="Calibri"/>
    </font>
    <font>
      <sz val="11"/>
      <color indexed="52"/>
      <name val="Calibri"/>
    </font>
    <font>
      <sz val="11"/>
      <color indexed="20"/>
      <name val="Calibri"/>
    </font>
    <font>
      <sz val="11"/>
      <color indexed="9"/>
      <name val="Calibri"/>
    </font>
    <font>
      <i/>
      <sz val="11"/>
      <color indexed="23"/>
      <name val="Calibri"/>
    </font>
    <font>
      <b/>
      <sz val="11"/>
      <color indexed="52"/>
      <name val="Calibri"/>
    </font>
    <font>
      <sz val="11"/>
      <color indexed="17"/>
      <name val="Calibri"/>
    </font>
    <font>
      <b/>
      <sz val="11"/>
      <color indexed="63"/>
      <name val="Calibri"/>
    </font>
    <font>
      <b/>
      <sz val="15"/>
      <color indexed="56"/>
      <name val="Calibri"/>
    </font>
    <font>
      <b/>
      <sz val="11"/>
      <color indexed="9"/>
      <name val="Calibri"/>
    </font>
    <font>
      <b/>
      <sz val="13"/>
      <color indexed="56"/>
      <name val="Calibri"/>
    </font>
    <font>
      <b/>
      <sz val="11"/>
      <color indexed="56"/>
      <name val="Calibri"/>
    </font>
    <font>
      <sz val="11"/>
      <color indexed="62"/>
      <name val="Calibri"/>
    </font>
    <font>
      <sz val="10"/>
      <name val="Comic Sans MS"/>
    </font>
    <font>
      <b/>
      <sz val="10"/>
      <name val="Comic Sans MS"/>
    </font>
    <font>
      <sz val="8"/>
      <name val="Arial"/>
    </font>
    <font>
      <b/>
      <sz val="24"/>
      <name val="MS Mincho"/>
    </font>
    <font>
      <b/>
      <sz val="14"/>
      <name val="Comic Sans MS"/>
    </font>
    <font>
      <sz val="10"/>
      <name val="Times New Roman"/>
    </font>
    <font>
      <sz val="10"/>
      <name val="Arial"/>
    </font>
  </fonts>
  <fills count="2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3" fillId="0" borderId="1" applyNumberFormat="0" applyFill="0" applyAlignment="0" applyProtection="0"/>
    <xf numFmtId="43" fontId="24" fillId="0" borderId="0" applyFont="0" applyFill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3" borderId="0" applyNumberFormat="0" applyBorder="0" applyAlignment="0" applyProtection="0"/>
    <xf numFmtId="0" fontId="1" fillId="7" borderId="0" applyNumberFormat="0" applyBorder="0" applyAlignment="0" applyProtection="0"/>
    <xf numFmtId="0" fontId="6" fillId="0" borderId="2" applyNumberFormat="0" applyFill="0" applyAlignment="0" applyProtection="0"/>
    <xf numFmtId="0" fontId="7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9" fillId="0" borderId="0" applyNumberFormat="0" applyFill="0" applyBorder="0" applyAlignment="0" applyProtection="0"/>
    <xf numFmtId="0" fontId="1" fillId="15" borderId="0" applyNumberFormat="0" applyBorder="0" applyAlignment="0" applyProtection="0"/>
    <xf numFmtId="0" fontId="10" fillId="16" borderId="3" applyNumberFormat="0" applyAlignment="0" applyProtection="0"/>
    <xf numFmtId="0" fontId="1" fillId="8" borderId="0" applyNumberFormat="0" applyBorder="0" applyAlignment="0" applyProtection="0"/>
    <xf numFmtId="0" fontId="1" fillId="17" borderId="0" applyNumberFormat="0" applyBorder="0" applyAlignment="0" applyProtection="0"/>
    <xf numFmtId="0" fontId="1" fillId="6" borderId="0" applyNumberFormat="0" applyBorder="0" applyAlignment="0" applyProtection="0"/>
    <xf numFmtId="0" fontId="24" fillId="0" borderId="0"/>
    <xf numFmtId="0" fontId="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8" fillId="4" borderId="0" applyNumberFormat="0" applyBorder="0" applyAlignment="0" applyProtection="0"/>
    <xf numFmtId="0" fontId="12" fillId="16" borderId="4" applyNumberFormat="0" applyAlignment="0" applyProtection="0"/>
    <xf numFmtId="0" fontId="11" fillId="17" borderId="0" applyNumberFormat="0" applyBorder="0" applyAlignment="0" applyProtection="0"/>
    <xf numFmtId="0" fontId="8" fillId="5" borderId="0" applyNumberFormat="0" applyBorder="0" applyAlignment="0" applyProtection="0"/>
    <xf numFmtId="0" fontId="8" fillId="12" borderId="0" applyNumberFormat="0" applyBorder="0" applyAlignment="0" applyProtection="0"/>
    <xf numFmtId="0" fontId="8" fillId="13" borderId="0" applyNumberFormat="0" applyBorder="0" applyAlignment="0" applyProtection="0"/>
    <xf numFmtId="0" fontId="8" fillId="21" borderId="0" applyNumberFormat="0" applyBorder="0" applyAlignment="0" applyProtection="0"/>
    <xf numFmtId="0" fontId="13" fillId="0" borderId="5" applyNumberFormat="0" applyFill="0" applyAlignment="0" applyProtection="0"/>
    <xf numFmtId="0" fontId="24" fillId="22" borderId="6" applyNumberFormat="0" applyFont="0" applyAlignment="0" applyProtection="0"/>
    <xf numFmtId="0" fontId="15" fillId="0" borderId="7" applyNumberFormat="0" applyFill="0" applyAlignment="0" applyProtection="0"/>
    <xf numFmtId="0" fontId="14" fillId="23" borderId="8" applyNumberFormat="0" applyAlignment="0" applyProtection="0"/>
    <xf numFmtId="0" fontId="16" fillId="0" borderId="9" applyNumberFormat="0" applyFill="0" applyAlignment="0" applyProtection="0"/>
    <xf numFmtId="0" fontId="16" fillId="0" borderId="0" applyNumberFormat="0" applyFill="0" applyBorder="0" applyAlignment="0" applyProtection="0"/>
    <xf numFmtId="0" fontId="17" fillId="20" borderId="3" applyNumberFormat="0" applyAlignment="0" applyProtection="0"/>
  </cellStyleXfs>
  <cellXfs count="99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9" fillId="0" borderId="0" xfId="0" applyFont="1" applyBorder="1" applyAlignment="1">
      <alignment horizontal="center"/>
    </xf>
    <xf numFmtId="0" fontId="18" fillId="0" borderId="10" xfId="0" applyFont="1" applyBorder="1" applyAlignment="1">
      <alignment horizontal="center" vertical="center"/>
    </xf>
    <xf numFmtId="168" fontId="18" fillId="0" borderId="11" xfId="0" applyNumberFormat="1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168" fontId="18" fillId="0" borderId="0" xfId="0" applyNumberFormat="1" applyFont="1" applyBorder="1" applyAlignment="1">
      <alignment horizontal="center" vertical="center"/>
    </xf>
    <xf numFmtId="169" fontId="18" fillId="0" borderId="0" xfId="3" applyNumberFormat="1" applyFont="1" applyBorder="1" applyAlignment="1">
      <alignment vertical="center"/>
    </xf>
    <xf numFmtId="14" fontId="18" fillId="0" borderId="0" xfId="0" applyNumberFormat="1" applyFont="1" applyBorder="1" applyAlignment="1">
      <alignment vertical="center"/>
    </xf>
    <xf numFmtId="0" fontId="18" fillId="0" borderId="11" xfId="0" applyFont="1" applyBorder="1"/>
    <xf numFmtId="0" fontId="18" fillId="0" borderId="11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14" fontId="19" fillId="0" borderId="0" xfId="0" applyNumberFormat="1" applyFont="1" applyFill="1" applyBorder="1" applyAlignment="1">
      <alignment horizontal="center" vertical="center"/>
    </xf>
    <xf numFmtId="169" fontId="19" fillId="0" borderId="0" xfId="3" applyNumberFormat="1" applyFont="1" applyFill="1" applyBorder="1" applyAlignment="1">
      <alignment vertical="center"/>
    </xf>
    <xf numFmtId="168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left"/>
    </xf>
    <xf numFmtId="0" fontId="18" fillId="0" borderId="11" xfId="0" applyFont="1" applyBorder="1" applyAlignment="1">
      <alignment horizontal="center"/>
    </xf>
    <xf numFmtId="0" fontId="18" fillId="0" borderId="11" xfId="0" applyFont="1" applyFill="1" applyBorder="1"/>
    <xf numFmtId="0" fontId="18" fillId="0" borderId="11" xfId="0" applyFont="1" applyFill="1" applyBorder="1" applyAlignment="1">
      <alignment horizontal="center"/>
    </xf>
    <xf numFmtId="0" fontId="1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24" borderId="11" xfId="0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24" borderId="13" xfId="0" applyFont="1" applyFill="1" applyBorder="1" applyAlignment="1">
      <alignment horizontal="center" vertical="center" wrapText="1"/>
    </xf>
    <xf numFmtId="0" fontId="19" fillId="24" borderId="14" xfId="0" applyFont="1" applyFill="1" applyBorder="1" applyAlignment="1">
      <alignment horizontal="center" vertical="center"/>
    </xf>
    <xf numFmtId="0" fontId="19" fillId="24" borderId="15" xfId="0" applyFont="1" applyFill="1" applyBorder="1" applyAlignment="1">
      <alignment horizontal="center" vertical="center"/>
    </xf>
    <xf numFmtId="0" fontId="19" fillId="24" borderId="16" xfId="0" applyFont="1" applyFill="1" applyBorder="1" applyAlignment="1">
      <alignment horizontal="center" vertical="center"/>
    </xf>
    <xf numFmtId="0" fontId="19" fillId="0" borderId="13" xfId="0" applyFont="1" applyBorder="1" applyAlignment="1">
      <alignment horizontal="center" vertical="center" wrapText="1"/>
    </xf>
    <xf numFmtId="0" fontId="19" fillId="24" borderId="17" xfId="0" applyFont="1" applyFill="1" applyBorder="1" applyAlignment="1">
      <alignment horizontal="center" vertical="center"/>
    </xf>
    <xf numFmtId="168" fontId="19" fillId="24" borderId="12" xfId="0" applyNumberFormat="1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horizontal="center" vertical="center" wrapText="1"/>
    </xf>
    <xf numFmtId="1" fontId="18" fillId="0" borderId="0" xfId="0" applyNumberFormat="1" applyFont="1" applyFill="1" applyBorder="1" applyAlignment="1">
      <alignment horizontal="center" vertical="center"/>
    </xf>
    <xf numFmtId="168" fontId="18" fillId="0" borderId="11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18" fillId="0" borderId="11" xfId="0" applyNumberFormat="1" applyFont="1" applyFill="1" applyBorder="1" applyAlignment="1">
      <alignment horizontal="center" vertical="center"/>
    </xf>
    <xf numFmtId="0" fontId="18" fillId="0" borderId="0" xfId="0" applyFont="1" applyBorder="1"/>
    <xf numFmtId="0" fontId="20" fillId="0" borderId="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9" fontId="18" fillId="0" borderId="11" xfId="0" applyNumberFormat="1" applyFont="1" applyBorder="1" applyAlignment="1">
      <alignment horizontal="center" vertical="center"/>
    </xf>
    <xf numFmtId="169" fontId="18" fillId="0" borderId="0" xfId="0" applyNumberFormat="1" applyFont="1" applyAlignment="1">
      <alignment horizontal="center" vertical="center"/>
    </xf>
    <xf numFmtId="0" fontId="19" fillId="24" borderId="18" xfId="0" applyFont="1" applyFill="1" applyBorder="1" applyAlignment="1">
      <alignment horizontal="center" vertical="center" wrapText="1"/>
    </xf>
    <xf numFmtId="0" fontId="18" fillId="0" borderId="0" xfId="0" applyFont="1" applyAlignment="1">
      <alignment horizontal="right"/>
    </xf>
    <xf numFmtId="41" fontId="18" fillId="0" borderId="11" xfId="0" applyNumberFormat="1" applyFont="1" applyBorder="1" applyAlignment="1">
      <alignment horizontal="center" vertical="center"/>
    </xf>
    <xf numFmtId="169" fontId="19" fillId="25" borderId="20" xfId="3" applyNumberFormat="1" applyFont="1" applyFill="1" applyBorder="1" applyAlignment="1">
      <alignment vertical="center"/>
    </xf>
    <xf numFmtId="1" fontId="18" fillId="0" borderId="21" xfId="0" applyNumberFormat="1" applyFont="1" applyBorder="1" applyAlignment="1">
      <alignment horizontal="center" vertical="center"/>
    </xf>
    <xf numFmtId="1" fontId="19" fillId="25" borderId="20" xfId="0" applyNumberFormat="1" applyFont="1" applyFill="1" applyBorder="1" applyAlignment="1">
      <alignment horizontal="center" vertical="center"/>
    </xf>
    <xf numFmtId="0" fontId="19" fillId="25" borderId="20" xfId="0" applyFont="1" applyFill="1" applyBorder="1"/>
    <xf numFmtId="0" fontId="19" fillId="25" borderId="20" xfId="0" applyFont="1" applyFill="1" applyBorder="1" applyAlignment="1">
      <alignment horizontal="center"/>
    </xf>
    <xf numFmtId="1" fontId="19" fillId="25" borderId="22" xfId="0" applyNumberFormat="1" applyFont="1" applyFill="1" applyBorder="1" applyAlignment="1">
      <alignment horizontal="center" vertical="center"/>
    </xf>
    <xf numFmtId="169" fontId="19" fillId="25" borderId="23" xfId="0" applyNumberFormat="1" applyFont="1" applyFill="1" applyBorder="1" applyAlignment="1">
      <alignment horizontal="center" vertical="center"/>
    </xf>
    <xf numFmtId="168" fontId="19" fillId="25" borderId="24" xfId="0" applyNumberFormat="1" applyFont="1" applyFill="1" applyBorder="1" applyAlignment="1">
      <alignment horizontal="center" vertical="center"/>
    </xf>
    <xf numFmtId="3" fontId="19" fillId="25" borderId="20" xfId="0" applyNumberFormat="1" applyFont="1" applyFill="1" applyBorder="1" applyAlignment="1">
      <alignment horizontal="center" vertical="center"/>
    </xf>
    <xf numFmtId="0" fontId="18" fillId="0" borderId="25" xfId="0" applyFont="1" applyBorder="1" applyAlignment="1">
      <alignment horizontal="center" vertical="center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/>
    </xf>
    <xf numFmtId="14" fontId="18" fillId="0" borderId="28" xfId="0" applyNumberFormat="1" applyFont="1" applyBorder="1" applyAlignment="1">
      <alignment horizontal="center" vertical="center"/>
    </xf>
    <xf numFmtId="0" fontId="18" fillId="0" borderId="29" xfId="0" applyFont="1" applyBorder="1" applyAlignment="1">
      <alignment horizontal="center" vertical="center"/>
    </xf>
    <xf numFmtId="168" fontId="18" fillId="24" borderId="31" xfId="0" applyNumberFormat="1" applyFont="1" applyFill="1" applyBorder="1" applyAlignment="1">
      <alignment horizontal="center" vertical="center" wrapText="1"/>
    </xf>
    <xf numFmtId="0" fontId="19" fillId="24" borderId="32" xfId="0" applyFont="1" applyFill="1" applyBorder="1" applyAlignment="1">
      <alignment horizontal="center" vertical="center"/>
    </xf>
    <xf numFmtId="0" fontId="19" fillId="24" borderId="28" xfId="0" applyFont="1" applyFill="1" applyBorder="1" applyAlignment="1">
      <alignment horizontal="center" vertical="center"/>
    </xf>
    <xf numFmtId="0" fontId="0" fillId="0" borderId="28" xfId="0" applyBorder="1"/>
    <xf numFmtId="169" fontId="19" fillId="24" borderId="28" xfId="0" applyNumberFormat="1" applyFont="1" applyFill="1" applyBorder="1" applyAlignment="1">
      <alignment horizontal="center" vertical="center"/>
    </xf>
    <xf numFmtId="0" fontId="19" fillId="24" borderId="33" xfId="0" applyFont="1" applyFill="1" applyBorder="1" applyAlignment="1">
      <alignment horizontal="center" vertical="center"/>
    </xf>
    <xf numFmtId="0" fontId="19" fillId="24" borderId="25" xfId="0" applyFont="1" applyFill="1" applyBorder="1" applyAlignment="1">
      <alignment horizontal="center" vertical="center"/>
    </xf>
    <xf numFmtId="0" fontId="19" fillId="24" borderId="27" xfId="0" applyFont="1" applyFill="1" applyBorder="1" applyAlignment="1">
      <alignment horizontal="center" vertical="center"/>
    </xf>
    <xf numFmtId="168" fontId="19" fillId="24" borderId="27" xfId="0" applyNumberFormat="1" applyFont="1" applyFill="1" applyBorder="1" applyAlignment="1">
      <alignment horizontal="center" vertical="center" wrapText="1"/>
    </xf>
    <xf numFmtId="3" fontId="19" fillId="24" borderId="34" xfId="0" applyNumberFormat="1" applyFont="1" applyFill="1" applyBorder="1" applyAlignment="1">
      <alignment horizontal="center" vertical="center" wrapText="1"/>
    </xf>
    <xf numFmtId="0" fontId="19" fillId="24" borderId="27" xfId="0" applyFont="1" applyFill="1" applyBorder="1" applyAlignment="1">
      <alignment horizontal="center" vertical="center" wrapText="1"/>
    </xf>
    <xf numFmtId="3" fontId="19" fillId="24" borderId="35" xfId="0" applyNumberFormat="1" applyFont="1" applyFill="1" applyBorder="1" applyAlignment="1">
      <alignment horizontal="center" vertical="center" wrapText="1"/>
    </xf>
    <xf numFmtId="1" fontId="19" fillId="24" borderId="21" xfId="0" applyNumberFormat="1" applyFont="1" applyFill="1" applyBorder="1" applyAlignment="1">
      <alignment horizontal="center" vertical="center"/>
    </xf>
    <xf numFmtId="3" fontId="19" fillId="24" borderId="36" xfId="0" applyNumberFormat="1" applyFont="1" applyFill="1" applyBorder="1" applyAlignment="1">
      <alignment horizontal="center" vertical="center" wrapText="1"/>
    </xf>
    <xf numFmtId="170" fontId="18" fillId="0" borderId="11" xfId="0" applyNumberFormat="1" applyFont="1" applyBorder="1" applyAlignment="1">
      <alignment horizontal="center" vertical="center"/>
    </xf>
    <xf numFmtId="169" fontId="19" fillId="25" borderId="41" xfId="0" applyNumberFormat="1" applyFont="1" applyFill="1" applyBorder="1" applyAlignment="1">
      <alignment horizontal="center" vertical="center"/>
    </xf>
    <xf numFmtId="3" fontId="0" fillId="0" borderId="11" xfId="0" applyNumberFormat="1" applyFont="1" applyBorder="1" applyAlignment="1">
      <alignment horizontal="center"/>
    </xf>
    <xf numFmtId="171" fontId="18" fillId="0" borderId="11" xfId="0" applyNumberFormat="1" applyFont="1" applyFill="1" applyBorder="1" applyAlignment="1">
      <alignment horizontal="center" vertical="center"/>
    </xf>
    <xf numFmtId="3" fontId="0" fillId="0" borderId="0" xfId="0" applyNumberFormat="1" applyFont="1" applyAlignment="1">
      <alignment horizontal="center"/>
    </xf>
    <xf numFmtId="0" fontId="23" fillId="0" borderId="11" xfId="0" applyFont="1" applyBorder="1" applyAlignment="1">
      <alignment horizontal="center" vertical="center"/>
    </xf>
    <xf numFmtId="41" fontId="23" fillId="0" borderId="11" xfId="0" applyNumberFormat="1" applyFont="1" applyBorder="1" applyAlignment="1">
      <alignment horizontal="center" vertical="center"/>
    </xf>
    <xf numFmtId="3" fontId="0" fillId="0" borderId="0" xfId="0" applyNumberFormat="1" applyFont="1" applyAlignment="1">
      <alignment horizontal="right" vertical="center"/>
    </xf>
    <xf numFmtId="41" fontId="0" fillId="0" borderId="11" xfId="0" applyNumberFormat="1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1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19" fillId="26" borderId="30" xfId="0" applyFont="1" applyFill="1" applyBorder="1" applyAlignment="1">
      <alignment horizontal="center" vertical="center"/>
    </xf>
    <xf numFmtId="0" fontId="0" fillId="26" borderId="37" xfId="0" applyFill="1" applyBorder="1"/>
    <xf numFmtId="0" fontId="19" fillId="26" borderId="37" xfId="0" applyFont="1" applyFill="1" applyBorder="1" applyAlignment="1">
      <alignment horizontal="center" vertical="center"/>
    </xf>
    <xf numFmtId="0" fontId="19" fillId="26" borderId="40" xfId="0" applyFont="1" applyFill="1" applyBorder="1" applyAlignment="1">
      <alignment horizontal="center" vertical="center"/>
    </xf>
    <xf numFmtId="14" fontId="19" fillId="25" borderId="30" xfId="0" applyNumberFormat="1" applyFont="1" applyFill="1" applyBorder="1" applyAlignment="1">
      <alignment horizontal="center" vertical="center"/>
    </xf>
    <xf numFmtId="14" fontId="19" fillId="25" borderId="37" xfId="0" applyNumberFormat="1" applyFont="1" applyFill="1" applyBorder="1" applyAlignment="1">
      <alignment horizontal="center" vertical="center"/>
    </xf>
    <xf numFmtId="14" fontId="19" fillId="25" borderId="19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24" borderId="38" xfId="0" applyFont="1" applyFill="1" applyBorder="1" applyAlignment="1">
      <alignment horizontal="center" vertical="center" wrapText="1"/>
    </xf>
    <xf numFmtId="0" fontId="19" fillId="24" borderId="39" xfId="0" applyFont="1" applyFill="1" applyBorder="1" applyAlignment="1">
      <alignment horizontal="center" vertical="center" wrapText="1"/>
    </xf>
  </cellXfs>
  <cellStyles count="44">
    <cellStyle name="20% - Accent1" xfId="21" builtinId="30" customBuiltin="1"/>
    <cellStyle name="20% - Accent2" xfId="23" builtinId="34" customBuiltin="1"/>
    <cellStyle name="20% - Accent3" xfId="24" builtinId="38" customBuiltin="1"/>
    <cellStyle name="20% - Accent4" xfId="25" builtinId="42" customBuiltin="1"/>
    <cellStyle name="20% - Accent5" xfId="28" builtinId="46" customBuiltin="1"/>
    <cellStyle name="20% - Accent6" xfId="29" builtinId="50" customBuiltin="1"/>
    <cellStyle name="40% - Accent1" xfId="4" builtinId="31" customBuiltin="1"/>
    <cellStyle name="40% - Accent2" xfId="6" builtinId="35" customBuiltin="1"/>
    <cellStyle name="40% - Accent3" xfId="8" builtinId="39" customBuiltin="1"/>
    <cellStyle name="40% - Accent4" xfId="9" builtinId="43" customBuiltin="1"/>
    <cellStyle name="40% - Accent5" xfId="10" builtinId="47" customBuiltin="1"/>
    <cellStyle name="40% - Accent6" xfId="11" builtinId="51" customBuiltin="1"/>
    <cellStyle name="60% - Accent1" xfId="27" builtinId="32" customBuiltin="1"/>
    <cellStyle name="60% - Accent2" xfId="30" builtinId="36" customBuiltin="1"/>
    <cellStyle name="60% - Accent3" xfId="33" builtinId="40" customBuiltin="1"/>
    <cellStyle name="60% - Accent4" xfId="34" builtinId="44" customBuiltin="1"/>
    <cellStyle name="60% - Accent5" xfId="35" builtinId="48" customBuiltin="1"/>
    <cellStyle name="60% - Accent6" xfId="36" builtinId="52" customBuiltin="1"/>
    <cellStyle name="Accent1" xfId="14" builtinId="29" customBuiltin="1"/>
    <cellStyle name="Accent2" xfId="15" builtinId="33" customBuiltin="1"/>
    <cellStyle name="Accent3" xfId="16" builtinId="37" customBuiltin="1"/>
    <cellStyle name="Accent4" xfId="17" builtinId="41" customBuiltin="1"/>
    <cellStyle name="Accent5" xfId="18" builtinId="45" customBuiltin="1"/>
    <cellStyle name="Accent6" xfId="19" builtinId="49" customBuiltin="1"/>
    <cellStyle name="Bad" xfId="13" builtinId="27" customBuiltin="1"/>
    <cellStyle name="Calculation" xfId="22" builtinId="22" customBuiltin="1"/>
    <cellStyle name="Check Cell" xfId="40" builtinId="23" customBuiltin="1"/>
    <cellStyle name="Comma" xfId="3" builtinId="3"/>
    <cellStyle name="Explanatory Text" xfId="20" builtinId="53" customBuiltin="1"/>
    <cellStyle name="Good" xfId="32" builtinId="26" customBuiltin="1"/>
    <cellStyle name="Heading 1" xfId="37" builtinId="16" customBuiltin="1"/>
    <cellStyle name="Heading 2" xfId="39" builtinId="17" customBuiltin="1"/>
    <cellStyle name="Heading 3" xfId="41" builtinId="18" customBuiltin="1"/>
    <cellStyle name="Heading 4" xfId="42" builtinId="19" customBuiltin="1"/>
    <cellStyle name="Input" xfId="43" builtinId="20" customBuiltin="1"/>
    <cellStyle name="Linked Cell" xfId="12" builtinId="24" customBuiltin="1"/>
    <cellStyle name="Neutral" xfId="1" builtinId="28" customBuiltin="1"/>
    <cellStyle name="Normal" xfId="0" builtinId="0"/>
    <cellStyle name="Normal 2" xfId="26"/>
    <cellStyle name="Note" xfId="38" builtinId="10" customBuiltin="1"/>
    <cellStyle name="Output" xfId="31" builtinId="21" customBuiltin="1"/>
    <cellStyle name="Title" xfId="5" builtinId="15" customBuiltin="1"/>
    <cellStyle name="Total" xfId="2" builtinId="25" customBuiltin="1"/>
    <cellStyle name="Warning Text" xfId="7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64"/>
  <sheetViews>
    <sheetView tabSelected="1" zoomScale="70" workbookViewId="0">
      <selection activeCell="O59" sqref="O59"/>
    </sheetView>
  </sheetViews>
  <sheetFormatPr defaultColWidth="9.140625" defaultRowHeight="15"/>
  <cols>
    <col min="1" max="1" width="5" customWidth="1"/>
    <col min="2" max="2" width="10.5703125" customWidth="1"/>
    <col min="3" max="3" width="12.5703125" style="1" customWidth="1"/>
    <col min="4" max="4" width="7.85546875" customWidth="1"/>
    <col min="5" max="5" width="10.85546875" customWidth="1"/>
    <col min="6" max="6" width="11.5703125" customWidth="1"/>
    <col min="7" max="7" width="10.42578125" customWidth="1"/>
    <col min="8" max="8" width="10.140625" customWidth="1"/>
    <col min="9" max="9" width="11.85546875" style="25" customWidth="1"/>
    <col min="10" max="10" width="11.42578125" style="21" customWidth="1"/>
    <col min="11" max="11" width="25.42578125" style="21" customWidth="1"/>
    <col min="12" max="12" width="27.42578125" customWidth="1"/>
    <col min="13" max="13" width="14.42578125" style="25" customWidth="1"/>
    <col min="14" max="14" width="13.85546875" customWidth="1"/>
    <col min="16" max="16" width="23.42578125" customWidth="1"/>
    <col min="17" max="17" width="11.5703125" customWidth="1"/>
    <col min="18" max="18" width="13.140625" bestFit="1" customWidth="1"/>
    <col min="24" max="24" width="9" customWidth="1"/>
  </cols>
  <sheetData>
    <row r="1" spans="1:14" ht="28.5">
      <c r="A1" s="86" t="s">
        <v>0</v>
      </c>
      <c r="B1" s="86"/>
      <c r="C1" s="86"/>
      <c r="D1" s="86"/>
      <c r="E1" s="86"/>
      <c r="F1" s="86"/>
      <c r="G1" s="86"/>
      <c r="H1" s="86"/>
      <c r="I1" s="86"/>
      <c r="J1" s="86"/>
      <c r="K1" s="86"/>
      <c r="L1" s="86"/>
      <c r="M1" s="86"/>
    </row>
    <row r="2" spans="1:14" ht="28.5">
      <c r="A2" s="86" t="s">
        <v>1</v>
      </c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</row>
    <row r="3" spans="1:14">
      <c r="A3" s="23"/>
      <c r="B3" s="38"/>
      <c r="C3" s="23"/>
      <c r="D3" s="23"/>
      <c r="E3" s="38"/>
      <c r="F3" s="23"/>
      <c r="G3" s="23"/>
      <c r="H3" s="38"/>
      <c r="I3" s="23"/>
      <c r="J3" s="6"/>
      <c r="K3" s="6"/>
      <c r="L3" s="38"/>
      <c r="M3" s="23"/>
    </row>
    <row r="4" spans="1:14" ht="16.5">
      <c r="A4" s="87" t="s">
        <v>2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</row>
    <row r="5" spans="1:14" ht="16.5">
      <c r="A5" s="3"/>
      <c r="B5" s="3"/>
      <c r="C5" s="3"/>
      <c r="D5" s="3"/>
      <c r="E5" s="3"/>
      <c r="F5" s="3"/>
      <c r="G5" s="3"/>
      <c r="H5" s="3"/>
      <c r="I5" s="3"/>
      <c r="J5" s="6"/>
      <c r="K5" s="6"/>
      <c r="L5" s="38"/>
      <c r="M5" s="23"/>
    </row>
    <row r="6" spans="1:14" ht="22.5">
      <c r="A6" s="88" t="s">
        <v>3</v>
      </c>
      <c r="B6" s="8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</row>
    <row r="7" spans="1:14" ht="16.5">
      <c r="A7" s="13"/>
      <c r="B7" s="13"/>
      <c r="C7" s="13"/>
      <c r="D7" s="13"/>
      <c r="E7" s="14"/>
      <c r="F7" s="15"/>
      <c r="G7" s="15"/>
      <c r="H7" s="14"/>
      <c r="I7" s="34"/>
      <c r="J7" s="20"/>
      <c r="K7" s="20"/>
      <c r="L7" s="1"/>
      <c r="M7" s="2"/>
    </row>
    <row r="8" spans="1:14" ht="16.5">
      <c r="A8" s="89" t="s">
        <v>4</v>
      </c>
      <c r="B8" s="90"/>
      <c r="C8" s="90"/>
      <c r="D8" s="90"/>
      <c r="E8" s="90"/>
      <c r="F8" s="90"/>
      <c r="G8" s="90"/>
      <c r="H8" s="90"/>
      <c r="I8" s="89" t="s">
        <v>5</v>
      </c>
      <c r="J8" s="91"/>
      <c r="K8" s="91"/>
      <c r="L8" s="91"/>
      <c r="M8" s="92"/>
      <c r="N8" s="97" t="s">
        <v>6</v>
      </c>
    </row>
    <row r="9" spans="1:14" ht="115.5">
      <c r="A9" s="56" t="s">
        <v>7</v>
      </c>
      <c r="B9" s="57" t="s">
        <v>8</v>
      </c>
      <c r="C9" s="57" t="s">
        <v>9</v>
      </c>
      <c r="D9" s="57" t="s">
        <v>10</v>
      </c>
      <c r="E9" s="57" t="s">
        <v>11</v>
      </c>
      <c r="F9" s="30" t="s">
        <v>12</v>
      </c>
      <c r="G9" s="12" t="s">
        <v>13</v>
      </c>
      <c r="H9" s="12"/>
      <c r="I9" s="32" t="s">
        <v>14</v>
      </c>
      <c r="J9" s="72" t="s">
        <v>15</v>
      </c>
      <c r="K9" s="72" t="s">
        <v>16</v>
      </c>
      <c r="L9" s="33" t="s">
        <v>17</v>
      </c>
      <c r="M9" s="43" t="s">
        <v>18</v>
      </c>
      <c r="N9" s="98"/>
    </row>
    <row r="10" spans="1:14" ht="16.5">
      <c r="A10" s="27" t="s">
        <v>19</v>
      </c>
      <c r="B10" s="28" t="s">
        <v>20</v>
      </c>
      <c r="C10" s="28" t="s">
        <v>21</v>
      </c>
      <c r="D10" s="28" t="s">
        <v>22</v>
      </c>
      <c r="E10" s="62" t="s">
        <v>23</v>
      </c>
      <c r="F10" s="31" t="s">
        <v>24</v>
      </c>
      <c r="G10" s="68" t="s">
        <v>25</v>
      </c>
      <c r="H10" s="68" t="s">
        <v>26</v>
      </c>
      <c r="I10" s="69" t="s">
        <v>27</v>
      </c>
      <c r="J10" s="70" t="s">
        <v>28</v>
      </c>
      <c r="K10" s="74"/>
      <c r="L10" s="71" t="s">
        <v>29</v>
      </c>
      <c r="M10" s="26" t="s">
        <v>30</v>
      </c>
      <c r="N10" s="29" t="s">
        <v>31</v>
      </c>
    </row>
    <row r="11" spans="1:14" ht="16.5">
      <c r="A11" s="67"/>
      <c r="B11" s="63"/>
      <c r="C11" s="63"/>
      <c r="D11" s="63"/>
      <c r="E11" s="22"/>
      <c r="F11" s="66"/>
      <c r="G11" s="63"/>
      <c r="H11" s="64"/>
      <c r="I11" s="65"/>
      <c r="J11" s="60"/>
      <c r="K11" s="11"/>
      <c r="L11" s="61"/>
      <c r="M11" s="63" t="s">
        <v>32</v>
      </c>
      <c r="N11" s="73">
        <v>12594</v>
      </c>
    </row>
    <row r="12" spans="1:14">
      <c r="A12" s="55">
        <v>1</v>
      </c>
      <c r="B12" s="59" t="s">
        <v>33</v>
      </c>
      <c r="C12" s="5">
        <v>43525</v>
      </c>
      <c r="D12" s="58" t="s">
        <v>34</v>
      </c>
      <c r="E12" s="77">
        <v>20000</v>
      </c>
      <c r="F12" s="35"/>
      <c r="G12" s="37">
        <f>E12*0.8</f>
        <v>16000</v>
      </c>
      <c r="H12" s="19"/>
      <c r="I12" s="5">
        <v>43525</v>
      </c>
      <c r="J12" s="41">
        <v>7480</v>
      </c>
      <c r="K12" s="41" t="s">
        <v>35</v>
      </c>
      <c r="L12" s="10" t="s">
        <v>36</v>
      </c>
      <c r="M12" s="17" t="s">
        <v>37</v>
      </c>
      <c r="N12" s="47">
        <f>(N11+G12)-J12</f>
        <v>21114</v>
      </c>
    </row>
    <row r="13" spans="1:14">
      <c r="A13" s="4">
        <v>2</v>
      </c>
      <c r="B13" s="59" t="s">
        <v>33</v>
      </c>
      <c r="C13" s="5">
        <v>43525</v>
      </c>
      <c r="D13" s="58" t="s">
        <v>34</v>
      </c>
      <c r="E13" s="78"/>
      <c r="F13" s="35"/>
      <c r="G13" s="37"/>
      <c r="H13" s="19"/>
      <c r="I13" s="5">
        <v>43525</v>
      </c>
      <c r="J13" s="41">
        <v>6510</v>
      </c>
      <c r="K13" s="41" t="s">
        <v>35</v>
      </c>
      <c r="L13" s="10" t="s">
        <v>36</v>
      </c>
      <c r="M13" s="17" t="s">
        <v>38</v>
      </c>
      <c r="N13" s="47">
        <f>(N12+G13)-J13</f>
        <v>14604</v>
      </c>
    </row>
    <row r="14" spans="1:14">
      <c r="A14" s="55">
        <v>3</v>
      </c>
      <c r="B14" s="59" t="s">
        <v>33</v>
      </c>
      <c r="C14" s="5">
        <v>43526</v>
      </c>
      <c r="D14" s="58" t="s">
        <v>34</v>
      </c>
      <c r="E14" s="40"/>
      <c r="F14" s="35"/>
      <c r="G14" s="37"/>
      <c r="H14" s="18"/>
      <c r="I14" s="5">
        <v>43526</v>
      </c>
      <c r="J14" s="85"/>
      <c r="K14" s="41"/>
      <c r="L14" s="10"/>
      <c r="M14" s="24"/>
      <c r="N14" s="47">
        <f>(N13+G14)-J16</f>
        <v>7414</v>
      </c>
    </row>
    <row r="15" spans="1:14">
      <c r="A15" s="4">
        <v>4</v>
      </c>
      <c r="B15" s="59" t="s">
        <v>33</v>
      </c>
      <c r="C15" s="5">
        <v>43527</v>
      </c>
      <c r="D15" s="58" t="s">
        <v>34</v>
      </c>
      <c r="E15" s="77"/>
      <c r="F15" s="35"/>
      <c r="G15" s="37"/>
      <c r="H15" s="19"/>
      <c r="I15" s="5">
        <v>43527</v>
      </c>
      <c r="J15" s="41"/>
      <c r="K15" s="41"/>
      <c r="L15" s="10"/>
      <c r="M15" s="17"/>
      <c r="N15" s="47">
        <f t="shared" ref="N15:N39" si="0">(N14+G15)-J15</f>
        <v>7414</v>
      </c>
    </row>
    <row r="16" spans="1:14">
      <c r="A16" s="55">
        <v>5</v>
      </c>
      <c r="B16" s="59" t="s">
        <v>33</v>
      </c>
      <c r="C16" s="5">
        <v>43528</v>
      </c>
      <c r="D16" s="58" t="s">
        <v>34</v>
      </c>
      <c r="E16" s="77">
        <v>30000</v>
      </c>
      <c r="F16" s="35"/>
      <c r="G16" s="37">
        <f>E16*0.8</f>
        <v>24000</v>
      </c>
      <c r="H16" s="19"/>
      <c r="I16" s="5">
        <v>43528</v>
      </c>
      <c r="J16" s="41">
        <v>7190</v>
      </c>
      <c r="K16" s="41" t="s">
        <v>35</v>
      </c>
      <c r="L16" s="10" t="s">
        <v>36</v>
      </c>
      <c r="M16" s="17" t="s">
        <v>39</v>
      </c>
      <c r="N16" s="47">
        <f t="shared" si="0"/>
        <v>24224</v>
      </c>
    </row>
    <row r="17" spans="1:14">
      <c r="A17" s="4">
        <v>6</v>
      </c>
      <c r="B17" s="59" t="s">
        <v>33</v>
      </c>
      <c r="C17" s="5">
        <v>43528</v>
      </c>
      <c r="D17" s="58" t="s">
        <v>34</v>
      </c>
      <c r="E17" s="40"/>
      <c r="F17" s="35"/>
      <c r="G17" s="37"/>
      <c r="H17" s="19"/>
      <c r="I17" s="5">
        <v>43528</v>
      </c>
      <c r="J17" s="45">
        <v>6980</v>
      </c>
      <c r="K17" s="41" t="s">
        <v>35</v>
      </c>
      <c r="L17" s="10" t="s">
        <v>36</v>
      </c>
      <c r="M17" s="17" t="s">
        <v>40</v>
      </c>
      <c r="N17" s="47">
        <f t="shared" si="0"/>
        <v>17244</v>
      </c>
    </row>
    <row r="18" spans="1:14">
      <c r="A18" s="55">
        <v>7</v>
      </c>
      <c r="B18" s="59" t="s">
        <v>33</v>
      </c>
      <c r="C18" s="5">
        <v>43528</v>
      </c>
      <c r="D18" s="58" t="s">
        <v>34</v>
      </c>
      <c r="E18" s="77"/>
      <c r="F18" s="35"/>
      <c r="G18" s="37"/>
      <c r="H18" s="19"/>
      <c r="I18" s="5">
        <v>43528</v>
      </c>
      <c r="J18" s="45">
        <v>7760</v>
      </c>
      <c r="K18" s="41" t="s">
        <v>35</v>
      </c>
      <c r="L18" s="10" t="s">
        <v>36</v>
      </c>
      <c r="M18" s="17" t="s">
        <v>41</v>
      </c>
      <c r="N18" s="47">
        <f t="shared" si="0"/>
        <v>9484</v>
      </c>
    </row>
    <row r="19" spans="1:14">
      <c r="A19" s="4">
        <v>8</v>
      </c>
      <c r="B19" s="59" t="s">
        <v>33</v>
      </c>
      <c r="C19" s="5">
        <v>43528</v>
      </c>
      <c r="D19" s="58" t="s">
        <v>34</v>
      </c>
      <c r="E19" s="40"/>
      <c r="F19" s="35"/>
      <c r="G19" s="37"/>
      <c r="H19" s="19"/>
      <c r="I19" s="5">
        <v>43528</v>
      </c>
      <c r="J19" s="83">
        <v>7860</v>
      </c>
      <c r="K19" s="41" t="s">
        <v>35</v>
      </c>
      <c r="L19" s="10" t="s">
        <v>36</v>
      </c>
      <c r="M19" s="40" t="s">
        <v>42</v>
      </c>
      <c r="N19" s="47">
        <f t="shared" si="0"/>
        <v>1624</v>
      </c>
    </row>
    <row r="20" spans="1:14">
      <c r="A20" s="55">
        <v>9</v>
      </c>
      <c r="B20" s="59" t="s">
        <v>33</v>
      </c>
      <c r="C20" s="5">
        <v>43529</v>
      </c>
      <c r="D20" s="58" t="s">
        <v>34</v>
      </c>
      <c r="E20" s="78"/>
      <c r="F20" s="35"/>
      <c r="G20" s="37"/>
      <c r="H20" s="19"/>
      <c r="I20" s="5">
        <v>43529</v>
      </c>
      <c r="J20" s="41"/>
      <c r="K20" s="41"/>
      <c r="L20" s="10"/>
      <c r="M20" s="17"/>
      <c r="N20" s="47">
        <f t="shared" si="0"/>
        <v>1624</v>
      </c>
    </row>
    <row r="21" spans="1:14">
      <c r="A21" s="4">
        <v>10</v>
      </c>
      <c r="B21" s="59" t="s">
        <v>33</v>
      </c>
      <c r="C21" s="5">
        <v>43530</v>
      </c>
      <c r="D21" s="58" t="s">
        <v>34</v>
      </c>
      <c r="E21" s="78">
        <v>20000</v>
      </c>
      <c r="F21" s="35"/>
      <c r="G21" s="37">
        <f>E21*0.8</f>
        <v>16000</v>
      </c>
      <c r="H21" s="19"/>
      <c r="I21" s="5">
        <v>43530</v>
      </c>
      <c r="J21" s="41">
        <v>7170</v>
      </c>
      <c r="K21" s="41" t="s">
        <v>35</v>
      </c>
      <c r="L21" s="10" t="s">
        <v>36</v>
      </c>
      <c r="M21" s="17" t="s">
        <v>43</v>
      </c>
      <c r="N21" s="47">
        <f t="shared" si="0"/>
        <v>10454</v>
      </c>
    </row>
    <row r="22" spans="1:14">
      <c r="A22" s="55">
        <v>11</v>
      </c>
      <c r="B22" s="59" t="s">
        <v>33</v>
      </c>
      <c r="C22" s="5">
        <v>43530</v>
      </c>
      <c r="D22" s="58" t="s">
        <v>34</v>
      </c>
      <c r="E22" s="40"/>
      <c r="F22" s="35"/>
      <c r="G22" s="37"/>
      <c r="H22" s="19"/>
      <c r="I22" s="5">
        <v>43530</v>
      </c>
      <c r="J22" s="41">
        <v>8710</v>
      </c>
      <c r="K22" s="41" t="s">
        <v>35</v>
      </c>
      <c r="L22" s="10" t="s">
        <v>36</v>
      </c>
      <c r="M22" s="17" t="s">
        <v>44</v>
      </c>
      <c r="N22" s="47">
        <f t="shared" si="0"/>
        <v>1744</v>
      </c>
    </row>
    <row r="23" spans="1:14">
      <c r="A23" s="4">
        <v>12</v>
      </c>
      <c r="B23" s="59" t="s">
        <v>33</v>
      </c>
      <c r="C23" s="5">
        <v>43531</v>
      </c>
      <c r="D23" s="58" t="s">
        <v>34</v>
      </c>
      <c r="E23" s="77"/>
      <c r="F23" s="35"/>
      <c r="G23" s="37"/>
      <c r="H23" s="19"/>
      <c r="I23" s="5">
        <v>43531</v>
      </c>
      <c r="J23" s="41"/>
      <c r="K23" s="41"/>
      <c r="L23" s="10"/>
      <c r="M23" s="17"/>
      <c r="N23" s="47">
        <f t="shared" si="0"/>
        <v>1744</v>
      </c>
    </row>
    <row r="24" spans="1:14">
      <c r="A24" s="55">
        <v>13</v>
      </c>
      <c r="B24" s="59" t="s">
        <v>33</v>
      </c>
      <c r="C24" s="5">
        <v>43532</v>
      </c>
      <c r="D24" s="58" t="s">
        <v>34</v>
      </c>
      <c r="E24" s="77">
        <v>30000</v>
      </c>
      <c r="F24" s="35"/>
      <c r="G24" s="37">
        <f>E24*0.8</f>
        <v>24000</v>
      </c>
      <c r="H24" s="19"/>
      <c r="I24" s="5">
        <v>43532</v>
      </c>
      <c r="J24" s="41">
        <v>8290</v>
      </c>
      <c r="K24" s="41" t="s">
        <v>35</v>
      </c>
      <c r="L24" s="10" t="s">
        <v>36</v>
      </c>
      <c r="M24" s="17" t="s">
        <v>45</v>
      </c>
      <c r="N24" s="47">
        <f t="shared" si="0"/>
        <v>17454</v>
      </c>
    </row>
    <row r="25" spans="1:14">
      <c r="A25" s="4">
        <v>14</v>
      </c>
      <c r="B25" s="59" t="s">
        <v>33</v>
      </c>
      <c r="C25" s="5">
        <v>43532</v>
      </c>
      <c r="D25" s="58" t="s">
        <v>34</v>
      </c>
      <c r="E25" s="77"/>
      <c r="F25" s="35"/>
      <c r="G25" s="37"/>
      <c r="H25" s="19"/>
      <c r="I25" s="5">
        <v>43532</v>
      </c>
      <c r="J25" s="41">
        <v>7600</v>
      </c>
      <c r="K25" s="41" t="s">
        <v>35</v>
      </c>
      <c r="L25" s="10" t="s">
        <v>36</v>
      </c>
      <c r="M25" s="17" t="s">
        <v>46</v>
      </c>
      <c r="N25" s="47">
        <f t="shared" si="0"/>
        <v>9854</v>
      </c>
    </row>
    <row r="26" spans="1:14">
      <c r="A26" s="55">
        <v>15</v>
      </c>
      <c r="B26" s="59" t="s">
        <v>33</v>
      </c>
      <c r="C26" s="5">
        <v>43532</v>
      </c>
      <c r="D26" s="58" t="s">
        <v>34</v>
      </c>
      <c r="E26" s="77"/>
      <c r="F26" s="35"/>
      <c r="G26" s="37"/>
      <c r="H26" s="19"/>
      <c r="I26" s="5">
        <v>43532</v>
      </c>
      <c r="J26" s="41">
        <v>7410</v>
      </c>
      <c r="K26" s="41" t="s">
        <v>35</v>
      </c>
      <c r="L26" s="10" t="s">
        <v>36</v>
      </c>
      <c r="M26" s="17" t="s">
        <v>47</v>
      </c>
      <c r="N26" s="47">
        <f t="shared" si="0"/>
        <v>2444</v>
      </c>
    </row>
    <row r="27" spans="1:14">
      <c r="A27" s="4">
        <v>16</v>
      </c>
      <c r="B27" s="59" t="s">
        <v>33</v>
      </c>
      <c r="C27" s="5">
        <v>43533</v>
      </c>
      <c r="D27" s="58" t="s">
        <v>34</v>
      </c>
      <c r="E27" s="77">
        <v>20000</v>
      </c>
      <c r="F27" s="35"/>
      <c r="G27" s="37">
        <f>E27*0.8</f>
        <v>16000</v>
      </c>
      <c r="H27" s="19"/>
      <c r="I27" s="5">
        <v>43533</v>
      </c>
      <c r="J27" s="41">
        <v>7630</v>
      </c>
      <c r="K27" s="41" t="s">
        <v>35</v>
      </c>
      <c r="L27" s="10" t="s">
        <v>36</v>
      </c>
      <c r="M27" s="17" t="s">
        <v>48</v>
      </c>
      <c r="N27" s="47">
        <f t="shared" si="0"/>
        <v>10814</v>
      </c>
    </row>
    <row r="28" spans="1:14">
      <c r="A28" s="55">
        <v>17</v>
      </c>
      <c r="B28" s="59" t="s">
        <v>33</v>
      </c>
      <c r="C28" s="5">
        <v>43533</v>
      </c>
      <c r="D28" s="58" t="s">
        <v>34</v>
      </c>
      <c r="E28" s="77"/>
      <c r="F28" s="35"/>
      <c r="G28" s="37"/>
      <c r="H28" s="19"/>
      <c r="I28" s="5">
        <v>43533</v>
      </c>
      <c r="J28" s="81">
        <v>7280</v>
      </c>
      <c r="K28" s="41" t="s">
        <v>35</v>
      </c>
      <c r="L28" s="10" t="s">
        <v>36</v>
      </c>
      <c r="M28" s="80" t="s">
        <v>49</v>
      </c>
      <c r="N28" s="47">
        <f t="shared" si="0"/>
        <v>3534</v>
      </c>
    </row>
    <row r="29" spans="1:14">
      <c r="A29" s="4">
        <v>18</v>
      </c>
      <c r="B29" s="59" t="s">
        <v>33</v>
      </c>
      <c r="C29" s="5">
        <v>43534</v>
      </c>
      <c r="D29" s="58" t="s">
        <v>34</v>
      </c>
      <c r="E29" s="40"/>
      <c r="F29" s="35"/>
      <c r="G29" s="37"/>
      <c r="H29" s="19"/>
      <c r="I29" s="5">
        <v>43534</v>
      </c>
      <c r="J29" s="41"/>
      <c r="K29" s="41"/>
      <c r="L29" s="10"/>
      <c r="M29" s="80"/>
      <c r="N29" s="47">
        <f t="shared" si="0"/>
        <v>3534</v>
      </c>
    </row>
    <row r="30" spans="1:14">
      <c r="A30" s="55">
        <v>19</v>
      </c>
      <c r="B30" s="59" t="s">
        <v>33</v>
      </c>
      <c r="C30" s="5">
        <v>43535</v>
      </c>
      <c r="D30" s="58" t="s">
        <v>34</v>
      </c>
      <c r="E30" s="78">
        <v>22000</v>
      </c>
      <c r="F30" s="35"/>
      <c r="G30" s="37">
        <f>E30*0.8</f>
        <v>17600</v>
      </c>
      <c r="H30" s="19"/>
      <c r="I30" s="5">
        <v>43535</v>
      </c>
      <c r="J30" s="41">
        <v>5820</v>
      </c>
      <c r="K30" s="41" t="s">
        <v>35</v>
      </c>
      <c r="L30" s="10" t="s">
        <v>36</v>
      </c>
      <c r="M30" s="84" t="s">
        <v>50</v>
      </c>
      <c r="N30" s="47">
        <f t="shared" si="0"/>
        <v>15314</v>
      </c>
    </row>
    <row r="31" spans="1:14">
      <c r="A31" s="4">
        <v>20</v>
      </c>
      <c r="B31" s="59" t="s">
        <v>33</v>
      </c>
      <c r="C31" s="5">
        <v>43535</v>
      </c>
      <c r="D31" s="58" t="s">
        <v>34</v>
      </c>
      <c r="E31" s="78"/>
      <c r="F31" s="35"/>
      <c r="G31" s="37"/>
      <c r="H31" s="19"/>
      <c r="I31" s="5">
        <v>43535</v>
      </c>
      <c r="J31" s="83">
        <v>6170</v>
      </c>
      <c r="K31" s="41" t="s">
        <v>35</v>
      </c>
      <c r="L31" s="10" t="s">
        <v>36</v>
      </c>
      <c r="M31" s="24" t="s">
        <v>51</v>
      </c>
      <c r="N31" s="47">
        <f t="shared" si="0"/>
        <v>9144</v>
      </c>
    </row>
    <row r="32" spans="1:14">
      <c r="A32" s="55">
        <v>21</v>
      </c>
      <c r="B32" s="59" t="s">
        <v>33</v>
      </c>
      <c r="C32" s="5">
        <v>43535</v>
      </c>
      <c r="D32" s="58" t="s">
        <v>34</v>
      </c>
      <c r="E32" s="40"/>
      <c r="F32" s="35"/>
      <c r="G32" s="37"/>
      <c r="H32" s="19"/>
      <c r="I32" s="5">
        <v>43535</v>
      </c>
      <c r="J32" s="41">
        <v>6070</v>
      </c>
      <c r="K32" s="41" t="s">
        <v>35</v>
      </c>
      <c r="L32" s="10" t="s">
        <v>36</v>
      </c>
      <c r="M32" s="17" t="s">
        <v>52</v>
      </c>
      <c r="N32" s="47">
        <f t="shared" si="0"/>
        <v>3074</v>
      </c>
    </row>
    <row r="33" spans="1:14">
      <c r="A33" s="4">
        <v>22</v>
      </c>
      <c r="B33" s="59" t="s">
        <v>33</v>
      </c>
      <c r="C33" s="5">
        <v>43536</v>
      </c>
      <c r="D33" s="58" t="s">
        <v>34</v>
      </c>
      <c r="E33" s="40"/>
      <c r="F33" s="35"/>
      <c r="G33" s="37"/>
      <c r="H33" s="19"/>
      <c r="I33" s="5">
        <v>43536</v>
      </c>
      <c r="J33" s="41"/>
      <c r="K33" s="41"/>
      <c r="L33" s="10"/>
      <c r="M33" s="17"/>
      <c r="N33" s="47">
        <f t="shared" si="0"/>
        <v>3074</v>
      </c>
    </row>
    <row r="34" spans="1:14">
      <c r="A34" s="55">
        <v>23</v>
      </c>
      <c r="B34" s="59" t="s">
        <v>33</v>
      </c>
      <c r="C34" s="5">
        <v>43537</v>
      </c>
      <c r="D34" s="58" t="s">
        <v>34</v>
      </c>
      <c r="E34" s="78">
        <v>25000</v>
      </c>
      <c r="F34" s="35"/>
      <c r="G34" s="37">
        <f>E34*0.8</f>
        <v>20000</v>
      </c>
      <c r="H34" s="19"/>
      <c r="I34" s="5">
        <v>43537</v>
      </c>
      <c r="J34" s="41">
        <v>7170</v>
      </c>
      <c r="K34" s="41" t="s">
        <v>35</v>
      </c>
      <c r="L34" s="10" t="s">
        <v>36</v>
      </c>
      <c r="M34" s="80" t="s">
        <v>53</v>
      </c>
      <c r="N34" s="47">
        <f t="shared" si="0"/>
        <v>15904</v>
      </c>
    </row>
    <row r="35" spans="1:14">
      <c r="A35" s="4">
        <v>24</v>
      </c>
      <c r="B35" s="59" t="s">
        <v>33</v>
      </c>
      <c r="C35" s="5">
        <v>43537</v>
      </c>
      <c r="D35" s="58" t="s">
        <v>34</v>
      </c>
      <c r="E35" s="77"/>
      <c r="F35" s="35"/>
      <c r="G35" s="37"/>
      <c r="H35" s="19"/>
      <c r="I35" s="5">
        <v>43537</v>
      </c>
      <c r="J35" s="81">
        <v>7300</v>
      </c>
      <c r="K35" s="41" t="s">
        <v>35</v>
      </c>
      <c r="L35" s="10" t="s">
        <v>36</v>
      </c>
      <c r="M35" s="80" t="s">
        <v>54</v>
      </c>
      <c r="N35" s="47">
        <f t="shared" si="0"/>
        <v>8604</v>
      </c>
    </row>
    <row r="36" spans="1:14">
      <c r="A36" s="55">
        <v>25</v>
      </c>
      <c r="B36" s="59" t="s">
        <v>33</v>
      </c>
      <c r="C36" s="5">
        <v>43537</v>
      </c>
      <c r="D36" s="58" t="s">
        <v>34</v>
      </c>
      <c r="E36" s="40"/>
      <c r="F36" s="35"/>
      <c r="G36" s="37"/>
      <c r="H36" s="19"/>
      <c r="I36" s="5">
        <v>43537</v>
      </c>
      <c r="J36" s="81">
        <v>7060</v>
      </c>
      <c r="K36" s="41" t="s">
        <v>35</v>
      </c>
      <c r="L36" s="10" t="s">
        <v>36</v>
      </c>
      <c r="M36" s="80" t="s">
        <v>55</v>
      </c>
      <c r="N36" s="47">
        <f t="shared" si="0"/>
        <v>1544</v>
      </c>
    </row>
    <row r="37" spans="1:14">
      <c r="A37" s="4">
        <v>26</v>
      </c>
      <c r="B37" s="59" t="s">
        <v>33</v>
      </c>
      <c r="C37" s="5">
        <v>43538</v>
      </c>
      <c r="D37" s="58" t="s">
        <v>34</v>
      </c>
      <c r="E37" s="77">
        <v>20000</v>
      </c>
      <c r="F37" s="35"/>
      <c r="G37" s="37">
        <f>E37*0.8</f>
        <v>16000</v>
      </c>
      <c r="H37" s="19"/>
      <c r="I37" s="5">
        <v>43538</v>
      </c>
      <c r="J37" s="81">
        <v>7330</v>
      </c>
      <c r="K37" s="41" t="s">
        <v>35</v>
      </c>
      <c r="L37" s="10" t="s">
        <v>36</v>
      </c>
      <c r="M37" s="80" t="s">
        <v>56</v>
      </c>
      <c r="N37" s="47">
        <f t="shared" si="0"/>
        <v>10214</v>
      </c>
    </row>
    <row r="38" spans="1:14">
      <c r="A38" s="55">
        <v>27</v>
      </c>
      <c r="B38" s="59" t="s">
        <v>33</v>
      </c>
      <c r="C38" s="5">
        <v>43539</v>
      </c>
      <c r="D38" s="58" t="s">
        <v>34</v>
      </c>
      <c r="E38" s="77">
        <v>20000</v>
      </c>
      <c r="F38" s="35"/>
      <c r="G38" s="37">
        <f>E38*0.8</f>
        <v>16000</v>
      </c>
      <c r="H38" s="19"/>
      <c r="I38" s="5">
        <v>43539</v>
      </c>
      <c r="J38" s="81">
        <v>7560</v>
      </c>
      <c r="K38" s="41" t="s">
        <v>35</v>
      </c>
      <c r="L38" s="10" t="s">
        <v>36</v>
      </c>
      <c r="M38" s="80" t="s">
        <v>57</v>
      </c>
      <c r="N38" s="47">
        <f t="shared" si="0"/>
        <v>18654</v>
      </c>
    </row>
    <row r="39" spans="1:14">
      <c r="A39" s="4">
        <v>28</v>
      </c>
      <c r="B39" s="59" t="s">
        <v>33</v>
      </c>
      <c r="C39" s="5">
        <v>43539</v>
      </c>
      <c r="D39" s="58" t="s">
        <v>34</v>
      </c>
      <c r="E39" s="77"/>
      <c r="F39" s="35"/>
      <c r="G39" s="37"/>
      <c r="H39" s="19"/>
      <c r="I39" s="5">
        <v>43539</v>
      </c>
      <c r="J39" s="41">
        <v>5510</v>
      </c>
      <c r="K39" s="41" t="s">
        <v>35</v>
      </c>
      <c r="L39" s="10" t="s">
        <v>36</v>
      </c>
      <c r="M39" s="40" t="s">
        <v>58</v>
      </c>
      <c r="N39" s="47">
        <f t="shared" si="0"/>
        <v>13144</v>
      </c>
    </row>
    <row r="40" spans="1:14">
      <c r="A40" s="55">
        <v>29</v>
      </c>
      <c r="B40" s="59" t="s">
        <v>33</v>
      </c>
      <c r="C40" s="5">
        <v>43539</v>
      </c>
      <c r="D40" s="58" t="s">
        <v>34</v>
      </c>
      <c r="E40" s="40"/>
      <c r="F40" s="35"/>
      <c r="G40" s="37"/>
      <c r="H40" s="19"/>
      <c r="I40" s="5">
        <v>43539</v>
      </c>
      <c r="J40" s="82">
        <v>7950</v>
      </c>
      <c r="K40" s="41" t="s">
        <v>35</v>
      </c>
      <c r="L40" s="10" t="s">
        <v>36</v>
      </c>
      <c r="M40" s="24" t="s">
        <v>59</v>
      </c>
      <c r="N40" s="47">
        <f t="shared" ref="N40:N46" si="1">(N39+G40)-J41</f>
        <v>7134</v>
      </c>
    </row>
    <row r="41" spans="1:14">
      <c r="A41" s="4">
        <v>30</v>
      </c>
      <c r="B41" s="59" t="s">
        <v>33</v>
      </c>
      <c r="C41" s="5">
        <v>43540</v>
      </c>
      <c r="D41" s="58" t="s">
        <v>34</v>
      </c>
      <c r="E41" s="77">
        <v>18000</v>
      </c>
      <c r="F41" s="35"/>
      <c r="G41" s="37">
        <f>E41*0.8</f>
        <v>14400</v>
      </c>
      <c r="H41" s="19"/>
      <c r="I41" s="5">
        <v>43540</v>
      </c>
      <c r="J41" s="41">
        <v>6010</v>
      </c>
      <c r="K41" s="41" t="s">
        <v>35</v>
      </c>
      <c r="L41" s="10" t="s">
        <v>36</v>
      </c>
      <c r="M41" s="17" t="s">
        <v>60</v>
      </c>
      <c r="N41" s="47">
        <f t="shared" si="1"/>
        <v>21534</v>
      </c>
    </row>
    <row r="42" spans="1:14">
      <c r="A42" s="55">
        <v>31</v>
      </c>
      <c r="B42" s="59" t="s">
        <v>33</v>
      </c>
      <c r="C42" s="5">
        <v>43541</v>
      </c>
      <c r="D42" s="58" t="s">
        <v>34</v>
      </c>
      <c r="E42" s="77"/>
      <c r="F42" s="35"/>
      <c r="G42" s="37"/>
      <c r="H42" s="19"/>
      <c r="I42" s="5">
        <v>43541</v>
      </c>
      <c r="J42" s="41"/>
      <c r="K42" s="41"/>
      <c r="L42" s="10"/>
      <c r="M42" s="17"/>
      <c r="N42" s="47">
        <f t="shared" si="1"/>
        <v>14354</v>
      </c>
    </row>
    <row r="43" spans="1:14">
      <c r="A43" s="4">
        <v>32</v>
      </c>
      <c r="B43" s="59" t="s">
        <v>33</v>
      </c>
      <c r="C43" s="5">
        <v>43542</v>
      </c>
      <c r="D43" s="58" t="s">
        <v>34</v>
      </c>
      <c r="E43" s="78">
        <v>20000</v>
      </c>
      <c r="F43" s="35"/>
      <c r="G43" s="37">
        <f>E43*0.8</f>
        <v>16000</v>
      </c>
      <c r="H43" s="19"/>
      <c r="I43" s="5">
        <v>43542</v>
      </c>
      <c r="J43" s="41">
        <v>7180</v>
      </c>
      <c r="K43" s="41" t="s">
        <v>35</v>
      </c>
      <c r="L43" s="10" t="s">
        <v>36</v>
      </c>
      <c r="M43" s="17" t="s">
        <v>61</v>
      </c>
      <c r="N43" s="47">
        <f t="shared" si="1"/>
        <v>22864</v>
      </c>
    </row>
    <row r="44" spans="1:14">
      <c r="A44" s="55">
        <v>33</v>
      </c>
      <c r="B44" s="59" t="s">
        <v>33</v>
      </c>
      <c r="C44" s="5">
        <v>43542</v>
      </c>
      <c r="D44" s="58" t="s">
        <v>34</v>
      </c>
      <c r="E44" s="77"/>
      <c r="F44" s="35"/>
      <c r="G44" s="37"/>
      <c r="H44" s="19"/>
      <c r="I44" s="5">
        <v>43542</v>
      </c>
      <c r="J44" s="82">
        <v>7490</v>
      </c>
      <c r="K44" s="41" t="s">
        <v>35</v>
      </c>
      <c r="L44" s="10" t="s">
        <v>36</v>
      </c>
      <c r="M44" s="17" t="s">
        <v>62</v>
      </c>
      <c r="N44" s="47">
        <f t="shared" si="1"/>
        <v>15224</v>
      </c>
    </row>
    <row r="45" spans="1:14">
      <c r="A45" s="4">
        <v>34</v>
      </c>
      <c r="B45" s="59" t="s">
        <v>33</v>
      </c>
      <c r="C45" s="5">
        <v>43542</v>
      </c>
      <c r="D45" s="58" t="s">
        <v>34</v>
      </c>
      <c r="E45" s="40"/>
      <c r="F45" s="35"/>
      <c r="G45" s="37"/>
      <c r="H45" s="19"/>
      <c r="I45" s="5">
        <v>43542</v>
      </c>
      <c r="J45" s="41">
        <v>7640</v>
      </c>
      <c r="K45" s="41" t="s">
        <v>35</v>
      </c>
      <c r="L45" s="10" t="s">
        <v>36</v>
      </c>
      <c r="M45" s="17" t="s">
        <v>63</v>
      </c>
      <c r="N45" s="47">
        <f t="shared" si="1"/>
        <v>7344</v>
      </c>
    </row>
    <row r="46" spans="1:14">
      <c r="A46" s="55">
        <v>35</v>
      </c>
      <c r="B46" s="59" t="s">
        <v>33</v>
      </c>
      <c r="C46" s="5">
        <v>43543</v>
      </c>
      <c r="D46" s="58" t="s">
        <v>34</v>
      </c>
      <c r="E46" s="77">
        <v>18000</v>
      </c>
      <c r="F46" s="35"/>
      <c r="G46" s="37">
        <f>E46*0.8</f>
        <v>14400</v>
      </c>
      <c r="H46" s="19"/>
      <c r="I46" s="5">
        <v>43543</v>
      </c>
      <c r="J46" s="41">
        <v>7880</v>
      </c>
      <c r="K46" s="41" t="s">
        <v>35</v>
      </c>
      <c r="L46" s="10" t="s">
        <v>36</v>
      </c>
      <c r="M46" s="24" t="s">
        <v>64</v>
      </c>
      <c r="N46" s="47">
        <f t="shared" si="1"/>
        <v>21744</v>
      </c>
    </row>
    <row r="47" spans="1:14">
      <c r="A47" s="4">
        <v>36</v>
      </c>
      <c r="B47" s="59" t="s">
        <v>33</v>
      </c>
      <c r="C47" s="5">
        <v>43544</v>
      </c>
      <c r="D47" s="58" t="s">
        <v>34</v>
      </c>
      <c r="E47" s="77">
        <v>20000</v>
      </c>
      <c r="F47" s="35"/>
      <c r="G47" s="37">
        <f t="shared" ref="G47:G57" si="2">E47*0.8</f>
        <v>16000</v>
      </c>
      <c r="H47" s="19"/>
      <c r="I47" s="5">
        <v>43544</v>
      </c>
      <c r="J47" s="41"/>
      <c r="K47" s="41"/>
      <c r="L47" s="10"/>
      <c r="M47" s="17"/>
      <c r="N47" s="47">
        <f t="shared" ref="N47:N58" si="3">(N46+G47)-J48</f>
        <v>37744</v>
      </c>
    </row>
    <row r="48" spans="1:14">
      <c r="A48" s="55">
        <v>37</v>
      </c>
      <c r="B48" s="59" t="s">
        <v>33</v>
      </c>
      <c r="C48" s="5">
        <v>43545</v>
      </c>
      <c r="D48" s="58" t="s">
        <v>34</v>
      </c>
      <c r="E48" s="78">
        <v>20000</v>
      </c>
      <c r="F48" s="35"/>
      <c r="G48" s="37">
        <f t="shared" si="2"/>
        <v>16000</v>
      </c>
      <c r="H48" s="19"/>
      <c r="I48" s="5">
        <v>43545</v>
      </c>
      <c r="J48" s="81"/>
      <c r="K48" s="41"/>
      <c r="L48" s="10"/>
      <c r="M48" s="80"/>
      <c r="N48" s="47">
        <f t="shared" si="3"/>
        <v>53744</v>
      </c>
    </row>
    <row r="49" spans="1:14">
      <c r="A49" s="4">
        <v>38</v>
      </c>
      <c r="B49" s="59" t="s">
        <v>33</v>
      </c>
      <c r="C49" s="5">
        <v>43546</v>
      </c>
      <c r="D49" s="58" t="s">
        <v>34</v>
      </c>
      <c r="E49" s="79">
        <v>20000</v>
      </c>
      <c r="F49" s="35"/>
      <c r="G49" s="37">
        <f t="shared" si="2"/>
        <v>16000</v>
      </c>
      <c r="H49" s="19"/>
      <c r="I49" s="5">
        <v>43546</v>
      </c>
      <c r="J49" s="41"/>
      <c r="K49" s="41"/>
      <c r="L49" s="10"/>
      <c r="M49" s="17"/>
      <c r="N49" s="47">
        <f t="shared" si="3"/>
        <v>69744</v>
      </c>
    </row>
    <row r="50" spans="1:14">
      <c r="A50" s="55">
        <v>39</v>
      </c>
      <c r="B50" s="59" t="s">
        <v>33</v>
      </c>
      <c r="C50" s="5">
        <v>43547</v>
      </c>
      <c r="D50" s="58" t="s">
        <v>34</v>
      </c>
      <c r="E50" s="79">
        <v>20000</v>
      </c>
      <c r="F50" s="35"/>
      <c r="G50" s="37">
        <f t="shared" si="2"/>
        <v>16000</v>
      </c>
      <c r="H50" s="19"/>
      <c r="I50" s="5">
        <v>43547</v>
      </c>
      <c r="J50" s="41"/>
      <c r="K50" s="41"/>
      <c r="L50" s="10"/>
      <c r="M50" s="17"/>
      <c r="N50" s="47">
        <f t="shared" si="3"/>
        <v>85744</v>
      </c>
    </row>
    <row r="51" spans="1:14">
      <c r="A51" s="4">
        <v>40</v>
      </c>
      <c r="B51" s="59" t="s">
        <v>33</v>
      </c>
      <c r="C51" s="5">
        <v>43548</v>
      </c>
      <c r="D51" s="58" t="s">
        <v>34</v>
      </c>
      <c r="E51" s="77">
        <v>20000</v>
      </c>
      <c r="F51" s="35"/>
      <c r="G51" s="37">
        <f t="shared" si="2"/>
        <v>16000</v>
      </c>
      <c r="H51" s="19"/>
      <c r="I51" s="5">
        <v>43548</v>
      </c>
      <c r="J51" s="41"/>
      <c r="K51" s="41"/>
      <c r="L51" s="10"/>
      <c r="M51" s="17"/>
      <c r="N51" s="47">
        <f t="shared" si="3"/>
        <v>101744</v>
      </c>
    </row>
    <row r="52" spans="1:14">
      <c r="A52" s="55">
        <v>41</v>
      </c>
      <c r="B52" s="59" t="s">
        <v>33</v>
      </c>
      <c r="C52" s="5">
        <v>43549</v>
      </c>
      <c r="D52" s="58" t="s">
        <v>34</v>
      </c>
      <c r="E52" s="77">
        <v>20000</v>
      </c>
      <c r="F52" s="35"/>
      <c r="G52" s="37">
        <f t="shared" si="2"/>
        <v>16000</v>
      </c>
      <c r="H52" s="19"/>
      <c r="I52" s="5">
        <v>43549</v>
      </c>
      <c r="J52" s="41"/>
      <c r="K52" s="41"/>
      <c r="L52" s="10"/>
      <c r="M52" s="17"/>
      <c r="N52" s="47">
        <f t="shared" si="3"/>
        <v>117744</v>
      </c>
    </row>
    <row r="53" spans="1:14">
      <c r="A53" s="4">
        <v>42</v>
      </c>
      <c r="B53" s="59" t="s">
        <v>33</v>
      </c>
      <c r="C53" s="5">
        <v>43550</v>
      </c>
      <c r="D53" s="58" t="s">
        <v>34</v>
      </c>
      <c r="E53" s="78">
        <v>25000</v>
      </c>
      <c r="F53" s="35"/>
      <c r="G53" s="37">
        <f t="shared" si="2"/>
        <v>20000</v>
      </c>
      <c r="H53" s="19"/>
      <c r="I53" s="5">
        <v>43550</v>
      </c>
      <c r="J53" s="41"/>
      <c r="K53" s="41"/>
      <c r="L53" s="10"/>
      <c r="M53" s="17"/>
      <c r="N53" s="47">
        <f t="shared" si="3"/>
        <v>137744</v>
      </c>
    </row>
    <row r="54" spans="1:14">
      <c r="A54" s="55">
        <v>43</v>
      </c>
      <c r="B54" s="59" t="s">
        <v>33</v>
      </c>
      <c r="C54" s="5">
        <v>43551</v>
      </c>
      <c r="D54" s="58" t="s">
        <v>34</v>
      </c>
      <c r="E54" s="78">
        <v>20000</v>
      </c>
      <c r="F54" s="35"/>
      <c r="G54" s="37">
        <f t="shared" si="2"/>
        <v>16000</v>
      </c>
      <c r="H54" s="19"/>
      <c r="I54" s="5">
        <v>43551</v>
      </c>
      <c r="J54" s="41"/>
      <c r="K54" s="41"/>
      <c r="L54" s="10"/>
      <c r="M54" s="17"/>
      <c r="N54" s="47">
        <f t="shared" si="3"/>
        <v>153736.10999999999</v>
      </c>
    </row>
    <row r="55" spans="1:14">
      <c r="A55" s="4">
        <v>44</v>
      </c>
      <c r="B55" s="59" t="s">
        <v>33</v>
      </c>
      <c r="C55" s="5">
        <v>43552</v>
      </c>
      <c r="D55" s="58" t="s">
        <v>34</v>
      </c>
      <c r="E55" s="77">
        <v>20000</v>
      </c>
      <c r="F55" s="35"/>
      <c r="G55" s="37">
        <f t="shared" si="2"/>
        <v>16000</v>
      </c>
      <c r="H55" s="19"/>
      <c r="I55" s="5">
        <v>43552</v>
      </c>
      <c r="J55" s="75">
        <v>7.89</v>
      </c>
      <c r="K55" s="41" t="s">
        <v>35</v>
      </c>
      <c r="L55" s="10" t="s">
        <v>36</v>
      </c>
      <c r="M55" s="17" t="s">
        <v>65</v>
      </c>
      <c r="N55" s="47">
        <f t="shared" si="3"/>
        <v>169728.38999999998</v>
      </c>
    </row>
    <row r="56" spans="1:14">
      <c r="A56" s="55">
        <v>45</v>
      </c>
      <c r="B56" s="59" t="s">
        <v>33</v>
      </c>
      <c r="C56" s="5">
        <v>43553</v>
      </c>
      <c r="D56" s="58" t="s">
        <v>34</v>
      </c>
      <c r="E56" s="77">
        <v>25000</v>
      </c>
      <c r="F56" s="35"/>
      <c r="G56" s="37">
        <f t="shared" si="2"/>
        <v>20000</v>
      </c>
      <c r="H56" s="19"/>
      <c r="I56" s="5">
        <v>43553</v>
      </c>
      <c r="J56" s="75">
        <v>7.72</v>
      </c>
      <c r="K56" s="41" t="s">
        <v>35</v>
      </c>
      <c r="L56" s="10" t="s">
        <v>36</v>
      </c>
      <c r="M56" s="17" t="s">
        <v>66</v>
      </c>
      <c r="N56" s="47">
        <f t="shared" si="3"/>
        <v>189721.24999999997</v>
      </c>
    </row>
    <row r="57" spans="1:14">
      <c r="A57" s="4">
        <v>46</v>
      </c>
      <c r="B57" s="59" t="s">
        <v>33</v>
      </c>
      <c r="C57" s="5">
        <v>43554</v>
      </c>
      <c r="D57" s="58" t="s">
        <v>34</v>
      </c>
      <c r="E57" s="77">
        <v>30000</v>
      </c>
      <c r="F57" s="35"/>
      <c r="G57" s="37">
        <f t="shared" si="2"/>
        <v>24000</v>
      </c>
      <c r="H57" s="19"/>
      <c r="I57" s="5">
        <v>43554</v>
      </c>
      <c r="J57" s="75">
        <v>7.14</v>
      </c>
      <c r="K57" s="41" t="s">
        <v>35</v>
      </c>
      <c r="L57" s="10" t="s">
        <v>36</v>
      </c>
      <c r="M57" s="17" t="s">
        <v>67</v>
      </c>
      <c r="N57" s="47">
        <f t="shared" si="3"/>
        <v>213713.81999999998</v>
      </c>
    </row>
    <row r="58" spans="1:14">
      <c r="A58" s="55">
        <v>47</v>
      </c>
      <c r="B58" s="59" t="s">
        <v>33</v>
      </c>
      <c r="C58" s="5">
        <v>43554</v>
      </c>
      <c r="D58" s="58" t="s">
        <v>34</v>
      </c>
      <c r="E58" s="77"/>
      <c r="F58" s="35"/>
      <c r="G58" s="37"/>
      <c r="H58" s="19"/>
      <c r="I58" s="5">
        <v>43554</v>
      </c>
      <c r="J58" s="75">
        <v>7.43</v>
      </c>
      <c r="K58" s="41" t="s">
        <v>35</v>
      </c>
      <c r="L58" s="10" t="s">
        <v>36</v>
      </c>
      <c r="M58" s="17" t="s">
        <v>68</v>
      </c>
      <c r="N58" s="47">
        <f t="shared" si="3"/>
        <v>11673.639999999956</v>
      </c>
    </row>
    <row r="59" spans="1:14" ht="16.5">
      <c r="A59" s="93" t="s">
        <v>69</v>
      </c>
      <c r="B59" s="94"/>
      <c r="C59" s="94"/>
      <c r="D59" s="95"/>
      <c r="E59" s="46">
        <f>SUM(E1:E58)</f>
        <v>503000</v>
      </c>
      <c r="F59" s="53">
        <v>43586</v>
      </c>
      <c r="G59" s="54">
        <f>SUM(G1:G58)</f>
        <v>402400</v>
      </c>
      <c r="H59" s="46"/>
      <c r="I59" s="48"/>
      <c r="J59" s="52">
        <f>SUM(J1:J58)</f>
        <v>202040.18000000002</v>
      </c>
      <c r="K59" s="76"/>
      <c r="L59" s="49"/>
      <c r="M59" s="50"/>
      <c r="N59" s="51">
        <f>N58</f>
        <v>11673.639999999956</v>
      </c>
    </row>
    <row r="60" spans="1:14">
      <c r="A60" s="6"/>
      <c r="B60" s="9"/>
      <c r="C60" s="7"/>
      <c r="D60" s="6"/>
      <c r="E60" s="8"/>
      <c r="F60" s="7"/>
      <c r="G60" s="7"/>
      <c r="H60" s="8"/>
      <c r="I60" s="39"/>
      <c r="J60" s="20"/>
      <c r="K60" s="20"/>
      <c r="L60" s="1"/>
      <c r="M60" s="2"/>
      <c r="N60" s="36"/>
    </row>
    <row r="61" spans="1:14" ht="16.5">
      <c r="A61" s="13"/>
      <c r="B61" s="13"/>
      <c r="C61" s="13"/>
      <c r="D61" s="13"/>
      <c r="E61" s="14"/>
      <c r="F61" s="15"/>
      <c r="G61" s="15"/>
      <c r="H61" s="14"/>
      <c r="I61" s="34"/>
      <c r="J61" s="42"/>
      <c r="K61" s="42"/>
      <c r="L61" s="1"/>
      <c r="M61" s="96" t="s">
        <v>70</v>
      </c>
      <c r="N61" s="96"/>
    </row>
    <row r="62" spans="1:14" ht="16.5">
      <c r="A62" s="13"/>
      <c r="B62" s="13"/>
      <c r="C62" s="13"/>
      <c r="D62" s="13"/>
      <c r="E62" s="14"/>
      <c r="F62" s="15"/>
      <c r="G62" s="15"/>
      <c r="H62" s="14"/>
      <c r="I62" s="34"/>
      <c r="J62" s="42"/>
      <c r="K62" s="42"/>
      <c r="L62" s="1"/>
      <c r="M62" s="96" t="s">
        <v>71</v>
      </c>
      <c r="N62" s="96"/>
    </row>
    <row r="63" spans="1:14" ht="16.5">
      <c r="A63" s="13"/>
      <c r="B63" s="13"/>
      <c r="C63" s="13"/>
      <c r="D63" s="13"/>
      <c r="E63" s="14"/>
      <c r="F63" s="15"/>
      <c r="G63" s="15"/>
      <c r="H63" s="14"/>
      <c r="I63" s="34"/>
      <c r="J63" s="20"/>
      <c r="K63" s="20"/>
      <c r="L63" s="1"/>
      <c r="M63" s="2"/>
      <c r="N63" s="16"/>
    </row>
    <row r="64" spans="1:14" ht="16.5">
      <c r="A64" s="13"/>
      <c r="B64" s="13"/>
      <c r="C64" s="13"/>
      <c r="D64" s="13"/>
      <c r="E64" s="14"/>
      <c r="F64" s="15"/>
      <c r="G64" s="15"/>
      <c r="H64" s="14"/>
      <c r="I64" s="34"/>
      <c r="J64" s="42"/>
      <c r="K64" s="20"/>
      <c r="L64" s="1"/>
      <c r="M64" s="44" t="s">
        <v>72</v>
      </c>
      <c r="N64" s="16"/>
    </row>
  </sheetData>
  <mergeCells count="10">
    <mergeCell ref="A59:D59"/>
    <mergeCell ref="M61:N61"/>
    <mergeCell ref="M62:N62"/>
    <mergeCell ref="N8:N9"/>
    <mergeCell ref="A1:M1"/>
    <mergeCell ref="A2:M2"/>
    <mergeCell ref="A4:M4"/>
    <mergeCell ref="A6:M6"/>
    <mergeCell ref="A8:H8"/>
    <mergeCell ref="I8:M8"/>
  </mergeCells>
  <pageMargins left="0.5" right="0" top="0" bottom="0" header="0.3" footer="0.3"/>
  <pageSetup paperSize="256" scale="55" firstPageNumber="4294963191" orientation="portrait" horizont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LB Sludge New</vt:lpstr>
    </vt:vector>
  </TitlesOfParts>
  <Manager/>
  <Company>anker</Company>
  <LinksUpToDate>false</LinksUpToDate>
  <CharactersWithSpaces>0</CharactersWithSpaces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ADM-PC</cp:lastModifiedBy>
  <cp:revision/>
  <cp:lastPrinted>2019-02-01T04:13:30Z</cp:lastPrinted>
  <dcterms:created xsi:type="dcterms:W3CDTF">2008-11-28T03:45:22Z</dcterms:created>
  <dcterms:modified xsi:type="dcterms:W3CDTF">2019-04-25T04:04:36Z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1033-8.1.0.3010</vt:lpwstr>
  </property>
</Properties>
</file>