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omePC\Desktop\"/>
    </mc:Choice>
  </mc:AlternateContent>
  <xr:revisionPtr revIDLastSave="0" documentId="13_ncr:1_{3C723BD6-D5A7-484A-8FC9-A782BD7EAFAE}" xr6:coauthVersionLast="47" xr6:coauthVersionMax="47" xr10:uidLastSave="{00000000-0000-0000-0000-000000000000}"/>
  <bookViews>
    <workbookView xWindow="-110" yWindow="-110" windowWidth="19420" windowHeight="10300" activeTab="3" xr2:uid="{AEF7DD3E-3034-4F1C-B03F-C07ED528B345}"/>
  </bookViews>
  <sheets>
    <sheet name="Cleaned_Secondary_Dataset" sheetId="2" r:id="rId1"/>
    <sheet name="Dashboard1" sheetId="5" r:id="rId2"/>
    <sheet name="Dashboard2" sheetId="6" r:id="rId3"/>
    <sheet name="PivotTable_4_SecondaryDataset" sheetId="3" r:id="rId4"/>
    <sheet name="Cleaned_Primary_Dataset" sheetId="8" r:id="rId5"/>
    <sheet name="PivotTable_4_PrimaryDataset" sheetId="9" r:id="rId6"/>
    <sheet name="Dashboard3" sheetId="10" r:id="rId7"/>
  </sheets>
  <definedNames>
    <definedName name="_xlnm._FilterDatabase" localSheetId="0" hidden="1">Cleaned_Secondary_Dataset!$A$2:$A$37</definedName>
    <definedName name="_xlnm._FilterDatabase" localSheetId="5" hidden="1">PivotTable_4_PrimaryDataset!$A$47:$B$47</definedName>
    <definedName name="_xlnm._FilterDatabase" localSheetId="3" hidden="1">PivotTable_4_SecondaryDataset!#REF!</definedName>
    <definedName name="_xlcn.WorksheetConnection_OWEFGrp1ProjectGenderDistributionDistribution20072023.xlsxELECTION1" hidden="1">ELECTION[]</definedName>
    <definedName name="Slicer_Election_Year1">#N/A</definedName>
    <definedName name="Slicer_Election_Year2">#N/A</definedName>
    <definedName name="Slicer_Position1">#N/A</definedName>
    <definedName name="Slicer_Position2">#N/A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40" r:id="rId16"/>
    <pivotCache cacheId="43" r:id="rId17"/>
    <pivotCache cacheId="46" r:id="rId18"/>
    <pivotCache cacheId="49" r:id="rId19"/>
    <pivotCache cacheId="52" r:id="rId20"/>
    <pivotCache cacheId="55" r:id="rId21"/>
    <pivotCache cacheId="58" r:id="rId22"/>
  </pivotCaches>
  <extLst>
    <ext xmlns:x14="http://schemas.microsoft.com/office/spreadsheetml/2009/9/main" uri="{876F7934-8845-4945-9796-88D515C7AA90}">
      <x14:pivotCaches>
        <pivotCache cacheId="15" r:id="rId23"/>
        <pivotCache cacheId="16"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LECTION" name="ELECTION" connection="WorksheetConnection_OWEF Grp1 Project(Gender Distribution Distribution 2007-2023).xlsx!EL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5" i="3" l="1"/>
  <c r="D215" i="3"/>
  <c r="G214" i="3"/>
  <c r="F214" i="3"/>
  <c r="G213" i="3"/>
  <c r="F213" i="3"/>
  <c r="G212" i="3"/>
  <c r="F212" i="3"/>
  <c r="G211" i="3"/>
  <c r="F211" i="3"/>
  <c r="N37" i="2"/>
  <c r="M37" i="2"/>
  <c r="I37" i="2"/>
  <c r="H37" i="2"/>
  <c r="N36" i="2"/>
  <c r="M36" i="2"/>
  <c r="I36" i="2"/>
  <c r="H36" i="2"/>
  <c r="N35" i="2"/>
  <c r="M35" i="2"/>
  <c r="I35" i="2"/>
  <c r="H35" i="2"/>
  <c r="N34" i="2"/>
  <c r="M34" i="2"/>
  <c r="I34" i="2"/>
  <c r="H34" i="2"/>
  <c r="N33" i="2"/>
  <c r="M33" i="2"/>
  <c r="I33" i="2"/>
  <c r="H33" i="2"/>
  <c r="N32" i="2"/>
  <c r="M32" i="2"/>
  <c r="I32" i="2"/>
  <c r="H32" i="2"/>
  <c r="N31" i="2"/>
  <c r="M31" i="2"/>
  <c r="I31" i="2"/>
  <c r="H31" i="2"/>
  <c r="N30" i="2"/>
  <c r="M30" i="2"/>
  <c r="I30" i="2"/>
  <c r="H30" i="2"/>
  <c r="N29" i="2"/>
  <c r="M29" i="2"/>
  <c r="I29" i="2"/>
  <c r="H29" i="2"/>
  <c r="N28" i="2"/>
  <c r="M28" i="2"/>
  <c r="I28" i="2"/>
  <c r="H28" i="2"/>
  <c r="N27" i="2"/>
  <c r="M27" i="2"/>
  <c r="I27" i="2"/>
  <c r="H27" i="2"/>
  <c r="N26" i="2"/>
  <c r="M26" i="2"/>
  <c r="I26" i="2"/>
  <c r="H26" i="2"/>
  <c r="N25" i="2"/>
  <c r="M25" i="2"/>
  <c r="I25" i="2"/>
  <c r="H25" i="2"/>
  <c r="N24" i="2"/>
  <c r="M24" i="2"/>
  <c r="I24" i="2"/>
  <c r="H24" i="2"/>
  <c r="N23" i="2"/>
  <c r="M23" i="2"/>
  <c r="I23" i="2"/>
  <c r="H23" i="2"/>
  <c r="N22" i="2"/>
  <c r="M22" i="2"/>
  <c r="I22" i="2"/>
  <c r="H22" i="2"/>
  <c r="N21" i="2"/>
  <c r="M21" i="2"/>
  <c r="I21" i="2"/>
  <c r="H21" i="2"/>
  <c r="N20" i="2"/>
  <c r="M20" i="2"/>
  <c r="I20" i="2"/>
  <c r="H20" i="2"/>
  <c r="N19" i="2"/>
  <c r="M19" i="2"/>
  <c r="I19" i="2"/>
  <c r="H19" i="2"/>
  <c r="N18" i="2"/>
  <c r="M18" i="2"/>
  <c r="I18" i="2"/>
  <c r="H18" i="2"/>
  <c r="N17" i="2"/>
  <c r="M17" i="2"/>
  <c r="I17" i="2"/>
  <c r="H17" i="2"/>
  <c r="N16" i="2"/>
  <c r="M16" i="2"/>
  <c r="I16" i="2"/>
  <c r="H16" i="2"/>
  <c r="N15" i="2"/>
  <c r="M15" i="2"/>
  <c r="I15" i="2"/>
  <c r="H15" i="2"/>
  <c r="N14" i="2"/>
  <c r="M14" i="2"/>
  <c r="I14" i="2"/>
  <c r="H14" i="2"/>
  <c r="N13" i="2"/>
  <c r="M13" i="2"/>
  <c r="I13" i="2"/>
  <c r="H13" i="2"/>
  <c r="N12" i="2"/>
  <c r="M12" i="2"/>
  <c r="I12" i="2"/>
  <c r="H12" i="2"/>
  <c r="N11" i="2"/>
  <c r="M11" i="2"/>
  <c r="I11" i="2"/>
  <c r="H11" i="2"/>
  <c r="N10" i="2"/>
  <c r="M10" i="2"/>
  <c r="I10" i="2"/>
  <c r="H10" i="2"/>
  <c r="N9" i="2"/>
  <c r="M9" i="2"/>
  <c r="I9" i="2"/>
  <c r="H9" i="2"/>
  <c r="N8" i="2"/>
  <c r="M8" i="2"/>
  <c r="I8" i="2"/>
  <c r="H8" i="2"/>
  <c r="N7" i="2"/>
  <c r="M7" i="2"/>
  <c r="I7" i="2"/>
  <c r="H7" i="2"/>
  <c r="N6" i="2"/>
  <c r="M6" i="2"/>
  <c r="I6" i="2"/>
  <c r="H6" i="2"/>
  <c r="N5" i="2"/>
  <c r="M5" i="2"/>
  <c r="I5" i="2"/>
  <c r="H5" i="2"/>
  <c r="N4" i="2"/>
  <c r="M4" i="2"/>
  <c r="I4" i="2"/>
  <c r="H4" i="2"/>
  <c r="N3" i="2"/>
  <c r="M3" i="2"/>
  <c r="I3" i="2"/>
  <c r="H3" i="2"/>
  <c r="A196" i="3"/>
  <c r="A194" i="3"/>
  <c r="B133" i="3"/>
  <c r="A203" i="3"/>
  <c r="A205" i="3"/>
  <c r="A188" i="3"/>
  <c r="B132" i="3"/>
  <c r="A177" i="3"/>
  <c r="A170" i="3"/>
  <c r="B35" i="3"/>
  <c r="A162" i="3"/>
  <c r="A168" i="3"/>
  <c r="A179" i="3"/>
  <c r="B36" i="3"/>
  <c r="B205" i="3" l="1"/>
  <c r="B206" i="3" s="1"/>
  <c r="B170" i="3"/>
  <c r="B171" i="3" s="1"/>
  <c r="B179" i="3"/>
  <c r="B196" i="3"/>
  <c r="B197"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775FD-4D17-4758-9939-F6857AFD22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351EB8-2EE4-400A-BF5A-0B2E13D6A4F2}" name="WorksheetConnection_OWEF Grp1 Project(Gender Distribution Distribution 2007-2023).xlsx!ELECTION" type="102" refreshedVersion="8" minRefreshableVersion="5">
    <extLst>
      <ext xmlns:x15="http://schemas.microsoft.com/office/spreadsheetml/2010/11/main" uri="{DE250136-89BD-433C-8126-D09CA5730AF9}">
        <x15:connection id="ELECTION">
          <x15:rangePr sourceName="_xlcn.WorksheetConnection_OWEFGrp1ProjectGenderDistributionDistribution20072023.xlsxELEC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LECTION].[Election Year].[All]}"/>
  </metadataStrings>
  <mdxMetadata count="1">
    <mdx n="0" f="s">
      <ms ns="1" c="0"/>
    </mdx>
  </mdxMetadata>
  <valueMetadata count="1">
    <bk>
      <rc t="1" v="0"/>
    </bk>
  </valueMetadata>
</metadata>
</file>

<file path=xl/sharedStrings.xml><?xml version="1.0" encoding="utf-8"?>
<sst xmlns="http://schemas.openxmlformats.org/spreadsheetml/2006/main" count="1445" uniqueCount="222">
  <si>
    <t>Election Year</t>
  </si>
  <si>
    <t>Position</t>
  </si>
  <si>
    <t>Total Contested Candidates</t>
  </si>
  <si>
    <t>Age Range</t>
  </si>
  <si>
    <t>Total Contested Male</t>
  </si>
  <si>
    <t>Total Contested Female</t>
  </si>
  <si>
    <t>% Contested  Male</t>
  </si>
  <si>
    <t>% Contested Female</t>
  </si>
  <si>
    <t>Total Elected Candidates</t>
  </si>
  <si>
    <t xml:space="preserve">Total Elected Male </t>
  </si>
  <si>
    <t xml:space="preserve">Total Elected Female </t>
  </si>
  <si>
    <t>% Elected Male</t>
  </si>
  <si>
    <t>% Elected Female</t>
  </si>
  <si>
    <t>Presidential</t>
  </si>
  <si>
    <t>39–72</t>
  </si>
  <si>
    <t>40–70+</t>
  </si>
  <si>
    <t>45–73</t>
  </si>
  <si>
    <t>35–75</t>
  </si>
  <si>
    <t>38–70</t>
  </si>
  <si>
    <t>Vice Presidential</t>
  </si>
  <si>
    <t>45–70+</t>
  </si>
  <si>
    <t>50–73</t>
  </si>
  <si>
    <t>33–65</t>
  </si>
  <si>
    <t>39–70</t>
  </si>
  <si>
    <t>Governorship</t>
  </si>
  <si>
    <t>35–74</t>
  </si>
  <si>
    <t>35–73</t>
  </si>
  <si>
    <t>30–75</t>
  </si>
  <si>
    <t>Deputy Governorship</t>
  </si>
  <si>
    <t>35–72</t>
  </si>
  <si>
    <t>Senatorial</t>
  </si>
  <si>
    <t>30–76</t>
  </si>
  <si>
    <t>House of Rep.</t>
  </si>
  <si>
    <t>25–70+</t>
  </si>
  <si>
    <t>25–72</t>
  </si>
  <si>
    <t>25–74</t>
  </si>
  <si>
    <t>25–75</t>
  </si>
  <si>
    <t>House of Assembly</t>
  </si>
  <si>
    <t>25–70</t>
  </si>
  <si>
    <t>Grand Total</t>
  </si>
  <si>
    <t xml:space="preserve"> Total Contested Female</t>
  </si>
  <si>
    <t xml:space="preserve"> Total Contested Male</t>
  </si>
  <si>
    <t>Year</t>
  </si>
  <si>
    <t>Gender</t>
  </si>
  <si>
    <t>Value</t>
  </si>
  <si>
    <t>Male</t>
  </si>
  <si>
    <t>Female</t>
  </si>
  <si>
    <t xml:space="preserve"> Total Contested Candidates</t>
  </si>
  <si>
    <t>% Male</t>
  </si>
  <si>
    <t>% Female</t>
  </si>
  <si>
    <t>PIVOT TABLES AND CHARTS FOR CONTESTED CANDIDATES DASHBOARD 1</t>
  </si>
  <si>
    <t>PIVOT_1</t>
  </si>
  <si>
    <t>PIVOT_2</t>
  </si>
  <si>
    <t>PIVOT_3</t>
  </si>
  <si>
    <t>Dynamic Mini-Table connected to Pivot_3</t>
  </si>
  <si>
    <t>PIVOT TABLES AND CHARTS FOR ELECTED CANDIDATES DASHBOARD 2</t>
  </si>
  <si>
    <t>PIVOT_4</t>
  </si>
  <si>
    <t>KEY PERFORMANCE INDICATORS FOR DASHBOARD_1:</t>
  </si>
  <si>
    <t>KEY PERFORMANCE INDICATORS FOR DASHBOARD_2:</t>
  </si>
  <si>
    <t>S/N</t>
  </si>
  <si>
    <t>INEC CANDIDATE  LISTS AND GENDER SUMMARIES(2007 -2023)</t>
  </si>
  <si>
    <t xml:space="preserve"> Total Elected Candidates</t>
  </si>
  <si>
    <t>Average of % Contested Female</t>
  </si>
  <si>
    <t>Average of % Elected Female</t>
  </si>
  <si>
    <t>Row Labels</t>
  </si>
  <si>
    <t>All</t>
  </si>
  <si>
    <t>PIVOT_5</t>
  </si>
  <si>
    <t xml:space="preserve"> Total Elected Female</t>
  </si>
  <si>
    <t xml:space="preserve"> Total Elected Male</t>
  </si>
  <si>
    <t>PIVOT_6</t>
  </si>
  <si>
    <t>PIVOT_7</t>
  </si>
  <si>
    <t>Dynamic Mini-Table connected to Pivot_7</t>
  </si>
  <si>
    <t>PIVOT_8</t>
  </si>
  <si>
    <t>PIVOT_9</t>
  </si>
  <si>
    <t>PIVOT_10</t>
  </si>
  <si>
    <t>PIVOT_11</t>
  </si>
  <si>
    <t>PIVOT_12</t>
  </si>
  <si>
    <t>PIVOT_13</t>
  </si>
  <si>
    <t>PIVOT_14</t>
  </si>
  <si>
    <t>Progress</t>
  </si>
  <si>
    <t>Yes</t>
  </si>
  <si>
    <t>Implementing gender quotas in political parties and elective positions, Providing political education and leadership training for women, Enforcing laws against gender discrimination in political processes, Increasing financial and institutional support for female candidates</t>
  </si>
  <si>
    <t>Cultural/Religious beliefs, Lack of financial resources, Gender discrimination, Low political interest among women, Lack of party support</t>
  </si>
  <si>
    <t>Not fairly represented</t>
  </si>
  <si>
    <t>Not sure</t>
  </si>
  <si>
    <t>No</t>
  </si>
  <si>
    <t>Michigan, USA.</t>
  </si>
  <si>
    <t>Student</t>
  </si>
  <si>
    <t>Postgraduate</t>
  </si>
  <si>
    <t>36 - 45</t>
  </si>
  <si>
    <t>Implementing gender quotas in political parties and elective positions</t>
  </si>
  <si>
    <t>Lack of financial resources, Low political interest among women</t>
  </si>
  <si>
    <t>Very fairly represented</t>
  </si>
  <si>
    <t>Lagos</t>
  </si>
  <si>
    <t>26 - 35</t>
  </si>
  <si>
    <t>Maybe</t>
  </si>
  <si>
    <t>Implementing gender quotas in political parties and elective positions, Providing political education and leadership training for women, Enforcing laws against gender discrimination in political processes</t>
  </si>
  <si>
    <t>Cultural/Religious beliefs, Gender discrimination, Political violence/intimidation, Low political interest among women</t>
  </si>
  <si>
    <t>Somewhat</t>
  </si>
  <si>
    <t xml:space="preserve">Anambra </t>
  </si>
  <si>
    <t>Plateau</t>
  </si>
  <si>
    <t>Cultural/Religious beliefs, Lack of financial resources, Gender discrimination, Political violence/intimidation</t>
  </si>
  <si>
    <t>Somewhat fairly represented</t>
  </si>
  <si>
    <t>Anambra State</t>
  </si>
  <si>
    <t>Tertiary (University/Polytechnic)</t>
  </si>
  <si>
    <t>Providing political education and leadership training for women, Enforcing laws against gender discrimination in political processes</t>
  </si>
  <si>
    <t>Enforcing laws against gender discrimination in political processes</t>
  </si>
  <si>
    <t>Gender discrimination</t>
  </si>
  <si>
    <t xml:space="preserve">Enugu </t>
  </si>
  <si>
    <t>Lack of party support</t>
  </si>
  <si>
    <t>Implementing gender quotas in political parties and elective positions, Enforcing laws against gender discrimination in political processes, Increasing financial and institutional support for female candidates</t>
  </si>
  <si>
    <t>Cultural/Religious beliefs, Gender discrimination, Lack of party support</t>
  </si>
  <si>
    <t>Anambra</t>
  </si>
  <si>
    <t>Self-employed</t>
  </si>
  <si>
    <t>Secondary</t>
  </si>
  <si>
    <t>18 - 25</t>
  </si>
  <si>
    <t>Gender discrimination, Political violence/intimidation, Low political interest among women, Lack of party support</t>
  </si>
  <si>
    <t>Implementing gender quotas in political parties and elective positions, Providing political education and leadership training for women, Increasing financial and institutional support for female candidates</t>
  </si>
  <si>
    <t>Cultural/Religious beliefs, Gender discrimination, Political violence/intimidation</t>
  </si>
  <si>
    <t>Awka</t>
  </si>
  <si>
    <t>Gender discrimination, Political violence/intimidation, Lack of party support</t>
  </si>
  <si>
    <t>Political violence/intimidation</t>
  </si>
  <si>
    <t>Gender discrimination, Political violence/intimidation</t>
  </si>
  <si>
    <t xml:space="preserve">Akwaibom State </t>
  </si>
  <si>
    <t>Cultural/Religious beliefs, Lack of financial resources, Gender discrimination, Political violence/intimidation, Low political interest among women, Lack of party support</t>
  </si>
  <si>
    <t>Cultural/Religious beliefs, Lack of financial resources, Gender discrimination, Political violence/intimidation, Low political interest among women</t>
  </si>
  <si>
    <t>Anambra state</t>
  </si>
  <si>
    <t>Enforcing laws against gender discrimination in political processes, Increasing financial and institutional support for female candidates</t>
  </si>
  <si>
    <t xml:space="preserve">Rental </t>
  </si>
  <si>
    <t>Cultural/Religious beliefs, Lack of financial resources, Gender discrimination, Political violence/intimidation, Lack of party support</t>
  </si>
  <si>
    <t>Oyo</t>
  </si>
  <si>
    <t>Lack of financial resources, Gender discrimination, Low political interest among women</t>
  </si>
  <si>
    <t>Imo</t>
  </si>
  <si>
    <t xml:space="preserve">ANAMBRA </t>
  </si>
  <si>
    <t>Regressing</t>
  </si>
  <si>
    <t>Increasing financial and institutional support for female candidates</t>
  </si>
  <si>
    <t>Implementing gender quotas in political parties and elective positions, Providing political education and leadership training for women</t>
  </si>
  <si>
    <t xml:space="preserve">Delta </t>
  </si>
  <si>
    <t>Cultural/Religious beliefs, Gender discrimination</t>
  </si>
  <si>
    <t xml:space="preserve">Lagos /Ogun state </t>
  </si>
  <si>
    <t>Bayelsa</t>
  </si>
  <si>
    <t>Gender discrimination, Political violence/intimidation, Low political interest among women</t>
  </si>
  <si>
    <t>Cultural/Religious beliefs, Gender discrimination, Political violence/intimidation, Lack of party support</t>
  </si>
  <si>
    <t>Oyo state</t>
  </si>
  <si>
    <t>Gender discrimination, Lack of party support</t>
  </si>
  <si>
    <t xml:space="preserve">Anambra State </t>
  </si>
  <si>
    <t>46 - 60</t>
  </si>
  <si>
    <t>Ogun</t>
  </si>
  <si>
    <t>Providing political education and leadership training for women</t>
  </si>
  <si>
    <t>Above 60</t>
  </si>
  <si>
    <t>Implementing gender quotas in political parties and elective positions, Enforcing laws against gender discrimination in political processes</t>
  </si>
  <si>
    <t xml:space="preserve">Anambra state </t>
  </si>
  <si>
    <t>Cultural/Religious beliefs</t>
  </si>
  <si>
    <t xml:space="preserve">Ogun State </t>
  </si>
  <si>
    <t xml:space="preserve">Edo State </t>
  </si>
  <si>
    <t>Edo</t>
  </si>
  <si>
    <t xml:space="preserve">Lagos </t>
  </si>
  <si>
    <t>Implementing gender quotas in political parties and elective positions, Increasing financial and institutional support for female candidates</t>
  </si>
  <si>
    <t>Lack of financial resources, Gender discrimination, Political violence/intimidation, Lack of party support</t>
  </si>
  <si>
    <t>Providing political education and leadership training for women, Increasing financial and institutional support for female candidates</t>
  </si>
  <si>
    <t xml:space="preserve">Abia State </t>
  </si>
  <si>
    <t>Low political interest among women</t>
  </si>
  <si>
    <t>Lack of financial resources, Political violence/intimidation, Low political interest among women, Lack of party support</t>
  </si>
  <si>
    <t xml:space="preserve">Oyo state </t>
  </si>
  <si>
    <t>Cultural/Religious beliefs, Low political interest among women</t>
  </si>
  <si>
    <t>Cultural/Religious beliefs, Lack of financial resources, Gender discrimination, Lack of party support</t>
  </si>
  <si>
    <t>Cultural/Religious beliefs, Lack of financial resources, Political violence/intimidation, Lack of party support</t>
  </si>
  <si>
    <t>Osun</t>
  </si>
  <si>
    <t xml:space="preserve">Awka </t>
  </si>
  <si>
    <t>Providing political education and leadership training for women, Enforcing laws against gender discrimination in political processes, Increasing financial and institutional support for female candidates</t>
  </si>
  <si>
    <t>Enugu State</t>
  </si>
  <si>
    <t>OYO</t>
  </si>
  <si>
    <t>Cultural/Religious beliefs, Gender discrimination, Low political interest among women, Lack of party support</t>
  </si>
  <si>
    <t>Lack of financial resources, Political violence/intimidation</t>
  </si>
  <si>
    <t xml:space="preserve">Oyo </t>
  </si>
  <si>
    <t>Cultural/Religious beliefs, Gender discrimination, Political violence/intimidation, Low political interest among women, Lack of party support</t>
  </si>
  <si>
    <t>In your opinion, are we seeing progress or a plateau in the inclusion of women in Nigerian politics?</t>
  </si>
  <si>
    <t>Should Nigeria implement a quota system to reserve a percentage of political positions for women?</t>
  </si>
  <si>
    <t>Would you support a woman running for political office in your constituency?</t>
  </si>
  <si>
    <t>Strategies to improve women's participation in politics in Nigeria?</t>
  </si>
  <si>
    <t>Ever witnessed or heard of discrimination against women in politics in Nigeria?</t>
  </si>
  <si>
    <t>Challenges preventing women from entering political offices in Nigeria? (Select all that apply)</t>
  </si>
  <si>
    <t>How fairly do you think women are represented in political offices in Nigeria?</t>
  </si>
  <si>
    <t>Have women have made progress in Nigerian politics over the last 10 years?</t>
  </si>
  <si>
    <t>Rate the level of women’s participation in Nigerian politics today</t>
  </si>
  <si>
    <t>Aware of any women currently holding political office in Nigeria?</t>
  </si>
  <si>
    <t>Politically Active</t>
  </si>
  <si>
    <t>State of residence</t>
  </si>
  <si>
    <t>Currently employed?</t>
  </si>
  <si>
    <t>Highest Level of Education</t>
  </si>
  <si>
    <t>PRIMARY DATA PIVOT TABLE WITH SOME VITAL CHARTS</t>
  </si>
  <si>
    <t>Pivot 1</t>
  </si>
  <si>
    <t>Gender Count</t>
  </si>
  <si>
    <t>Options</t>
  </si>
  <si>
    <t>Pivot 2</t>
  </si>
  <si>
    <t>On a scale of 1–5, how would you rate the level of women’s participation in Nigerian politics today?</t>
  </si>
  <si>
    <t>Results</t>
  </si>
  <si>
    <t>Pivot 3</t>
  </si>
  <si>
    <t xml:space="preserve">Are you politically active (e.g., voting, campaigning, or party membership)? </t>
  </si>
  <si>
    <t>Pivot 4</t>
  </si>
  <si>
    <t xml:space="preserve"> Are you aware of any women currently holding political office in Nigeria?</t>
  </si>
  <si>
    <t>Pivot 5</t>
  </si>
  <si>
    <t xml:space="preserve">Compared to men, how fairly do you think women are represented in political offices in Nigeria? </t>
  </si>
  <si>
    <t>Pivot 6</t>
  </si>
  <si>
    <t>Lack of financial resources</t>
  </si>
  <si>
    <t>Pivot 7</t>
  </si>
  <si>
    <t>Have you ever witnessed/heard of discrimination against women in politics in Nigeria?</t>
  </si>
  <si>
    <t>Pivot 8</t>
  </si>
  <si>
    <t>Strategies to improve women's participation in politics in Nigeria</t>
  </si>
  <si>
    <t>Increasing financial and institutional support for women</t>
  </si>
  <si>
    <t>Pivot 9</t>
  </si>
  <si>
    <t>Would you Support a woman running for political office in your constituency</t>
  </si>
  <si>
    <t>Pivot 10</t>
  </si>
  <si>
    <t>Implement a quota system to reserve a percentage of political positions for women</t>
  </si>
  <si>
    <t>Pivot 11</t>
  </si>
  <si>
    <t>Progress or a plateau in the inclusion of women in Nigerian politics?</t>
  </si>
  <si>
    <t>Opptions</t>
  </si>
  <si>
    <t>ELECTION YEAR</t>
  </si>
  <si>
    <t>Total Elected Female</t>
  </si>
  <si>
    <t>% Improvement for Contested Female</t>
  </si>
  <si>
    <t>% Improvement for Elected Female</t>
  </si>
  <si>
    <t>% Improvement from 2007-2023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</si>
</sst>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m/d/yyyy\ h:mm:ss"/>
  </numFmts>
  <fonts count="18" x14ac:knownFonts="1">
    <font>
      <sz val="11"/>
      <color theme="1"/>
      <name val="Calibri"/>
      <family val="2"/>
      <scheme val="minor"/>
    </font>
    <font>
      <sz val="11"/>
      <color theme="1"/>
      <name val="Calibri"/>
      <family val="2"/>
      <scheme val="minor"/>
    </font>
    <font>
      <sz val="11"/>
      <color theme="1"/>
      <name val="Calibri"/>
      <family val="1"/>
      <scheme val="minor"/>
    </font>
    <font>
      <b/>
      <sz val="11"/>
      <color theme="1"/>
      <name val="Calibri"/>
      <family val="2"/>
      <scheme val="minor"/>
    </font>
    <font>
      <sz val="11"/>
      <color theme="9" tint="0.79998168889431442"/>
      <name val="Calibri"/>
      <family val="2"/>
      <scheme val="minor"/>
    </font>
    <font>
      <b/>
      <sz val="12"/>
      <color theme="0"/>
      <name val="Calibri"/>
      <family val="2"/>
      <scheme val="minor"/>
    </font>
    <font>
      <b/>
      <sz val="20"/>
      <color theme="9" tint="-0.499984740745262"/>
      <name val="Calibri"/>
      <family val="2"/>
      <scheme val="minor"/>
    </font>
    <font>
      <b/>
      <sz val="14"/>
      <color theme="9" tint="-0.249977111117893"/>
      <name val="Calibri"/>
      <family val="2"/>
      <scheme val="minor"/>
    </font>
    <font>
      <b/>
      <sz val="11"/>
      <color theme="9" tint="-0.249977111117893"/>
      <name val="Calibri"/>
      <family val="2"/>
      <scheme val="minor"/>
    </font>
    <font>
      <b/>
      <sz val="11"/>
      <color theme="9" tint="-0.499984740745262"/>
      <name val="Calibri"/>
      <family val="2"/>
      <scheme val="minor"/>
    </font>
    <font>
      <sz val="10"/>
      <color rgb="FF000000"/>
      <name val="Calibri"/>
      <scheme val="minor"/>
    </font>
    <font>
      <sz val="10"/>
      <color theme="1"/>
      <name val="Calibri"/>
      <family val="2"/>
      <scheme val="minor"/>
    </font>
    <font>
      <b/>
      <sz val="10"/>
      <color theme="0"/>
      <name val="Calibri"/>
      <family val="2"/>
      <scheme val="minor"/>
    </font>
    <font>
      <b/>
      <sz val="14"/>
      <color rgb="FF000000"/>
      <name val="Calibri"/>
      <family val="2"/>
      <scheme val="minor"/>
    </font>
    <font>
      <b/>
      <sz val="11"/>
      <color rgb="FF000000"/>
      <name val="Calibri"/>
      <family val="2"/>
    </font>
    <font>
      <b/>
      <sz val="10"/>
      <color theme="1"/>
      <name val="Calibri"/>
      <family val="2"/>
      <scheme val="minor"/>
    </font>
    <font>
      <sz val="10"/>
      <color rgb="FF000000"/>
      <name val="Calibri"/>
      <family val="2"/>
      <scheme val="minor"/>
    </font>
    <font>
      <b/>
      <sz val="10"/>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9" tint="-0.499984740745262"/>
        <bgColor indexed="64"/>
      </patternFill>
    </fill>
    <fill>
      <patternFill patternType="solid">
        <fgColor theme="9" tint="0.39997558519241921"/>
        <bgColor indexed="64"/>
      </patternFill>
    </fill>
  </fills>
  <borders count="20">
    <border>
      <left/>
      <right/>
      <top/>
      <bottom/>
      <diagonal/>
    </border>
    <border>
      <left/>
      <right/>
      <top/>
      <bottom style="thin">
        <color theme="4" tint="0.39997558519241921"/>
      </bottom>
      <diagonal/>
    </border>
    <border>
      <left style="thin">
        <color theme="9"/>
      </left>
      <right/>
      <top style="thin">
        <color theme="9"/>
      </top>
      <bottom/>
      <diagonal/>
    </border>
    <border>
      <left style="thin">
        <color indexed="64"/>
      </left>
      <right style="thin">
        <color indexed="64"/>
      </right>
      <top style="thin">
        <color indexed="64"/>
      </top>
      <bottom style="thin">
        <color indexed="64"/>
      </bottom>
      <diagonal/>
    </border>
    <border>
      <left/>
      <right/>
      <top style="thin">
        <color theme="9"/>
      </top>
      <bottom/>
      <diagonal/>
    </border>
    <border>
      <left/>
      <right/>
      <top/>
      <bottom style="thin">
        <color theme="9"/>
      </bottom>
      <diagonal/>
    </border>
    <border>
      <left style="thin">
        <color theme="9"/>
      </left>
      <right/>
      <top/>
      <bottom/>
      <diagonal/>
    </border>
    <border>
      <left style="thin">
        <color rgb="FFF8F9FA"/>
      </left>
      <right style="thin">
        <color rgb="FF442F65"/>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FFFFF"/>
      </left>
      <right style="thin">
        <color rgb="FF442F65"/>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8F9FA"/>
      </left>
      <right style="thin">
        <color rgb="FF442F65"/>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5B3F86"/>
      </left>
      <right style="thin">
        <color rgb="FF442F65"/>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right/>
      <top/>
      <bottom style="thin">
        <color rgb="FF999999"/>
      </bottom>
      <diagonal/>
    </border>
    <border>
      <left style="thin">
        <color rgb="FF999999"/>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0" fillId="0" borderId="0"/>
  </cellStyleXfs>
  <cellXfs count="72">
    <xf numFmtId="0" fontId="0" fillId="0" borderId="0" xfId="0"/>
    <xf numFmtId="9" fontId="0" fillId="0" borderId="0" xfId="0" applyNumberFormat="1"/>
    <xf numFmtId="9" fontId="0" fillId="0" borderId="0" xfId="1" applyFont="1"/>
    <xf numFmtId="0" fontId="0" fillId="0" borderId="0" xfId="0" applyAlignment="1">
      <alignment horizontal="left"/>
    </xf>
    <xf numFmtId="0" fontId="3" fillId="0" borderId="0" xfId="0" applyFont="1"/>
    <xf numFmtId="164" fontId="0" fillId="0" borderId="0" xfId="0" applyNumberFormat="1"/>
    <xf numFmtId="0" fontId="0" fillId="2" borderId="0" xfId="0" applyFill="1"/>
    <xf numFmtId="0" fontId="4" fillId="2" borderId="0" xfId="0" applyFont="1" applyFill="1"/>
    <xf numFmtId="0" fontId="0" fillId="3" borderId="0" xfId="0" applyFill="1"/>
    <xf numFmtId="0" fontId="0" fillId="3" borderId="0" xfId="0" applyFill="1" applyAlignment="1">
      <alignment horizontal="left"/>
    </xf>
    <xf numFmtId="164" fontId="0" fillId="3" borderId="0" xfId="0" applyNumberFormat="1" applyFill="1"/>
    <xf numFmtId="0" fontId="3" fillId="3" borderId="3" xfId="0" applyFont="1" applyFill="1" applyBorder="1"/>
    <xf numFmtId="0" fontId="0" fillId="3" borderId="3" xfId="0" applyFill="1" applyBorder="1"/>
    <xf numFmtId="0" fontId="7" fillId="0" borderId="0" xfId="0" applyFont="1"/>
    <xf numFmtId="0" fontId="3" fillId="4" borderId="1" xfId="0" applyFont="1" applyFill="1" applyBorder="1"/>
    <xf numFmtId="0" fontId="8" fillId="0" borderId="0" xfId="0" applyFont="1"/>
    <xf numFmtId="0" fontId="0" fillId="0" borderId="0" xfId="0" pivotButton="1"/>
    <xf numFmtId="0" fontId="0" fillId="0" borderId="2" xfId="0" applyBorder="1"/>
    <xf numFmtId="0" fontId="0" fillId="0" borderId="4" xfId="0" applyBorder="1"/>
    <xf numFmtId="9" fontId="0" fillId="3" borderId="0" xfId="0" applyNumberFormat="1" applyFill="1"/>
    <xf numFmtId="9" fontId="0" fillId="0" borderId="4" xfId="0" applyNumberFormat="1" applyBorder="1"/>
    <xf numFmtId="1" fontId="0" fillId="0" borderId="4" xfId="0" applyNumberFormat="1" applyBorder="1"/>
    <xf numFmtId="9" fontId="0" fillId="0" borderId="4" xfId="1" applyFont="1" applyBorder="1"/>
    <xf numFmtId="3" fontId="0" fillId="0" borderId="4" xfId="0" applyNumberFormat="1" applyBorder="1"/>
    <xf numFmtId="0" fontId="0" fillId="0" borderId="4" xfId="0" applyBorder="1" applyAlignment="1">
      <alignment vertical="center" wrapText="1"/>
    </xf>
    <xf numFmtId="3" fontId="0" fillId="0" borderId="4" xfId="0" applyNumberFormat="1" applyBorder="1" applyAlignment="1">
      <alignment vertical="center" wrapText="1"/>
    </xf>
    <xf numFmtId="9" fontId="2" fillId="0" borderId="4" xfId="1" applyFont="1" applyBorder="1" applyAlignment="1">
      <alignment horizontal="right" vertical="center" wrapText="1"/>
    </xf>
    <xf numFmtId="9" fontId="2" fillId="0" borderId="4" xfId="1" applyFont="1" applyBorder="1" applyAlignment="1">
      <alignment vertical="center" wrapText="1"/>
    </xf>
    <xf numFmtId="0" fontId="5" fillId="5" borderId="0" xfId="0" applyFont="1" applyFill="1" applyAlignment="1">
      <alignment horizontal="center" vertical="center" wrapText="1"/>
    </xf>
    <xf numFmtId="0" fontId="5" fillId="5" borderId="6" xfId="0" applyFont="1" applyFill="1" applyBorder="1" applyAlignment="1">
      <alignment horizontal="center" vertical="center" wrapText="1"/>
    </xf>
    <xf numFmtId="0" fontId="5" fillId="5" borderId="0" xfId="0" applyFont="1" applyFill="1" applyAlignment="1">
      <alignment horizontal="center" vertical="center"/>
    </xf>
    <xf numFmtId="9" fontId="5" fillId="5" borderId="0" xfId="1" applyFont="1" applyFill="1" applyBorder="1" applyAlignment="1">
      <alignment horizontal="center" vertical="center" wrapText="1"/>
    </xf>
    <xf numFmtId="0" fontId="0" fillId="0" borderId="0" xfId="0" applyAlignment="1">
      <alignment horizontal="left" indent="1"/>
    </xf>
    <xf numFmtId="0" fontId="3" fillId="3" borderId="0" xfId="0" applyFont="1" applyFill="1"/>
    <xf numFmtId="0" fontId="9" fillId="6" borderId="0" xfId="0" applyFont="1" applyFill="1"/>
    <xf numFmtId="164" fontId="0" fillId="0" borderId="0" xfId="2" applyNumberFormat="1" applyFont="1"/>
    <xf numFmtId="0" fontId="10" fillId="0" borderId="0" xfId="3"/>
    <xf numFmtId="0" fontId="11" fillId="0" borderId="7" xfId="3" applyFont="1" applyBorder="1" applyAlignment="1">
      <alignment vertical="center"/>
    </xf>
    <xf numFmtId="0" fontId="11" fillId="0" borderId="8" xfId="3" applyFont="1" applyBorder="1" applyAlignment="1">
      <alignment vertical="center"/>
    </xf>
    <xf numFmtId="0" fontId="11" fillId="0" borderId="9" xfId="3" applyFont="1" applyBorder="1" applyAlignment="1">
      <alignment vertical="center"/>
    </xf>
    <xf numFmtId="0" fontId="11" fillId="0" borderId="10" xfId="3" applyFont="1" applyBorder="1" applyAlignment="1">
      <alignment vertical="center"/>
    </xf>
    <xf numFmtId="0" fontId="11" fillId="0" borderId="11" xfId="3" applyFont="1" applyBorder="1" applyAlignment="1">
      <alignment vertical="center"/>
    </xf>
    <xf numFmtId="0" fontId="11" fillId="0" borderId="12" xfId="3" applyFont="1" applyBorder="1" applyAlignment="1">
      <alignment vertical="center"/>
    </xf>
    <xf numFmtId="0" fontId="12" fillId="0" borderId="0" xfId="3" applyFont="1"/>
    <xf numFmtId="0" fontId="13" fillId="0" borderId="0" xfId="3" applyFont="1"/>
    <xf numFmtId="0" fontId="14" fillId="0" borderId="0" xfId="3" applyFont="1"/>
    <xf numFmtId="0" fontId="14" fillId="0" borderId="0" xfId="3" applyFont="1" applyAlignment="1">
      <alignment horizontal="center"/>
    </xf>
    <xf numFmtId="0" fontId="10" fillId="0" borderId="3" xfId="3" applyBorder="1"/>
    <xf numFmtId="0" fontId="10" fillId="0" borderId="3" xfId="3" applyBorder="1" applyAlignment="1">
      <alignment horizontal="left"/>
    </xf>
    <xf numFmtId="0" fontId="10" fillId="0" borderId="0" xfId="3" applyAlignment="1">
      <alignment horizontal="left"/>
    </xf>
    <xf numFmtId="0" fontId="14" fillId="0" borderId="0" xfId="3" applyFont="1" applyAlignment="1">
      <alignment horizontal="center" wrapText="1"/>
    </xf>
    <xf numFmtId="0" fontId="15" fillId="0" borderId="14" xfId="3" applyFont="1" applyBorder="1" applyAlignment="1">
      <alignment horizontal="left" vertical="center"/>
    </xf>
    <xf numFmtId="0" fontId="14" fillId="0" borderId="15" xfId="3" applyFont="1" applyBorder="1" applyAlignment="1">
      <alignment horizontal="center"/>
    </xf>
    <xf numFmtId="0" fontId="10" fillId="0" borderId="3" xfId="3" applyBorder="1" applyAlignment="1">
      <alignment horizontal="left" wrapText="1"/>
    </xf>
    <xf numFmtId="0" fontId="16" fillId="0" borderId="3" xfId="3" applyFont="1" applyBorder="1"/>
    <xf numFmtId="0" fontId="16" fillId="0" borderId="0" xfId="3" applyFont="1"/>
    <xf numFmtId="0" fontId="14" fillId="0" borderId="16" xfId="3" applyFont="1" applyBorder="1" applyAlignment="1">
      <alignment horizontal="left"/>
    </xf>
    <xf numFmtId="0" fontId="17" fillId="0" borderId="3" xfId="3" applyFont="1" applyBorder="1"/>
    <xf numFmtId="0" fontId="12" fillId="5" borderId="14" xfId="3" applyFont="1" applyFill="1" applyBorder="1" applyAlignment="1">
      <alignment horizontal="left" vertical="center"/>
    </xf>
    <xf numFmtId="0" fontId="12" fillId="5" borderId="13" xfId="3" applyFont="1" applyFill="1" applyBorder="1" applyAlignment="1">
      <alignment horizontal="left" vertical="center"/>
    </xf>
    <xf numFmtId="0" fontId="6" fillId="0" borderId="5" xfId="0" applyFont="1" applyBorder="1" applyAlignment="1">
      <alignment horizontal="center" vertical="center"/>
    </xf>
    <xf numFmtId="0" fontId="14" fillId="0" borderId="0" xfId="3" applyFont="1" applyAlignment="1">
      <alignment horizontal="center"/>
    </xf>
    <xf numFmtId="0" fontId="14" fillId="0" borderId="0" xfId="3" applyFont="1" applyAlignment="1">
      <alignment horizontal="center" wrapText="1"/>
    </xf>
    <xf numFmtId="0" fontId="0" fillId="0" borderId="0" xfId="0" applyNumberFormat="1"/>
    <xf numFmtId="164" fontId="0" fillId="6" borderId="0" xfId="0" applyNumberFormat="1" applyFont="1" applyFill="1"/>
    <xf numFmtId="0" fontId="0" fillId="6" borderId="0" xfId="0" applyFont="1" applyFill="1" applyAlignment="1">
      <alignment horizontal="left"/>
    </xf>
    <xf numFmtId="0" fontId="5" fillId="5" borderId="17"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0" fillId="0" borderId="3" xfId="0" applyBorder="1"/>
    <xf numFmtId="9" fontId="0" fillId="0" borderId="3" xfId="1" applyFont="1" applyBorder="1"/>
    <xf numFmtId="0" fontId="5" fillId="5" borderId="19" xfId="0" applyFont="1" applyFill="1" applyBorder="1" applyAlignment="1">
      <alignment horizontal="center" vertical="center" wrapText="1"/>
    </xf>
    <xf numFmtId="9" fontId="3" fillId="0" borderId="19" xfId="1" applyFont="1" applyBorder="1"/>
  </cellXfs>
  <cellStyles count="4">
    <cellStyle name="Comma" xfId="2" builtinId="3"/>
    <cellStyle name="Normal" xfId="0" builtinId="0"/>
    <cellStyle name="Normal 2" xfId="3" xr:uid="{B54B637F-90DE-4EC0-A0FF-9C1E4D0761C5}"/>
    <cellStyle name="Percent" xfId="1" builtinId="5"/>
  </cellStyles>
  <dxfs count="1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0"/>
        <name val="Calibri"/>
        <scheme val="minor"/>
      </font>
      <fill>
        <patternFill patternType="solid">
          <fgColor indexed="64"/>
          <bgColor theme="9" tint="-0.499984740745262"/>
        </patternFill>
      </fill>
    </dxf>
    <dxf>
      <numFmt numFmtId="164" formatCode="_(* #,##0_);_(* \(#,##0\);_(* &quot;-&quot;??_);_(@_)"/>
    </dxf>
    <dxf>
      <fill>
        <patternFill patternType="solid">
          <bgColor theme="9" tint="0.59999389629810485"/>
        </patternFill>
      </fill>
    </dxf>
    <dxf>
      <fill>
        <patternFill patternType="solid">
          <bgColor theme="9" tint="0.59999389629810485"/>
        </patternFill>
      </fill>
    </dxf>
    <dxf>
      <numFmt numFmtId="164" formatCode="_(* #,##0_);_(* \(#,##0\);_(* &quot;-&quot;??_);_(@_)"/>
    </dxf>
    <dxf>
      <fill>
        <patternFill patternType="solid">
          <bgColor theme="9" tint="0.59999389629810485"/>
        </patternFill>
      </fill>
    </dxf>
    <dxf>
      <numFmt numFmtId="164" formatCode="_(* #,##0_);_(* \(#,##0\);_(* &quot;-&quot;??_);_(@_)"/>
    </dxf>
    <dxf>
      <fill>
        <patternFill patternType="solid">
          <bgColor theme="9" tint="0.59999389629810485"/>
        </patternFill>
      </fill>
    </dxf>
    <dxf>
      <numFmt numFmtId="164" formatCode="_(* #,##0_);_(* \(#,##0\);_(* &quot;-&quot;??_);_(@_)"/>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val="0"/>
      </font>
    </dxf>
    <dxf>
      <font>
        <b val="0"/>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b/>
      </font>
    </dxf>
    <dxf>
      <fill>
        <patternFill patternType="solid">
          <bgColor theme="9"/>
        </patternFill>
      </fill>
    </dxf>
    <dxf>
      <font>
        <b/>
      </font>
    </dxf>
    <dxf>
      <font>
        <b/>
      </font>
    </dxf>
    <dxf>
      <fill>
        <patternFill patternType="solid">
          <bgColor theme="9"/>
        </patternFill>
      </fill>
    </dxf>
    <dxf>
      <fill>
        <patternFill patternType="solid">
          <bgColor theme="9"/>
        </patternFill>
      </fill>
    </dxf>
    <dxf>
      <font>
        <color theme="9" tint="-0.499984740745262"/>
      </font>
    </dxf>
    <dxf>
      <font>
        <color theme="9" tint="-0.499984740745262"/>
      </font>
    </dxf>
    <dxf>
      <numFmt numFmtId="164" formatCode="_(* #,##0_);_(* \(#,##0\);_(* &quot;-&quot;??_);_(@_)"/>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_(* #,##0_);_(* \(#,##0\);_(* &quot;-&quot;??_);_(@_)"/>
    </dxf>
    <dxf>
      <fill>
        <patternFill patternType="solid">
          <bgColor theme="9" tint="0.59999389629810485"/>
        </patternFill>
      </fill>
    </dxf>
    <dxf>
      <numFmt numFmtId="164" formatCode="_(* #,##0_);_(* \(#,##0\);_(* &quot;-&quot;??_);_(@_)"/>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font>
    </dxf>
    <dxf>
      <font>
        <b/>
      </font>
    </dxf>
    <dxf>
      <numFmt numFmtId="164" formatCode="_(* #,##0_);_(* \(#,##0\);_(* &quot;-&quot;??_);_(@_)"/>
    </dxf>
    <dxf>
      <numFmt numFmtId="164" formatCode="_(* #,##0_);_(* \(#,##0\);_(* &quot;-&quot;??_);_(@_)"/>
    </dxf>
    <dxf>
      <fill>
        <patternFill patternType="solid">
          <bgColor theme="9" tint="0.59999389629810485"/>
        </patternFill>
      </fill>
    </dxf>
    <dxf>
      <font>
        <b val="0"/>
        <i val="0"/>
        <strike val="0"/>
        <condense val="0"/>
        <extend val="0"/>
        <outline val="0"/>
        <shadow val="0"/>
        <u val="none"/>
        <vertAlign val="baseline"/>
        <sz val="11"/>
        <color theme="1"/>
        <name val="Calibri"/>
        <family val="2"/>
        <scheme val="minor"/>
      </font>
      <numFmt numFmtId="13" formatCode="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indexed="64"/>
          <bgColor theme="9" tint="-0.499984740745262"/>
        </patternFill>
      </fill>
      <alignment horizontal="center" vertical="center" textRotation="0" wrapText="1" indent="0" justifyLastLine="0" shrinkToFit="0" readingOrder="0"/>
    </dxf>
    <dxf>
      <font>
        <b/>
        <i val="0"/>
        <sz val="10"/>
        <name val="Arial"/>
        <family val="2"/>
        <scheme val="none"/>
      </font>
      <fill>
        <patternFill>
          <bgColor theme="9" tint="-0.24994659260841701"/>
        </patternFill>
      </fill>
      <border diagonalUp="1" diagonalDown="1">
        <left style="thin">
          <color auto="1"/>
        </left>
        <right style="thin">
          <color auto="1"/>
        </right>
        <top style="thin">
          <color auto="1"/>
        </top>
        <bottom style="thin">
          <color auto="1"/>
        </bottom>
        <diagonal style="thin">
          <color auto="1"/>
        </diagonal>
      </border>
    </dxf>
    <dxf>
      <fill>
        <patternFill>
          <bgColor theme="9" tint="-0.499984740745262"/>
        </patternFill>
      </fill>
      <border diagonalUp="0" diagonalDown="0">
        <left/>
        <right/>
        <top/>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4" defaultTableStyle="TableStyleMedium2" defaultPivotStyle="PivotStyleLight16">
    <tableStyle name="Form Responses 1-style" pivot="0" count="3" xr9:uid="{4D355885-C1F8-4BE5-8836-36CCC9B6C885}">
      <tableStyleElement type="headerRow" dxfId="127"/>
      <tableStyleElement type="firstRowStripe" dxfId="126"/>
      <tableStyleElement type="secondRowStripe" dxfId="125"/>
    </tableStyle>
    <tableStyle name="Slicer Style 1" pivot="0" table="0" count="1" xr9:uid="{39EB6EFE-43F3-4455-95D0-28BEB8DCA9D2}">
      <tableStyleElement type="wholeTable" dxfId="124"/>
    </tableStyle>
    <tableStyle name="Slicer Style 2" pivot="0" table="0" count="1" xr9:uid="{343C2C6A-4338-44B0-9C93-928EC47D656A}">
      <tableStyleElement type="wholeTable" dxfId="123"/>
    </tableStyle>
    <tableStyle name="Slicer Style election" pivot="0" table="0" count="1" xr9:uid="{EAAF3B62-A8E4-4674-B63E-681588964A48}"/>
  </tableStyles>
  <extLst>
    <ext xmlns:x14="http://schemas.microsoft.com/office/spreadsheetml/2009/9/main" uri="{46F421CA-312F-682f-3DD2-61675219B42D}">
      <x14:dxfs count="1">
        <dxf>
          <font>
            <b/>
            <i val="0"/>
            <sz val="10"/>
            <name val="Arial"/>
            <family val="2"/>
            <scheme val="none"/>
          </font>
          <fill>
            <patternFill>
              <bgColor theme="9"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election">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07/relationships/slicerCache" Target="slicerCaches/slicerCache2.xml"/><Relationship Id="rId39" Type="http://schemas.openxmlformats.org/officeDocument/2006/relationships/customXml" Target="../customXml/item4.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theme" Target="theme/theme1.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styles" Target="styles.xml"/><Relationship Id="rId44"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3.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1.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3.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r>
              <a:rPr lang="en-US" sz="1200" b="1" i="0" baseline="0">
                <a:solidFill>
                  <a:schemeClr val="accent6">
                    <a:lumMod val="75000"/>
                  </a:schemeClr>
                </a:solidFill>
                <a:effectLst/>
              </a:rPr>
              <a:t>Contested Candidates over Time</a:t>
            </a:r>
            <a:endParaRPr lang="en-US" sz="1200">
              <a:solidFill>
                <a:schemeClr val="accent6">
                  <a:lumMod val="75000"/>
                </a:schemeClr>
              </a:solidFill>
              <a:effectLst/>
            </a:endParaRPr>
          </a:p>
        </c:rich>
      </c:tx>
      <c:layout>
        <c:manualLayout>
          <c:xMode val="edge"/>
          <c:yMode val="edge"/>
          <c:x val="0.1231384514435695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none"/>
        </c:marker>
        <c:dLbl>
          <c:idx val="0"/>
          <c:layout>
            <c:manualLayout>
              <c:x val="-0.1378231627296588"/>
              <c:y val="-6.52984073013600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05269533616"/>
          <c:y val="0.2304933664113904"/>
          <c:w val="0.83064857662023017"/>
          <c:h val="0.48867023974944296"/>
        </c:manualLayout>
      </c:layout>
      <c:lineChart>
        <c:grouping val="standard"/>
        <c:varyColors val="0"/>
        <c:ser>
          <c:idx val="0"/>
          <c:order val="0"/>
          <c:tx>
            <c:strRef>
              <c:f>PivotTable_4_SecondaryDataset!$B$3</c:f>
              <c:strCache>
                <c:ptCount val="1"/>
                <c:pt idx="0">
                  <c:v> Total Contested Male</c:v>
                </c:pt>
              </c:strCache>
            </c:strRef>
          </c:tx>
          <c:spPr>
            <a:ln w="28575" cap="rnd">
              <a:solidFill>
                <a:schemeClr val="accent6">
                  <a:lumMod val="50000"/>
                </a:schemeClr>
              </a:solidFill>
              <a:round/>
            </a:ln>
            <a:effectLst/>
          </c:spPr>
          <c:marker>
            <c:symbol val="none"/>
          </c:marker>
          <c:dPt>
            <c:idx val="2"/>
            <c:marker>
              <c:symbol val="none"/>
            </c:marker>
            <c:bubble3D val="0"/>
            <c:extLst>
              <c:ext xmlns:c16="http://schemas.microsoft.com/office/drawing/2014/chart" uri="{C3380CC4-5D6E-409C-BE32-E72D297353CC}">
                <c16:uniqueId val="{00000000-093E-4792-B388-08BDB65C9EDA}"/>
              </c:ext>
            </c:extLst>
          </c:dPt>
          <c:dLbls>
            <c:dLbl>
              <c:idx val="2"/>
              <c:layout>
                <c:manualLayout>
                  <c:x val="-0.1378231627296588"/>
                  <c:y val="-6.5298407301360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3E-4792-B388-08BDB65C9E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PivotTable_4_SecondaryDataset!$A$4:$A$9</c:f>
              <c:strCache>
                <c:ptCount val="5"/>
                <c:pt idx="0">
                  <c:v>2007</c:v>
                </c:pt>
                <c:pt idx="1">
                  <c:v>2011</c:v>
                </c:pt>
                <c:pt idx="2">
                  <c:v>2015</c:v>
                </c:pt>
                <c:pt idx="3">
                  <c:v>2019</c:v>
                </c:pt>
                <c:pt idx="4">
                  <c:v>2023</c:v>
                </c:pt>
              </c:strCache>
            </c:strRef>
          </c:cat>
          <c:val>
            <c:numRef>
              <c:f>PivotTable_4_SecondaryDataset!$B$4:$B$9</c:f>
              <c:numCache>
                <c:formatCode>_(* #,##0_);_(* \(#,##0\);_(* "-"??_);_(@_)</c:formatCode>
                <c:ptCount val="5"/>
                <c:pt idx="0">
                  <c:v>7244</c:v>
                </c:pt>
                <c:pt idx="1">
                  <c:v>8484</c:v>
                </c:pt>
                <c:pt idx="2">
                  <c:v>10371</c:v>
                </c:pt>
                <c:pt idx="3">
                  <c:v>21856</c:v>
                </c:pt>
                <c:pt idx="4">
                  <c:v>14691</c:v>
                </c:pt>
              </c:numCache>
            </c:numRef>
          </c:val>
          <c:smooth val="0"/>
          <c:extLst>
            <c:ext xmlns:c16="http://schemas.microsoft.com/office/drawing/2014/chart" uri="{C3380CC4-5D6E-409C-BE32-E72D297353CC}">
              <c16:uniqueId val="{00000000-5F9F-47C0-B82A-A9C15DBE2741}"/>
            </c:ext>
          </c:extLst>
        </c:ser>
        <c:ser>
          <c:idx val="1"/>
          <c:order val="1"/>
          <c:tx>
            <c:strRef>
              <c:f>PivotTable_4_SecondaryDataset!$C$3</c:f>
              <c:strCache>
                <c:ptCount val="1"/>
                <c:pt idx="0">
                  <c:v> Total Contested Female</c:v>
                </c:pt>
              </c:strCache>
            </c:strRef>
          </c:tx>
          <c:spPr>
            <a:ln w="28575" cap="rnd">
              <a:solidFill>
                <a:schemeClr val="accent6">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PivotTable_4_SecondaryDataset!$A$4:$A$9</c:f>
              <c:strCache>
                <c:ptCount val="5"/>
                <c:pt idx="0">
                  <c:v>2007</c:v>
                </c:pt>
                <c:pt idx="1">
                  <c:v>2011</c:v>
                </c:pt>
                <c:pt idx="2">
                  <c:v>2015</c:v>
                </c:pt>
                <c:pt idx="3">
                  <c:v>2019</c:v>
                </c:pt>
                <c:pt idx="4">
                  <c:v>2023</c:v>
                </c:pt>
              </c:strCache>
            </c:strRef>
          </c:cat>
          <c:val>
            <c:numRef>
              <c:f>PivotTable_4_SecondaryDataset!$C$4:$C$9</c:f>
              <c:numCache>
                <c:formatCode>_(* #,##0_);_(* \(#,##0\);_(* "-"??_);_(@_)</c:formatCode>
                <c:ptCount val="5"/>
                <c:pt idx="0">
                  <c:v>349</c:v>
                </c:pt>
                <c:pt idx="1">
                  <c:v>472</c:v>
                </c:pt>
                <c:pt idx="2">
                  <c:v>531</c:v>
                </c:pt>
                <c:pt idx="3">
                  <c:v>1763</c:v>
                </c:pt>
                <c:pt idx="4">
                  <c:v>1464</c:v>
                </c:pt>
              </c:numCache>
            </c:numRef>
          </c:val>
          <c:smooth val="0"/>
          <c:extLst>
            <c:ext xmlns:c16="http://schemas.microsoft.com/office/drawing/2014/chart" uri="{C3380CC4-5D6E-409C-BE32-E72D297353CC}">
              <c16:uniqueId val="{00000001-5F9F-47C0-B82A-A9C15DBE2741}"/>
            </c:ext>
          </c:extLst>
        </c:ser>
        <c:dLbls>
          <c:showLegendKey val="0"/>
          <c:showVal val="0"/>
          <c:showCatName val="0"/>
          <c:showSerName val="0"/>
          <c:showPercent val="0"/>
          <c:showBubbleSize val="0"/>
        </c:dLbls>
        <c:smooth val="0"/>
        <c:axId val="426085392"/>
        <c:axId val="426082480"/>
      </c:lineChart>
      <c:catAx>
        <c:axId val="4260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26082480"/>
        <c:crosses val="autoZero"/>
        <c:auto val="1"/>
        <c:lblAlgn val="ctr"/>
        <c:lblOffset val="100"/>
        <c:noMultiLvlLbl val="0"/>
      </c:catAx>
      <c:valAx>
        <c:axId val="4260824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26085392"/>
        <c:crosses val="autoZero"/>
        <c:crossBetween val="between"/>
      </c:valAx>
      <c:spPr>
        <a:noFill/>
        <a:ln>
          <a:noFill/>
        </a:ln>
        <a:effectLst/>
      </c:spPr>
    </c:plotArea>
    <c:legend>
      <c:legendPos val="b"/>
      <c:layout>
        <c:manualLayout>
          <c:xMode val="edge"/>
          <c:yMode val="edge"/>
          <c:x val="3.3896325459317582E-2"/>
          <c:y val="0.89657469528637679"/>
          <c:w val="0.92342093175853024"/>
          <c:h val="9.246640060403409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800" b="1" i="0" baseline="0">
                <a:solidFill>
                  <a:schemeClr val="accent6">
                    <a:lumMod val="75000"/>
                  </a:schemeClr>
                </a:solidFill>
                <a:effectLst/>
              </a:rPr>
              <a:t>Contested Candidates by Position</a:t>
            </a:r>
            <a:endParaRPr lang="en-US">
              <a:solidFill>
                <a:schemeClr val="accent6">
                  <a:lumMod val="75000"/>
                </a:schemeClr>
              </a:solidFill>
              <a:effectLst/>
            </a:endParaRPr>
          </a:p>
        </c:rich>
      </c:tx>
      <c:layout>
        <c:manualLayout>
          <c:xMode val="edge"/>
          <c:yMode val="edge"/>
          <c:x val="0.1398657891644141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6701139969445"/>
          <c:y val="0.19464705882352945"/>
          <c:w val="0.65486731695851452"/>
          <c:h val="0.60492125984251965"/>
        </c:manualLayout>
      </c:layout>
      <c:barChart>
        <c:barDir val="bar"/>
        <c:grouping val="clustered"/>
        <c:varyColors val="0"/>
        <c:ser>
          <c:idx val="0"/>
          <c:order val="0"/>
          <c:tx>
            <c:strRef>
              <c:f>PivotTable_4_SecondaryDataset!$B$16</c:f>
              <c:strCache>
                <c:ptCount val="1"/>
                <c:pt idx="0">
                  <c:v> Total Contested 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PivotTable_4_SecondaryDataset!$A$17:$A$24</c:f>
              <c:strCache>
                <c:ptCount val="7"/>
                <c:pt idx="0">
                  <c:v>Vice Presidential</c:v>
                </c:pt>
                <c:pt idx="1">
                  <c:v>Presidential</c:v>
                </c:pt>
                <c:pt idx="2">
                  <c:v>Deputy Governorship</c:v>
                </c:pt>
                <c:pt idx="3">
                  <c:v>Governorship</c:v>
                </c:pt>
                <c:pt idx="4">
                  <c:v>Senatorial</c:v>
                </c:pt>
                <c:pt idx="5">
                  <c:v>House of Rep.</c:v>
                </c:pt>
                <c:pt idx="6">
                  <c:v>House of Assembly</c:v>
                </c:pt>
              </c:strCache>
            </c:strRef>
          </c:cat>
          <c:val>
            <c:numRef>
              <c:f>PivotTable_4_SecondaryDataset!$B$17:$B$24</c:f>
              <c:numCache>
                <c:formatCode>_(* #,##0_);_(* \(#,##0\);_(* "-"??_);_(@_)</c:formatCode>
                <c:ptCount val="7"/>
                <c:pt idx="0">
                  <c:v>130</c:v>
                </c:pt>
                <c:pt idx="1">
                  <c:v>142</c:v>
                </c:pt>
                <c:pt idx="2">
                  <c:v>2651</c:v>
                </c:pt>
                <c:pt idx="3">
                  <c:v>2690</c:v>
                </c:pt>
                <c:pt idx="4">
                  <c:v>4939</c:v>
                </c:pt>
                <c:pt idx="5">
                  <c:v>17374</c:v>
                </c:pt>
                <c:pt idx="6">
                  <c:v>34720</c:v>
                </c:pt>
              </c:numCache>
            </c:numRef>
          </c:val>
          <c:extLst>
            <c:ext xmlns:c16="http://schemas.microsoft.com/office/drawing/2014/chart" uri="{C3380CC4-5D6E-409C-BE32-E72D297353CC}">
              <c16:uniqueId val="{00000000-5C3B-41AA-90DD-2AFE38567ED6}"/>
            </c:ext>
          </c:extLst>
        </c:ser>
        <c:ser>
          <c:idx val="1"/>
          <c:order val="1"/>
          <c:tx>
            <c:strRef>
              <c:f>PivotTable_4_SecondaryDataset!$C$16</c:f>
              <c:strCache>
                <c:ptCount val="1"/>
                <c:pt idx="0">
                  <c:v> Total Contested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PivotTable_4_SecondaryDataset!$A$17:$A$24</c:f>
              <c:strCache>
                <c:ptCount val="7"/>
                <c:pt idx="0">
                  <c:v>Vice Presidential</c:v>
                </c:pt>
                <c:pt idx="1">
                  <c:v>Presidential</c:v>
                </c:pt>
                <c:pt idx="2">
                  <c:v>Deputy Governorship</c:v>
                </c:pt>
                <c:pt idx="3">
                  <c:v>Governorship</c:v>
                </c:pt>
                <c:pt idx="4">
                  <c:v>Senatorial</c:v>
                </c:pt>
                <c:pt idx="5">
                  <c:v>House of Rep.</c:v>
                </c:pt>
                <c:pt idx="6">
                  <c:v>House of Assembly</c:v>
                </c:pt>
              </c:strCache>
            </c:strRef>
          </c:cat>
          <c:val>
            <c:numRef>
              <c:f>PivotTable_4_SecondaryDataset!$C$17:$C$24</c:f>
              <c:numCache>
                <c:formatCode>_(* #,##0_);_(* \(#,##0\);_(* "-"??_);_(@_)</c:formatCode>
                <c:ptCount val="7"/>
                <c:pt idx="0">
                  <c:v>20</c:v>
                </c:pt>
                <c:pt idx="1">
                  <c:v>8</c:v>
                </c:pt>
                <c:pt idx="2">
                  <c:v>235</c:v>
                </c:pt>
                <c:pt idx="3">
                  <c:v>196</c:v>
                </c:pt>
                <c:pt idx="4">
                  <c:v>315</c:v>
                </c:pt>
                <c:pt idx="5">
                  <c:v>1063</c:v>
                </c:pt>
                <c:pt idx="6">
                  <c:v>2742</c:v>
                </c:pt>
              </c:numCache>
            </c:numRef>
          </c:val>
          <c:extLst>
            <c:ext xmlns:c16="http://schemas.microsoft.com/office/drawing/2014/chart" uri="{C3380CC4-5D6E-409C-BE32-E72D297353CC}">
              <c16:uniqueId val="{00000001-5C3B-41AA-90DD-2AFE38567ED6}"/>
            </c:ext>
          </c:extLst>
        </c:ser>
        <c:dLbls>
          <c:showLegendKey val="0"/>
          <c:showVal val="0"/>
          <c:showCatName val="0"/>
          <c:showSerName val="0"/>
          <c:showPercent val="0"/>
          <c:showBubbleSize val="0"/>
        </c:dLbls>
        <c:gapWidth val="182"/>
        <c:axId val="528056480"/>
        <c:axId val="528076448"/>
      </c:barChart>
      <c:catAx>
        <c:axId val="52805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76448"/>
        <c:crosses val="autoZero"/>
        <c:auto val="1"/>
        <c:lblAlgn val="ctr"/>
        <c:lblOffset val="100"/>
        <c:noMultiLvlLbl val="0"/>
      </c:catAx>
      <c:valAx>
        <c:axId val="528076448"/>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56480"/>
        <c:crosses val="autoZero"/>
        <c:crossBetween val="between"/>
      </c:valAx>
      <c:spPr>
        <a:noFill/>
        <a:ln>
          <a:noFill/>
        </a:ln>
        <a:effectLst/>
      </c:spPr>
    </c:plotArea>
    <c:legend>
      <c:legendPos val="b"/>
      <c:layout>
        <c:manualLayout>
          <c:xMode val="edge"/>
          <c:yMode val="edge"/>
          <c:x val="0.16101962627805852"/>
          <c:y val="0.90073459935155153"/>
          <c:w val="0.6900846162886356"/>
          <c:h val="9.146405479802831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chemeClr val="accent6">
                    <a:lumMod val="75000"/>
                  </a:schemeClr>
                </a:solidFill>
                <a:latin typeface="+mn-lt"/>
                <a:ea typeface="+mn-ea"/>
                <a:cs typeface="+mn-cs"/>
              </a:defRPr>
            </a:pPr>
            <a:r>
              <a:rPr lang="en-US" sz="1600" b="1" i="0" baseline="0">
                <a:solidFill>
                  <a:schemeClr val="accent6">
                    <a:lumMod val="75000"/>
                  </a:schemeClr>
                </a:solidFill>
                <a:effectLst/>
              </a:rPr>
              <a:t>Gender Distribution Analysis for Contested Candidates</a:t>
            </a:r>
            <a:endParaRPr lang="en-US" sz="1600">
              <a:solidFill>
                <a:schemeClr val="accent6">
                  <a:lumMod val="75000"/>
                </a:schemeClr>
              </a:solidFill>
              <a:effectLst/>
            </a:endParaRPr>
          </a:p>
        </c:rich>
      </c:tx>
      <c:layout>
        <c:manualLayout>
          <c:xMode val="edge"/>
          <c:yMode val="edge"/>
          <c:x val="0.1323838080959519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chemeClr val="accent6">
                  <a:lumMod val="75000"/>
                </a:schemeClr>
              </a:solidFill>
              <a:latin typeface="+mn-lt"/>
              <a:ea typeface="+mn-ea"/>
              <a:cs typeface="+mn-cs"/>
            </a:defRPr>
          </a:pPr>
          <a:endParaRPr lang="en-US"/>
        </a:p>
      </c:txPr>
    </c:title>
    <c:autoTitleDeleted val="0"/>
    <c:plotArea>
      <c:layout/>
      <c:pieChart>
        <c:varyColors val="1"/>
        <c:ser>
          <c:idx val="0"/>
          <c:order val="0"/>
          <c:spPr>
            <a:solidFill>
              <a:schemeClr val="accent6">
                <a:lumMod val="40000"/>
                <a:lumOff val="60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6E-4068-A927-0216BBD6AC0F}"/>
              </c:ext>
            </c:extLst>
          </c:dPt>
          <c:dPt>
            <c:idx val="1"/>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ED-40AE-B770-64E476E652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PivotTable_4_SecondaryDataset!$A$35:$A$36</c:f>
              <c:strCache>
                <c:ptCount val="2"/>
                <c:pt idx="0">
                  <c:v>Male</c:v>
                </c:pt>
                <c:pt idx="1">
                  <c:v>Female</c:v>
                </c:pt>
              </c:strCache>
            </c:strRef>
          </c:cat>
          <c:val>
            <c:numRef>
              <c:f>PivotTable_4_SecondaryDataset!$B$35:$B$36</c:f>
              <c:numCache>
                <c:formatCode>General</c:formatCode>
                <c:ptCount val="2"/>
                <c:pt idx="0">
                  <c:v>62646</c:v>
                </c:pt>
                <c:pt idx="1">
                  <c:v>4579</c:v>
                </c:pt>
              </c:numCache>
            </c:numRef>
          </c:val>
          <c:extLst>
            <c:ext xmlns:c16="http://schemas.microsoft.com/office/drawing/2014/chart" uri="{C3380CC4-5D6E-409C-BE32-E72D297353CC}">
              <c16:uniqueId val="{00000000-766E-4068-A927-0216BBD6AC0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38427912028237854"/>
          <c:y val="0.92187445319335082"/>
          <c:w val="0.23743876093449337"/>
          <c:h val="7.812554680664918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800" b="1" i="0" baseline="0">
                <a:solidFill>
                  <a:schemeClr val="accent6">
                    <a:lumMod val="75000"/>
                  </a:schemeClr>
                </a:solidFill>
                <a:effectLst/>
              </a:rPr>
              <a:t>Contested Candidates vs Position by Year</a:t>
            </a:r>
            <a:endParaRPr lang="en-US">
              <a:solidFill>
                <a:schemeClr val="accent6">
                  <a:lumMod val="75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accent6">
                    <a:lumMod val="75000"/>
                  </a:schemeClr>
                </a:solidFill>
              </a:defRPr>
            </a:pPr>
            <a:endParaRPr lang="en-US">
              <a:solidFill>
                <a:schemeClr val="accent6">
                  <a:lumMod val="75000"/>
                </a:schemeClr>
              </a:solidFill>
            </a:endParaRPr>
          </a:p>
        </c:rich>
      </c:tx>
      <c:layout>
        <c:manualLayout>
          <c:xMode val="edge"/>
          <c:yMode val="edge"/>
          <c:x val="0.17730962461155647"/>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33489490171877E-2"/>
          <c:y val="0.19011592300962379"/>
          <c:w val="0.90814324539022939"/>
          <c:h val="0.46723753280839897"/>
        </c:manualLayout>
      </c:layout>
      <c:barChart>
        <c:barDir val="col"/>
        <c:grouping val="percentStacked"/>
        <c:varyColors val="0"/>
        <c:ser>
          <c:idx val="0"/>
          <c:order val="0"/>
          <c:tx>
            <c:strRef>
              <c:f>PivotTable_4_SecondaryDataset!$B$47</c:f>
              <c:strCache>
                <c:ptCount val="1"/>
                <c:pt idx="0">
                  <c:v> Total Contested Male</c:v>
                </c:pt>
              </c:strCache>
            </c:strRef>
          </c:tx>
          <c:spPr>
            <a:solidFill>
              <a:schemeClr val="accent6">
                <a:lumMod val="50000"/>
              </a:schemeClr>
            </a:solidFill>
            <a:ln>
              <a:noFill/>
            </a:ln>
            <a:effectLst/>
          </c:spPr>
          <c:invertIfNegative val="0"/>
          <c:cat>
            <c:multiLvlStrRef>
              <c:f>PivotTable_4_SecondaryDataset!$A$48:$A$90</c:f>
              <c:multiLvlStrCache>
                <c:ptCount val="35"/>
                <c:lvl>
                  <c:pt idx="0">
                    <c:v>2007</c:v>
                  </c:pt>
                  <c:pt idx="1">
                    <c:v>2011</c:v>
                  </c:pt>
                  <c:pt idx="2">
                    <c:v>2015</c:v>
                  </c:pt>
                  <c:pt idx="3">
                    <c:v>2019</c:v>
                  </c:pt>
                  <c:pt idx="4">
                    <c:v>2023</c:v>
                  </c:pt>
                  <c:pt idx="5">
                    <c:v>2007</c:v>
                  </c:pt>
                  <c:pt idx="6">
                    <c:v>2011</c:v>
                  </c:pt>
                  <c:pt idx="7">
                    <c:v>2015</c:v>
                  </c:pt>
                  <c:pt idx="8">
                    <c:v>2019</c:v>
                  </c:pt>
                  <c:pt idx="9">
                    <c:v>2023</c:v>
                  </c:pt>
                  <c:pt idx="10">
                    <c:v>2007</c:v>
                  </c:pt>
                  <c:pt idx="11">
                    <c:v>2011</c:v>
                  </c:pt>
                  <c:pt idx="12">
                    <c:v>2015</c:v>
                  </c:pt>
                  <c:pt idx="13">
                    <c:v>2019</c:v>
                  </c:pt>
                  <c:pt idx="14">
                    <c:v>2023</c:v>
                  </c:pt>
                  <c:pt idx="15">
                    <c:v>2007</c:v>
                  </c:pt>
                  <c:pt idx="16">
                    <c:v>2011</c:v>
                  </c:pt>
                  <c:pt idx="17">
                    <c:v>2015</c:v>
                  </c:pt>
                  <c:pt idx="18">
                    <c:v>2019</c:v>
                  </c:pt>
                  <c:pt idx="19">
                    <c:v>2023</c:v>
                  </c:pt>
                  <c:pt idx="20">
                    <c:v>2007</c:v>
                  </c:pt>
                  <c:pt idx="21">
                    <c:v>2011</c:v>
                  </c:pt>
                  <c:pt idx="22">
                    <c:v>2015</c:v>
                  </c:pt>
                  <c:pt idx="23">
                    <c:v>2019</c:v>
                  </c:pt>
                  <c:pt idx="24">
                    <c:v>2023</c:v>
                  </c:pt>
                  <c:pt idx="25">
                    <c:v>2007</c:v>
                  </c:pt>
                  <c:pt idx="26">
                    <c:v>2011</c:v>
                  </c:pt>
                  <c:pt idx="27">
                    <c:v>2015</c:v>
                  </c:pt>
                  <c:pt idx="28">
                    <c:v>2019</c:v>
                  </c:pt>
                  <c:pt idx="29">
                    <c:v>2023</c:v>
                  </c:pt>
                  <c:pt idx="30">
                    <c:v>2007</c:v>
                  </c:pt>
                  <c:pt idx="31">
                    <c:v>2011</c:v>
                  </c:pt>
                  <c:pt idx="32">
                    <c:v>2015</c:v>
                  </c:pt>
                  <c:pt idx="33">
                    <c:v>2019</c:v>
                  </c:pt>
                  <c:pt idx="34">
                    <c:v>2023</c:v>
                  </c:pt>
                </c:lvl>
                <c:lvl>
                  <c:pt idx="0">
                    <c:v>Deputy Governorship</c:v>
                  </c:pt>
                  <c:pt idx="5">
                    <c:v>Governorship</c:v>
                  </c:pt>
                  <c:pt idx="10">
                    <c:v>House of Assembly</c:v>
                  </c:pt>
                  <c:pt idx="15">
                    <c:v>House of Rep.</c:v>
                  </c:pt>
                  <c:pt idx="20">
                    <c:v>Presidential</c:v>
                  </c:pt>
                  <c:pt idx="25">
                    <c:v>Senatorial</c:v>
                  </c:pt>
                  <c:pt idx="30">
                    <c:v>Vice Presidential</c:v>
                  </c:pt>
                </c:lvl>
              </c:multiLvlStrCache>
            </c:multiLvlStrRef>
          </c:cat>
          <c:val>
            <c:numRef>
              <c:f>PivotTable_4_SecondaryDataset!$B$48:$B$90</c:f>
              <c:numCache>
                <c:formatCode>_(* #,##0_);_(* \(#,##0\);_(* "-"??_);_(@_)</c:formatCode>
                <c:ptCount val="35"/>
                <c:pt idx="0">
                  <c:v>235</c:v>
                </c:pt>
                <c:pt idx="1">
                  <c:v>250</c:v>
                </c:pt>
                <c:pt idx="2">
                  <c:v>365</c:v>
                </c:pt>
                <c:pt idx="3">
                  <c:v>1056</c:v>
                </c:pt>
                <c:pt idx="4">
                  <c:v>745</c:v>
                </c:pt>
                <c:pt idx="5">
                  <c:v>238</c:v>
                </c:pt>
                <c:pt idx="6">
                  <c:v>254</c:v>
                </c:pt>
                <c:pt idx="7">
                  <c:v>370</c:v>
                </c:pt>
                <c:pt idx="8">
                  <c:v>1068</c:v>
                </c:pt>
                <c:pt idx="9">
                  <c:v>760</c:v>
                </c:pt>
                <c:pt idx="10">
                  <c:v>2998</c:v>
                </c:pt>
                <c:pt idx="11">
                  <c:v>3800</c:v>
                </c:pt>
                <c:pt idx="12">
                  <c:v>5100</c:v>
                </c:pt>
                <c:pt idx="13">
                  <c:v>13508</c:v>
                </c:pt>
                <c:pt idx="14">
                  <c:v>9314</c:v>
                </c:pt>
                <c:pt idx="15">
                  <c:v>3030</c:v>
                </c:pt>
                <c:pt idx="16">
                  <c:v>3390</c:v>
                </c:pt>
                <c:pt idx="17">
                  <c:v>3802</c:v>
                </c:pt>
                <c:pt idx="18">
                  <c:v>4320</c:v>
                </c:pt>
                <c:pt idx="19">
                  <c:v>2832</c:v>
                </c:pt>
                <c:pt idx="20">
                  <c:v>24</c:v>
                </c:pt>
                <c:pt idx="21">
                  <c:v>19</c:v>
                </c:pt>
                <c:pt idx="22">
                  <c:v>13</c:v>
                </c:pt>
                <c:pt idx="23">
                  <c:v>69</c:v>
                </c:pt>
                <c:pt idx="24">
                  <c:v>17</c:v>
                </c:pt>
                <c:pt idx="25">
                  <c:v>695</c:v>
                </c:pt>
                <c:pt idx="26">
                  <c:v>752</c:v>
                </c:pt>
                <c:pt idx="27">
                  <c:v>710</c:v>
                </c:pt>
                <c:pt idx="28">
                  <c:v>1774</c:v>
                </c:pt>
                <c:pt idx="29">
                  <c:v>1008</c:v>
                </c:pt>
                <c:pt idx="30">
                  <c:v>24</c:v>
                </c:pt>
                <c:pt idx="31">
                  <c:v>19</c:v>
                </c:pt>
                <c:pt idx="32">
                  <c:v>11</c:v>
                </c:pt>
                <c:pt idx="33">
                  <c:v>61</c:v>
                </c:pt>
                <c:pt idx="34">
                  <c:v>15</c:v>
                </c:pt>
              </c:numCache>
            </c:numRef>
          </c:val>
          <c:extLst>
            <c:ext xmlns:c16="http://schemas.microsoft.com/office/drawing/2014/chart" uri="{C3380CC4-5D6E-409C-BE32-E72D297353CC}">
              <c16:uniqueId val="{00000000-26B8-47B6-A493-7D6E2FFF18DC}"/>
            </c:ext>
          </c:extLst>
        </c:ser>
        <c:ser>
          <c:idx val="1"/>
          <c:order val="1"/>
          <c:tx>
            <c:strRef>
              <c:f>PivotTable_4_SecondaryDataset!$C$47</c:f>
              <c:strCache>
                <c:ptCount val="1"/>
                <c:pt idx="0">
                  <c:v> Total Contested Female</c:v>
                </c:pt>
              </c:strCache>
            </c:strRef>
          </c:tx>
          <c:spPr>
            <a:solidFill>
              <a:schemeClr val="accent6">
                <a:lumMod val="60000"/>
                <a:lumOff val="40000"/>
              </a:schemeClr>
            </a:solidFill>
            <a:ln>
              <a:noFill/>
            </a:ln>
            <a:effectLst/>
          </c:spPr>
          <c:invertIfNegative val="0"/>
          <c:cat>
            <c:multiLvlStrRef>
              <c:f>PivotTable_4_SecondaryDataset!$A$48:$A$90</c:f>
              <c:multiLvlStrCache>
                <c:ptCount val="35"/>
                <c:lvl>
                  <c:pt idx="0">
                    <c:v>2007</c:v>
                  </c:pt>
                  <c:pt idx="1">
                    <c:v>2011</c:v>
                  </c:pt>
                  <c:pt idx="2">
                    <c:v>2015</c:v>
                  </c:pt>
                  <c:pt idx="3">
                    <c:v>2019</c:v>
                  </c:pt>
                  <c:pt idx="4">
                    <c:v>2023</c:v>
                  </c:pt>
                  <c:pt idx="5">
                    <c:v>2007</c:v>
                  </c:pt>
                  <c:pt idx="6">
                    <c:v>2011</c:v>
                  </c:pt>
                  <c:pt idx="7">
                    <c:v>2015</c:v>
                  </c:pt>
                  <c:pt idx="8">
                    <c:v>2019</c:v>
                  </c:pt>
                  <c:pt idx="9">
                    <c:v>2023</c:v>
                  </c:pt>
                  <c:pt idx="10">
                    <c:v>2007</c:v>
                  </c:pt>
                  <c:pt idx="11">
                    <c:v>2011</c:v>
                  </c:pt>
                  <c:pt idx="12">
                    <c:v>2015</c:v>
                  </c:pt>
                  <c:pt idx="13">
                    <c:v>2019</c:v>
                  </c:pt>
                  <c:pt idx="14">
                    <c:v>2023</c:v>
                  </c:pt>
                  <c:pt idx="15">
                    <c:v>2007</c:v>
                  </c:pt>
                  <c:pt idx="16">
                    <c:v>2011</c:v>
                  </c:pt>
                  <c:pt idx="17">
                    <c:v>2015</c:v>
                  </c:pt>
                  <c:pt idx="18">
                    <c:v>2019</c:v>
                  </c:pt>
                  <c:pt idx="19">
                    <c:v>2023</c:v>
                  </c:pt>
                  <c:pt idx="20">
                    <c:v>2007</c:v>
                  </c:pt>
                  <c:pt idx="21">
                    <c:v>2011</c:v>
                  </c:pt>
                  <c:pt idx="22">
                    <c:v>2015</c:v>
                  </c:pt>
                  <c:pt idx="23">
                    <c:v>2019</c:v>
                  </c:pt>
                  <c:pt idx="24">
                    <c:v>2023</c:v>
                  </c:pt>
                  <c:pt idx="25">
                    <c:v>2007</c:v>
                  </c:pt>
                  <c:pt idx="26">
                    <c:v>2011</c:v>
                  </c:pt>
                  <c:pt idx="27">
                    <c:v>2015</c:v>
                  </c:pt>
                  <c:pt idx="28">
                    <c:v>2019</c:v>
                  </c:pt>
                  <c:pt idx="29">
                    <c:v>2023</c:v>
                  </c:pt>
                  <c:pt idx="30">
                    <c:v>2007</c:v>
                  </c:pt>
                  <c:pt idx="31">
                    <c:v>2011</c:v>
                  </c:pt>
                  <c:pt idx="32">
                    <c:v>2015</c:v>
                  </c:pt>
                  <c:pt idx="33">
                    <c:v>2019</c:v>
                  </c:pt>
                  <c:pt idx="34">
                    <c:v>2023</c:v>
                  </c:pt>
                </c:lvl>
                <c:lvl>
                  <c:pt idx="0">
                    <c:v>Deputy Governorship</c:v>
                  </c:pt>
                  <c:pt idx="5">
                    <c:v>Governorship</c:v>
                  </c:pt>
                  <c:pt idx="10">
                    <c:v>House of Assembly</c:v>
                  </c:pt>
                  <c:pt idx="15">
                    <c:v>House of Rep.</c:v>
                  </c:pt>
                  <c:pt idx="20">
                    <c:v>Presidential</c:v>
                  </c:pt>
                  <c:pt idx="25">
                    <c:v>Senatorial</c:v>
                  </c:pt>
                  <c:pt idx="30">
                    <c:v>Vice Presidential</c:v>
                  </c:pt>
                </c:lvl>
              </c:multiLvlStrCache>
            </c:multiLvlStrRef>
          </c:cat>
          <c:val>
            <c:numRef>
              <c:f>PivotTable_4_SecondaryDataset!$C$48:$C$90</c:f>
              <c:numCache>
                <c:formatCode>_(* #,##0_);_(* \(#,##0\);_(* "-"??_);_(@_)</c:formatCode>
                <c:ptCount val="35"/>
                <c:pt idx="0">
                  <c:v>12</c:v>
                </c:pt>
                <c:pt idx="1">
                  <c:v>14</c:v>
                </c:pt>
                <c:pt idx="2">
                  <c:v>15</c:v>
                </c:pt>
                <c:pt idx="3">
                  <c:v>102</c:v>
                </c:pt>
                <c:pt idx="4">
                  <c:v>92</c:v>
                </c:pt>
                <c:pt idx="5">
                  <c:v>9</c:v>
                </c:pt>
                <c:pt idx="6">
                  <c:v>10</c:v>
                </c:pt>
                <c:pt idx="7">
                  <c:v>10</c:v>
                </c:pt>
                <c:pt idx="8">
                  <c:v>90</c:v>
                </c:pt>
                <c:pt idx="9">
                  <c:v>77</c:v>
                </c:pt>
                <c:pt idx="10">
                  <c:v>159</c:v>
                </c:pt>
                <c:pt idx="11">
                  <c:v>262</c:v>
                </c:pt>
                <c:pt idx="12">
                  <c:v>347</c:v>
                </c:pt>
                <c:pt idx="13">
                  <c:v>1065</c:v>
                </c:pt>
                <c:pt idx="14">
                  <c:v>909</c:v>
                </c:pt>
                <c:pt idx="15">
                  <c:v>137</c:v>
                </c:pt>
                <c:pt idx="16">
                  <c:v>150</c:v>
                </c:pt>
                <c:pt idx="17">
                  <c:v>126</c:v>
                </c:pt>
                <c:pt idx="18">
                  <c:v>360</c:v>
                </c:pt>
                <c:pt idx="19">
                  <c:v>290</c:v>
                </c:pt>
                <c:pt idx="20">
                  <c:v>1</c:v>
                </c:pt>
                <c:pt idx="21">
                  <c:v>1</c:v>
                </c:pt>
                <c:pt idx="22">
                  <c:v>1</c:v>
                </c:pt>
                <c:pt idx="23">
                  <c:v>4</c:v>
                </c:pt>
                <c:pt idx="24">
                  <c:v>1</c:v>
                </c:pt>
                <c:pt idx="25">
                  <c:v>30</c:v>
                </c:pt>
                <c:pt idx="26">
                  <c:v>34</c:v>
                </c:pt>
                <c:pt idx="27">
                  <c:v>29</c:v>
                </c:pt>
                <c:pt idx="28">
                  <c:v>130</c:v>
                </c:pt>
                <c:pt idx="29">
                  <c:v>92</c:v>
                </c:pt>
                <c:pt idx="30">
                  <c:v>1</c:v>
                </c:pt>
                <c:pt idx="31">
                  <c:v>1</c:v>
                </c:pt>
                <c:pt idx="32">
                  <c:v>3</c:v>
                </c:pt>
                <c:pt idx="33">
                  <c:v>12</c:v>
                </c:pt>
                <c:pt idx="34">
                  <c:v>3</c:v>
                </c:pt>
              </c:numCache>
            </c:numRef>
          </c:val>
          <c:extLst>
            <c:ext xmlns:c16="http://schemas.microsoft.com/office/drawing/2014/chart" uri="{C3380CC4-5D6E-409C-BE32-E72D297353CC}">
              <c16:uniqueId val="{00000001-26B8-47B6-A493-7D6E2FFF18DC}"/>
            </c:ext>
          </c:extLst>
        </c:ser>
        <c:dLbls>
          <c:showLegendKey val="0"/>
          <c:showVal val="0"/>
          <c:showCatName val="0"/>
          <c:showSerName val="0"/>
          <c:showPercent val="0"/>
          <c:showBubbleSize val="0"/>
        </c:dLbls>
        <c:gapWidth val="219"/>
        <c:overlap val="100"/>
        <c:axId val="527978272"/>
        <c:axId val="527974528"/>
      </c:barChart>
      <c:catAx>
        <c:axId val="5279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7974528"/>
        <c:crosses val="autoZero"/>
        <c:auto val="1"/>
        <c:lblAlgn val="ctr"/>
        <c:lblOffset val="100"/>
        <c:noMultiLvlLbl val="0"/>
      </c:catAx>
      <c:valAx>
        <c:axId val="527974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7978272"/>
        <c:crosses val="autoZero"/>
        <c:crossBetween val="between"/>
      </c:valAx>
      <c:spPr>
        <a:noFill/>
        <a:ln>
          <a:noFill/>
        </a:ln>
        <a:effectLst/>
      </c:spPr>
    </c:plotArea>
    <c:legend>
      <c:legendPos val="b"/>
      <c:layout>
        <c:manualLayout>
          <c:xMode val="edge"/>
          <c:yMode val="edge"/>
          <c:x val="0.23361239855585789"/>
          <c:y val="0.92187445319335082"/>
          <c:w val="0.4607440162982292"/>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Submission_OWEF_Grp1_Project(Gender_Distribution_Distribution_2007-2023)(2).xlsx]PivotTable_4_SecondaryDataset!PivotTable_5</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Elected Candidates over Time</a:t>
            </a:r>
            <a:endParaRPr lang="en-US">
              <a:effectLst/>
            </a:endParaRPr>
          </a:p>
        </c:rich>
      </c:tx>
      <c:layout>
        <c:manualLayout>
          <c:xMode val="edge"/>
          <c:yMode val="edge"/>
          <c:x val="0.1740559310617146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1716750178954908"/>
          <c:w val="0.87753018372703417"/>
          <c:h val="0.60656692913385823"/>
        </c:manualLayout>
      </c:layout>
      <c:lineChart>
        <c:grouping val="standard"/>
        <c:varyColors val="0"/>
        <c:ser>
          <c:idx val="0"/>
          <c:order val="0"/>
          <c:tx>
            <c:strRef>
              <c:f>PivotTable_4_SecondaryDataset!$B$97</c:f>
              <c:strCache>
                <c:ptCount val="1"/>
                <c:pt idx="0">
                  <c:v> Total Elected Male</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PivotTable_4_SecondaryDataset!$A$98:$A$103</c:f>
              <c:strCache>
                <c:ptCount val="5"/>
                <c:pt idx="0">
                  <c:v>2007</c:v>
                </c:pt>
                <c:pt idx="1">
                  <c:v>2011</c:v>
                </c:pt>
                <c:pt idx="2">
                  <c:v>2015</c:v>
                </c:pt>
                <c:pt idx="3">
                  <c:v>2019</c:v>
                </c:pt>
                <c:pt idx="4">
                  <c:v>2023</c:v>
                </c:pt>
              </c:strCache>
            </c:strRef>
          </c:cat>
          <c:val>
            <c:numRef>
              <c:f>PivotTable_4_SecondaryDataset!$B$98:$B$103</c:f>
              <c:numCache>
                <c:formatCode>General</c:formatCode>
                <c:ptCount val="5"/>
                <c:pt idx="0">
                  <c:v>1507</c:v>
                </c:pt>
                <c:pt idx="1">
                  <c:v>1479</c:v>
                </c:pt>
                <c:pt idx="2">
                  <c:v>1468</c:v>
                </c:pt>
                <c:pt idx="3">
                  <c:v>1476</c:v>
                </c:pt>
                <c:pt idx="4">
                  <c:v>1431</c:v>
                </c:pt>
              </c:numCache>
            </c:numRef>
          </c:val>
          <c:smooth val="0"/>
          <c:extLst>
            <c:ext xmlns:c16="http://schemas.microsoft.com/office/drawing/2014/chart" uri="{C3380CC4-5D6E-409C-BE32-E72D297353CC}">
              <c16:uniqueId val="{00000000-E819-4682-8ABC-AB605B7E9D6D}"/>
            </c:ext>
          </c:extLst>
        </c:ser>
        <c:ser>
          <c:idx val="1"/>
          <c:order val="1"/>
          <c:tx>
            <c:strRef>
              <c:f>PivotTable_4_SecondaryDataset!$C$97</c:f>
              <c:strCache>
                <c:ptCount val="1"/>
                <c:pt idx="0">
                  <c:v> Total Elected Female</c:v>
                </c:pt>
              </c:strCache>
            </c:strRef>
          </c:tx>
          <c:spPr>
            <a:ln w="28575" cap="rnd">
              <a:solidFill>
                <a:schemeClr val="accent6">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PivotTable_4_SecondaryDataset!$A$98:$A$103</c:f>
              <c:strCache>
                <c:ptCount val="5"/>
                <c:pt idx="0">
                  <c:v>2007</c:v>
                </c:pt>
                <c:pt idx="1">
                  <c:v>2011</c:v>
                </c:pt>
                <c:pt idx="2">
                  <c:v>2015</c:v>
                </c:pt>
                <c:pt idx="3">
                  <c:v>2019</c:v>
                </c:pt>
                <c:pt idx="4">
                  <c:v>2023</c:v>
                </c:pt>
              </c:strCache>
            </c:strRef>
          </c:cat>
          <c:val>
            <c:numRef>
              <c:f>PivotTable_4_SecondaryDataset!$C$98:$C$103</c:f>
              <c:numCache>
                <c:formatCode>General</c:formatCode>
                <c:ptCount val="5"/>
                <c:pt idx="0">
                  <c:v>24</c:v>
                </c:pt>
                <c:pt idx="1">
                  <c:v>34</c:v>
                </c:pt>
                <c:pt idx="2">
                  <c:v>51</c:v>
                </c:pt>
                <c:pt idx="3">
                  <c:v>44</c:v>
                </c:pt>
                <c:pt idx="4">
                  <c:v>85</c:v>
                </c:pt>
              </c:numCache>
            </c:numRef>
          </c:val>
          <c:smooth val="0"/>
          <c:extLst>
            <c:ext xmlns:c16="http://schemas.microsoft.com/office/drawing/2014/chart" uri="{C3380CC4-5D6E-409C-BE32-E72D297353CC}">
              <c16:uniqueId val="{00000001-E819-4682-8ABC-AB605B7E9D6D}"/>
            </c:ext>
          </c:extLst>
        </c:ser>
        <c:dLbls>
          <c:dLblPos val="t"/>
          <c:showLegendKey val="0"/>
          <c:showVal val="1"/>
          <c:showCatName val="0"/>
          <c:showSerName val="0"/>
          <c:showPercent val="0"/>
          <c:showBubbleSize val="0"/>
        </c:dLbls>
        <c:smooth val="0"/>
        <c:axId val="412477808"/>
        <c:axId val="412480720"/>
      </c:lineChart>
      <c:catAx>
        <c:axId val="41247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80720"/>
        <c:crosses val="autoZero"/>
        <c:auto val="1"/>
        <c:lblAlgn val="ctr"/>
        <c:lblOffset val="100"/>
        <c:noMultiLvlLbl val="0"/>
      </c:catAx>
      <c:valAx>
        <c:axId val="412480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77808"/>
        <c:crosses val="autoZero"/>
        <c:crossBetween val="between"/>
      </c:valAx>
      <c:spPr>
        <a:noFill/>
        <a:ln>
          <a:noFill/>
        </a:ln>
        <a:effectLst/>
      </c:spPr>
    </c:plotArea>
    <c:legend>
      <c:legendPos val="b"/>
      <c:layout>
        <c:manualLayout>
          <c:xMode val="edge"/>
          <c:yMode val="edge"/>
          <c:x val="0.11984623603465495"/>
          <c:y val="0.91261524695776686"/>
          <c:w val="0.70554177409239771"/>
          <c:h val="7.6705082319255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Elected Candidates by Position</a:t>
            </a:r>
            <a:endParaRPr lang="en-US">
              <a:effectLst/>
            </a:endParaRPr>
          </a:p>
        </c:rich>
      </c:tx>
      <c:layout>
        <c:manualLayout>
          <c:xMode val="edge"/>
          <c:yMode val="edge"/>
          <c:x val="0.20227777777777778"/>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4291338582676"/>
          <c:y val="0.17171296296296296"/>
          <c:w val="0.68516819772528437"/>
          <c:h val="0.62424358413531644"/>
        </c:manualLayout>
      </c:layout>
      <c:barChart>
        <c:barDir val="bar"/>
        <c:grouping val="clustered"/>
        <c:varyColors val="0"/>
        <c:ser>
          <c:idx val="0"/>
          <c:order val="0"/>
          <c:tx>
            <c:strRef>
              <c:f>PivotTable_4_SecondaryDataset!$B$110</c:f>
              <c:strCache>
                <c:ptCount val="1"/>
                <c:pt idx="0">
                  <c:v> Total Elected 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PivotTable_4_SecondaryDataset!$A$111:$A$118</c:f>
              <c:strCache>
                <c:ptCount val="7"/>
                <c:pt idx="0">
                  <c:v>Presidential</c:v>
                </c:pt>
                <c:pt idx="1">
                  <c:v>Vice Presidential</c:v>
                </c:pt>
                <c:pt idx="2">
                  <c:v>Deputy Governorship</c:v>
                </c:pt>
                <c:pt idx="3">
                  <c:v>Governorship</c:v>
                </c:pt>
                <c:pt idx="4">
                  <c:v>Senatorial</c:v>
                </c:pt>
                <c:pt idx="5">
                  <c:v>House of Rep.</c:v>
                </c:pt>
                <c:pt idx="6">
                  <c:v>House of Assembly</c:v>
                </c:pt>
              </c:strCache>
            </c:strRef>
          </c:cat>
          <c:val>
            <c:numRef>
              <c:f>PivotTable_4_SecondaryDataset!$B$111:$B$118</c:f>
              <c:numCache>
                <c:formatCode>General</c:formatCode>
                <c:ptCount val="7"/>
                <c:pt idx="0">
                  <c:v>5</c:v>
                </c:pt>
                <c:pt idx="1">
                  <c:v>5</c:v>
                </c:pt>
                <c:pt idx="2">
                  <c:v>143</c:v>
                </c:pt>
                <c:pt idx="3">
                  <c:v>145</c:v>
                </c:pt>
                <c:pt idx="4">
                  <c:v>526</c:v>
                </c:pt>
                <c:pt idx="5">
                  <c:v>1734</c:v>
                </c:pt>
                <c:pt idx="6">
                  <c:v>4803</c:v>
                </c:pt>
              </c:numCache>
            </c:numRef>
          </c:val>
          <c:extLst>
            <c:ext xmlns:c16="http://schemas.microsoft.com/office/drawing/2014/chart" uri="{C3380CC4-5D6E-409C-BE32-E72D297353CC}">
              <c16:uniqueId val="{00000000-441E-46B4-A132-38DB62D9DA2B}"/>
            </c:ext>
          </c:extLst>
        </c:ser>
        <c:ser>
          <c:idx val="1"/>
          <c:order val="1"/>
          <c:tx>
            <c:strRef>
              <c:f>PivotTable_4_SecondaryDataset!$C$110</c:f>
              <c:strCache>
                <c:ptCount val="1"/>
                <c:pt idx="0">
                  <c:v> Total Elected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PivotTable_4_SecondaryDataset!$A$111:$A$118</c:f>
              <c:strCache>
                <c:ptCount val="7"/>
                <c:pt idx="0">
                  <c:v>Presidential</c:v>
                </c:pt>
                <c:pt idx="1">
                  <c:v>Vice Presidential</c:v>
                </c:pt>
                <c:pt idx="2">
                  <c:v>Deputy Governorship</c:v>
                </c:pt>
                <c:pt idx="3">
                  <c:v>Governorship</c:v>
                </c:pt>
                <c:pt idx="4">
                  <c:v>Senatorial</c:v>
                </c:pt>
                <c:pt idx="5">
                  <c:v>House of Rep.</c:v>
                </c:pt>
                <c:pt idx="6">
                  <c:v>House of Assembly</c:v>
                </c:pt>
              </c:strCache>
            </c:strRef>
          </c:cat>
          <c:val>
            <c:numRef>
              <c:f>PivotTable_4_SecondaryDataset!$C$111:$C$118</c:f>
              <c:numCache>
                <c:formatCode>General</c:formatCode>
                <c:ptCount val="7"/>
                <c:pt idx="0">
                  <c:v>0</c:v>
                </c:pt>
                <c:pt idx="1">
                  <c:v>0</c:v>
                </c:pt>
                <c:pt idx="2">
                  <c:v>2</c:v>
                </c:pt>
                <c:pt idx="3">
                  <c:v>0</c:v>
                </c:pt>
                <c:pt idx="4">
                  <c:v>19</c:v>
                </c:pt>
                <c:pt idx="5">
                  <c:v>66</c:v>
                </c:pt>
                <c:pt idx="6">
                  <c:v>151</c:v>
                </c:pt>
              </c:numCache>
            </c:numRef>
          </c:val>
          <c:extLst>
            <c:ext xmlns:c16="http://schemas.microsoft.com/office/drawing/2014/chart" uri="{C3380CC4-5D6E-409C-BE32-E72D297353CC}">
              <c16:uniqueId val="{00000001-441E-46B4-A132-38DB62D9DA2B}"/>
            </c:ext>
          </c:extLst>
        </c:ser>
        <c:dLbls>
          <c:dLblPos val="outEnd"/>
          <c:showLegendKey val="0"/>
          <c:showVal val="1"/>
          <c:showCatName val="0"/>
          <c:showSerName val="0"/>
          <c:showPercent val="0"/>
          <c:showBubbleSize val="0"/>
        </c:dLbls>
        <c:gapWidth val="182"/>
        <c:axId val="528043168"/>
        <c:axId val="528036096"/>
      </c:barChart>
      <c:catAx>
        <c:axId val="5280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36096"/>
        <c:crosses val="autoZero"/>
        <c:auto val="1"/>
        <c:lblAlgn val="ctr"/>
        <c:lblOffset val="100"/>
        <c:noMultiLvlLbl val="0"/>
      </c:catAx>
      <c:valAx>
        <c:axId val="52803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43168"/>
        <c:crosses val="autoZero"/>
        <c:crossBetween val="between"/>
      </c:valAx>
      <c:spPr>
        <a:noFill/>
        <a:ln>
          <a:noFill/>
        </a:ln>
        <a:effectLst/>
      </c:spPr>
    </c:plotArea>
    <c:legend>
      <c:legendPos val="b"/>
      <c:layout>
        <c:manualLayout>
          <c:xMode val="edge"/>
          <c:yMode val="edge"/>
          <c:x val="0.19833158355205599"/>
          <c:y val="0.92187445319335082"/>
          <c:w val="0.5702954943132108"/>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r>
              <a:rPr lang="en-US" sz="1400" b="1" i="0" baseline="0">
                <a:effectLst/>
              </a:rPr>
              <a:t>Gender Distribution Analysis for Elected Candidates</a:t>
            </a:r>
            <a:endParaRPr lang="en-US" sz="1400">
              <a:effectLst/>
            </a:endParaRPr>
          </a:p>
        </c:rich>
      </c:tx>
      <c:layout>
        <c:manualLayout>
          <c:xMode val="edge"/>
          <c:yMode val="edge"/>
          <c:x val="0.1754565376186997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endParaRPr lang="en-US"/>
        </a:p>
      </c:txPr>
    </c:title>
    <c:autoTitleDeleted val="0"/>
    <c:plotArea>
      <c:layout>
        <c:manualLayout>
          <c:layoutTarget val="inner"/>
          <c:xMode val="edge"/>
          <c:yMode val="edge"/>
          <c:x val="0.31965674122728815"/>
          <c:y val="0.20615384615384613"/>
          <c:w val="0.35484260595986494"/>
          <c:h val="0.69199362900150296"/>
        </c:manualLayout>
      </c:layout>
      <c:pieChart>
        <c:varyColors val="1"/>
        <c:ser>
          <c:idx val="0"/>
          <c:order val="0"/>
          <c:spPr>
            <a:solidFill>
              <a:schemeClr val="accent6">
                <a:lumMod val="75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C8-4BA4-B3A2-812AD17ECEE5}"/>
              </c:ext>
            </c:extLst>
          </c:dPt>
          <c:dPt>
            <c:idx val="1"/>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95-4B04-AB02-6760956A305E}"/>
              </c:ext>
            </c:extLst>
          </c:dPt>
          <c:dLbls>
            <c:spPr>
              <a:solidFill>
                <a:schemeClr val="accent6">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PivotTable_4_SecondaryDataset!$A$132:$A$133</c:f>
              <c:strCache>
                <c:ptCount val="2"/>
                <c:pt idx="0">
                  <c:v>Male</c:v>
                </c:pt>
                <c:pt idx="1">
                  <c:v>Female</c:v>
                </c:pt>
              </c:strCache>
            </c:strRef>
          </c:cat>
          <c:val>
            <c:numRef>
              <c:f>PivotTable_4_SecondaryDataset!$B$132:$B$133</c:f>
              <c:numCache>
                <c:formatCode>General</c:formatCode>
                <c:ptCount val="2"/>
                <c:pt idx="0">
                  <c:v>7361</c:v>
                </c:pt>
                <c:pt idx="1">
                  <c:v>238</c:v>
                </c:pt>
              </c:numCache>
            </c:numRef>
          </c:val>
          <c:extLst>
            <c:ext xmlns:c16="http://schemas.microsoft.com/office/drawing/2014/chart" uri="{C3380CC4-5D6E-409C-BE32-E72D297353CC}">
              <c16:uniqueId val="{00000000-8095-4B04-AB02-6760956A30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34069474717090392"/>
          <c:y val="0.90384548085335492"/>
          <c:w val="0.27614935229870458"/>
          <c:h val="9.615451914664514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Comparison of Women Contesting vs. Women Elected (%) by Year</a:t>
            </a:r>
            <a:endParaRPr lang="en-US" sz="1400">
              <a:effectLst/>
            </a:endParaRPr>
          </a:p>
        </c:rich>
      </c:tx>
      <c:layout>
        <c:manualLayout>
          <c:xMode val="edge"/>
          <c:yMode val="edge"/>
          <c:x val="0.14795567220764072"/>
          <c:y val="4.6296296296296294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77719451735193E-2"/>
          <c:y val="0.1902314814814815"/>
          <c:w val="0.86981496062992125"/>
          <c:h val="0.67053988043161272"/>
        </c:manualLayout>
      </c:layout>
      <c:barChart>
        <c:barDir val="bar"/>
        <c:grouping val="clustered"/>
        <c:varyColors val="0"/>
        <c:ser>
          <c:idx val="0"/>
          <c:order val="0"/>
          <c:tx>
            <c:strRef>
              <c:f>PivotTable_4_SecondaryDataset!$B$141</c:f>
              <c:strCache>
                <c:ptCount val="1"/>
                <c:pt idx="0">
                  <c:v>Average of % Contested Female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PivotTable_4_SecondaryDataset!$A$142:$A$147</c:f>
              <c:strCache>
                <c:ptCount val="5"/>
                <c:pt idx="0">
                  <c:v>2007</c:v>
                </c:pt>
                <c:pt idx="1">
                  <c:v>2011</c:v>
                </c:pt>
                <c:pt idx="2">
                  <c:v>2015</c:v>
                </c:pt>
                <c:pt idx="3">
                  <c:v>2019</c:v>
                </c:pt>
                <c:pt idx="4">
                  <c:v>2023</c:v>
                </c:pt>
              </c:strCache>
            </c:strRef>
          </c:cat>
          <c:val>
            <c:numRef>
              <c:f>PivotTable_4_SecondaryDataset!$B$142:$B$147</c:f>
              <c:numCache>
                <c:formatCode>0%</c:formatCode>
                <c:ptCount val="5"/>
                <c:pt idx="0">
                  <c:v>4.2837628452966299E-2</c:v>
                </c:pt>
                <c:pt idx="1">
                  <c:v>4.9099182818282842E-2</c:v>
                </c:pt>
                <c:pt idx="2">
                  <c:v>6.9487346247465068E-2</c:v>
                </c:pt>
                <c:pt idx="3">
                  <c:v>8.6173117076961916E-2</c:v>
                </c:pt>
                <c:pt idx="4">
                  <c:v>9.8500995493158314E-2</c:v>
                </c:pt>
              </c:numCache>
            </c:numRef>
          </c:val>
          <c:extLst>
            <c:ext xmlns:c16="http://schemas.microsoft.com/office/drawing/2014/chart" uri="{C3380CC4-5D6E-409C-BE32-E72D297353CC}">
              <c16:uniqueId val="{00000000-0907-44C4-AB48-6801D39E2B80}"/>
            </c:ext>
          </c:extLst>
        </c:ser>
        <c:ser>
          <c:idx val="1"/>
          <c:order val="1"/>
          <c:tx>
            <c:strRef>
              <c:f>PivotTable_4_SecondaryDataset!$C$141</c:f>
              <c:strCache>
                <c:ptCount val="1"/>
                <c:pt idx="0">
                  <c:v>Average of % Elected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PivotTable_4_SecondaryDataset!$A$142:$A$147</c:f>
              <c:strCache>
                <c:ptCount val="5"/>
                <c:pt idx="0">
                  <c:v>2007</c:v>
                </c:pt>
                <c:pt idx="1">
                  <c:v>2011</c:v>
                </c:pt>
                <c:pt idx="2">
                  <c:v>2015</c:v>
                </c:pt>
                <c:pt idx="3">
                  <c:v>2019</c:v>
                </c:pt>
                <c:pt idx="4">
                  <c:v>2023</c:v>
                </c:pt>
              </c:strCache>
            </c:strRef>
          </c:cat>
          <c:val>
            <c:numRef>
              <c:f>PivotTable_4_SecondaryDataset!$C$142:$C$147</c:f>
              <c:numCache>
                <c:formatCode>0%</c:formatCode>
                <c:ptCount val="5"/>
                <c:pt idx="0">
                  <c:v>6.3008856586838236E-3</c:v>
                </c:pt>
                <c:pt idx="1">
                  <c:v>9.1627281994254468E-3</c:v>
                </c:pt>
                <c:pt idx="2">
                  <c:v>1.4393608430305679E-2</c:v>
                </c:pt>
                <c:pt idx="3">
                  <c:v>1.7908858910481867E-2</c:v>
                </c:pt>
                <c:pt idx="4">
                  <c:v>3.551379297519712E-2</c:v>
                </c:pt>
              </c:numCache>
            </c:numRef>
          </c:val>
          <c:extLst>
            <c:ext xmlns:c16="http://schemas.microsoft.com/office/drawing/2014/chart" uri="{C3380CC4-5D6E-409C-BE32-E72D297353CC}">
              <c16:uniqueId val="{00000001-0907-44C4-AB48-6801D39E2B80}"/>
            </c:ext>
          </c:extLst>
        </c:ser>
        <c:dLbls>
          <c:dLblPos val="outEnd"/>
          <c:showLegendKey val="0"/>
          <c:showVal val="1"/>
          <c:showCatName val="0"/>
          <c:showSerName val="0"/>
          <c:showPercent val="0"/>
          <c:showBubbleSize val="0"/>
        </c:dLbls>
        <c:gapWidth val="182"/>
        <c:axId val="412487376"/>
        <c:axId val="412478224"/>
      </c:barChart>
      <c:catAx>
        <c:axId val="41248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78224"/>
        <c:crosses val="autoZero"/>
        <c:auto val="1"/>
        <c:lblAlgn val="ctr"/>
        <c:lblOffset val="100"/>
        <c:noMultiLvlLbl val="0"/>
      </c:catAx>
      <c:valAx>
        <c:axId val="412478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87376"/>
        <c:crosses val="autoZero"/>
        <c:crossBetween val="between"/>
      </c:valAx>
      <c:spPr>
        <a:noFill/>
        <a:ln>
          <a:noFill/>
        </a:ln>
        <a:effectLst/>
      </c:spPr>
    </c:plotArea>
    <c:legend>
      <c:legendPos val="b"/>
      <c:layout>
        <c:manualLayout>
          <c:xMode val="edge"/>
          <c:yMode val="edge"/>
          <c:x val="8.5393992417614459E-2"/>
          <c:y val="0.92187445319335082"/>
          <c:w val="0.87389769612131807"/>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PivotTable_4_PrimaryDataset!$B$4</c:f>
              <c:strCache>
                <c:ptCount val="1"/>
                <c:pt idx="0">
                  <c:v>Total</c:v>
                </c:pt>
              </c:strCache>
            </c:strRef>
          </c:tx>
          <c:spPr>
            <a:solidFill>
              <a:schemeClr val="accent1"/>
            </a:solidFill>
            <a:ln>
              <a:noFill/>
            </a:ln>
            <a:effectLst/>
          </c:spPr>
          <c:invertIfNegative val="0"/>
          <c:cat>
            <c:strRef>
              <c:f>PivotTable_4_PrimaryDataset!$A$5:$A$7</c:f>
              <c:strCache>
                <c:ptCount val="2"/>
                <c:pt idx="0">
                  <c:v>Female</c:v>
                </c:pt>
                <c:pt idx="1">
                  <c:v>Male</c:v>
                </c:pt>
              </c:strCache>
            </c:strRef>
          </c:cat>
          <c:val>
            <c:numRef>
              <c:f>PivotTable_4_PrimaryDataset!$B$5:$B$7</c:f>
              <c:numCache>
                <c:formatCode>General</c:formatCode>
                <c:ptCount val="2"/>
                <c:pt idx="0">
                  <c:v>66</c:v>
                </c:pt>
                <c:pt idx="1">
                  <c:v>10</c:v>
                </c:pt>
              </c:numCache>
            </c:numRef>
          </c:val>
          <c:extLst>
            <c:ext xmlns:c16="http://schemas.microsoft.com/office/drawing/2014/chart" uri="{C3380CC4-5D6E-409C-BE32-E72D297353CC}">
              <c16:uniqueId val="{00000000-7EB6-458D-9E33-6FE7087A5545}"/>
            </c:ext>
          </c:extLst>
        </c:ser>
        <c:dLbls>
          <c:showLegendKey val="0"/>
          <c:showVal val="0"/>
          <c:showCatName val="0"/>
          <c:showSerName val="0"/>
          <c:showPercent val="0"/>
          <c:showBubbleSize val="0"/>
        </c:dLbls>
        <c:gapWidth val="219"/>
        <c:overlap val="-27"/>
        <c:axId val="1817423728"/>
        <c:axId val="1817412912"/>
      </c:barChart>
      <c:catAx>
        <c:axId val="18174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412912"/>
        <c:crosses val="autoZero"/>
        <c:auto val="1"/>
        <c:lblAlgn val="ctr"/>
        <c:lblOffset val="100"/>
        <c:noMultiLvlLbl val="0"/>
      </c:catAx>
      <c:valAx>
        <c:axId val="18174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42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rate</a:t>
            </a:r>
            <a:r>
              <a:rPr lang="en-US" sz="1200" b="1" baseline="0"/>
              <a:t> </a:t>
            </a:r>
            <a:r>
              <a:rPr lang="en-US" sz="1200" b="1"/>
              <a:t>count, on level</a:t>
            </a:r>
            <a:r>
              <a:rPr lang="en-US" sz="1200" b="1" baseline="0"/>
              <a:t> of women participation in Nigeria</a:t>
            </a:r>
            <a:endParaRPr lang="en-US" sz="1200" b="1"/>
          </a:p>
        </c:rich>
      </c:tx>
      <c:layout>
        <c:manualLayout>
          <c:xMode val="edge"/>
          <c:yMode val="edge"/>
          <c:x val="0.15061736694755523"/>
          <c:y val="4.0890267868427532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PivotTable_4_PrimaryDataset!$B$10</c:f>
              <c:strCache>
                <c:ptCount val="1"/>
                <c:pt idx="0">
                  <c:v>Total</c:v>
                </c:pt>
              </c:strCache>
            </c:strRef>
          </c:tx>
          <c:spPr>
            <a:solidFill>
              <a:schemeClr val="accent6">
                <a:lumMod val="50000"/>
              </a:schemeClr>
            </a:solidFill>
            <a:ln>
              <a:noFill/>
            </a:ln>
            <a:effectLst/>
          </c:spPr>
          <c:invertIfNegative val="0"/>
          <c:cat>
            <c:strRef>
              <c:f>PivotTable_4_PrimaryDataset!$A$11:$A$16</c:f>
              <c:strCache>
                <c:ptCount val="5"/>
                <c:pt idx="0">
                  <c:v>3</c:v>
                </c:pt>
                <c:pt idx="1">
                  <c:v>2</c:v>
                </c:pt>
                <c:pt idx="2">
                  <c:v>4</c:v>
                </c:pt>
                <c:pt idx="3">
                  <c:v>5</c:v>
                </c:pt>
                <c:pt idx="4">
                  <c:v>1</c:v>
                </c:pt>
              </c:strCache>
            </c:strRef>
          </c:cat>
          <c:val>
            <c:numRef>
              <c:f>PivotTable_4_PrimaryDataset!$B$11:$B$16</c:f>
              <c:numCache>
                <c:formatCode>General</c:formatCode>
                <c:ptCount val="5"/>
                <c:pt idx="0">
                  <c:v>75</c:v>
                </c:pt>
                <c:pt idx="1">
                  <c:v>50</c:v>
                </c:pt>
                <c:pt idx="2">
                  <c:v>40</c:v>
                </c:pt>
                <c:pt idx="3">
                  <c:v>15</c:v>
                </c:pt>
                <c:pt idx="4">
                  <c:v>13</c:v>
                </c:pt>
              </c:numCache>
            </c:numRef>
          </c:val>
          <c:extLst>
            <c:ext xmlns:c16="http://schemas.microsoft.com/office/drawing/2014/chart" uri="{C3380CC4-5D6E-409C-BE32-E72D297353CC}">
              <c16:uniqueId val="{00000000-493E-44A0-904B-7852901D0FE3}"/>
            </c:ext>
          </c:extLst>
        </c:ser>
        <c:dLbls>
          <c:showLegendKey val="0"/>
          <c:showVal val="0"/>
          <c:showCatName val="0"/>
          <c:showSerName val="0"/>
          <c:showPercent val="0"/>
          <c:showBubbleSize val="0"/>
        </c:dLbls>
        <c:gapWidth val="219"/>
        <c:overlap val="-27"/>
        <c:axId val="1817445776"/>
        <c:axId val="1817446192"/>
      </c:barChart>
      <c:catAx>
        <c:axId val="18174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6192"/>
        <c:crosses val="autoZero"/>
        <c:auto val="1"/>
        <c:lblAlgn val="ctr"/>
        <c:lblOffset val="100"/>
        <c:noMultiLvlLbl val="0"/>
      </c:catAx>
      <c:valAx>
        <c:axId val="181744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Submission_OWEF_Grp1_Project(Gender_Distribution_Distribution_2007-2023)(2).xlsx]PivotTable_4_PrimaryDataset!PivotTable4</c:name>
    <c:fmtId val="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count</a:t>
            </a:r>
            <a:r>
              <a:rPr lang="en-US" sz="1200" b="1" baseline="0"/>
              <a:t> on how fairly women are represented in political offices in Nigeria</a:t>
            </a:r>
            <a:endParaRPr lang="en-US" sz="1200" b="1"/>
          </a:p>
        </c:rich>
      </c:tx>
      <c:layout>
        <c:manualLayout>
          <c:xMode val="edge"/>
          <c:yMode val="edge"/>
          <c:x val="0.1832522789985741"/>
          <c:y val="3.608923884514435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PivotTable_4_PrimaryDataset!$B$36</c:f>
              <c:strCache>
                <c:ptCount val="1"/>
                <c:pt idx="0">
                  <c:v>Total</c:v>
                </c:pt>
              </c:strCache>
            </c:strRef>
          </c:tx>
          <c:spPr>
            <a:solidFill>
              <a:schemeClr val="accent6">
                <a:lumMod val="50000"/>
              </a:schemeClr>
            </a:solidFill>
            <a:ln>
              <a:noFill/>
            </a:ln>
            <a:effectLst/>
          </c:spPr>
          <c:invertIfNegative val="0"/>
          <c:cat>
            <c:strRef>
              <c:f>PivotTable_4_PrimaryDataset!$A$37:$A$41</c:f>
              <c:strCache>
                <c:ptCount val="4"/>
                <c:pt idx="0">
                  <c:v>Not sure</c:v>
                </c:pt>
                <c:pt idx="1">
                  <c:v>Very fairly represented</c:v>
                </c:pt>
                <c:pt idx="2">
                  <c:v>Somewhat fairly represented</c:v>
                </c:pt>
                <c:pt idx="3">
                  <c:v>Not fairly represented</c:v>
                </c:pt>
              </c:strCache>
            </c:strRef>
          </c:cat>
          <c:val>
            <c:numRef>
              <c:f>PivotTable_4_PrimaryDataset!$B$37:$B$41</c:f>
              <c:numCache>
                <c:formatCode>General</c:formatCode>
                <c:ptCount val="4"/>
                <c:pt idx="0">
                  <c:v>1</c:v>
                </c:pt>
                <c:pt idx="1">
                  <c:v>17</c:v>
                </c:pt>
                <c:pt idx="2">
                  <c:v>23</c:v>
                </c:pt>
                <c:pt idx="3">
                  <c:v>35</c:v>
                </c:pt>
              </c:numCache>
            </c:numRef>
          </c:val>
          <c:extLst>
            <c:ext xmlns:c16="http://schemas.microsoft.com/office/drawing/2014/chart" uri="{C3380CC4-5D6E-409C-BE32-E72D297353CC}">
              <c16:uniqueId val="{00000000-C884-4EDD-8B6F-BB1A87FE2282}"/>
            </c:ext>
          </c:extLst>
        </c:ser>
        <c:dLbls>
          <c:showLegendKey val="0"/>
          <c:showVal val="0"/>
          <c:showCatName val="0"/>
          <c:showSerName val="0"/>
          <c:showPercent val="0"/>
          <c:showBubbleSize val="0"/>
        </c:dLbls>
        <c:gapWidth val="219"/>
        <c:overlap val="-27"/>
        <c:axId val="1817481552"/>
        <c:axId val="1817479888"/>
      </c:barChart>
      <c:catAx>
        <c:axId val="18174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79888"/>
        <c:crosses val="autoZero"/>
        <c:auto val="1"/>
        <c:lblAlgn val="ctr"/>
        <c:lblOffset val="100"/>
        <c:noMultiLvlLbl val="0"/>
      </c:catAx>
      <c:valAx>
        <c:axId val="181747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8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r>
              <a:rPr lang="en-US" sz="1200" b="1" i="0" baseline="0">
                <a:solidFill>
                  <a:schemeClr val="accent6">
                    <a:lumMod val="75000"/>
                  </a:schemeClr>
                </a:solidFill>
                <a:effectLst/>
              </a:rPr>
              <a:t>Contested Candidates by Position</a:t>
            </a:r>
            <a:endParaRPr lang="en-US" sz="1200">
              <a:solidFill>
                <a:schemeClr val="accent6">
                  <a:lumMod val="75000"/>
                </a:schemeClr>
              </a:solidFill>
              <a:effectLst/>
            </a:endParaRPr>
          </a:p>
        </c:rich>
      </c:tx>
      <c:layout>
        <c:manualLayout>
          <c:xMode val="edge"/>
          <c:yMode val="edge"/>
          <c:x val="0.1398657891644141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6701139969445"/>
          <c:y val="0.15032564835212772"/>
          <c:w val="0.65486731695851452"/>
          <c:h val="0.62708181560407439"/>
        </c:manualLayout>
      </c:layout>
      <c:barChart>
        <c:barDir val="bar"/>
        <c:grouping val="clustered"/>
        <c:varyColors val="0"/>
        <c:ser>
          <c:idx val="0"/>
          <c:order val="0"/>
          <c:tx>
            <c:strRef>
              <c:f>PivotTable_4_SecondaryDataset!$B$16</c:f>
              <c:strCache>
                <c:ptCount val="1"/>
                <c:pt idx="0">
                  <c:v> Total Contested 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PivotTable_4_SecondaryDataset!$A$17:$A$24</c:f>
              <c:strCache>
                <c:ptCount val="7"/>
                <c:pt idx="0">
                  <c:v>Vice Presidential</c:v>
                </c:pt>
                <c:pt idx="1">
                  <c:v>Presidential</c:v>
                </c:pt>
                <c:pt idx="2">
                  <c:v>Deputy Governorship</c:v>
                </c:pt>
                <c:pt idx="3">
                  <c:v>Governorship</c:v>
                </c:pt>
                <c:pt idx="4">
                  <c:v>Senatorial</c:v>
                </c:pt>
                <c:pt idx="5">
                  <c:v>House of Rep.</c:v>
                </c:pt>
                <c:pt idx="6">
                  <c:v>House of Assembly</c:v>
                </c:pt>
              </c:strCache>
            </c:strRef>
          </c:cat>
          <c:val>
            <c:numRef>
              <c:f>PivotTable_4_SecondaryDataset!$B$17:$B$24</c:f>
              <c:numCache>
                <c:formatCode>_(* #,##0_);_(* \(#,##0\);_(* "-"??_);_(@_)</c:formatCode>
                <c:ptCount val="7"/>
                <c:pt idx="0">
                  <c:v>130</c:v>
                </c:pt>
                <c:pt idx="1">
                  <c:v>142</c:v>
                </c:pt>
                <c:pt idx="2">
                  <c:v>2651</c:v>
                </c:pt>
                <c:pt idx="3">
                  <c:v>2690</c:v>
                </c:pt>
                <c:pt idx="4">
                  <c:v>4939</c:v>
                </c:pt>
                <c:pt idx="5">
                  <c:v>17374</c:v>
                </c:pt>
                <c:pt idx="6">
                  <c:v>34720</c:v>
                </c:pt>
              </c:numCache>
            </c:numRef>
          </c:val>
          <c:extLst>
            <c:ext xmlns:c16="http://schemas.microsoft.com/office/drawing/2014/chart" uri="{C3380CC4-5D6E-409C-BE32-E72D297353CC}">
              <c16:uniqueId val="{00000000-31CB-4B1E-86AC-1170FB372AE5}"/>
            </c:ext>
          </c:extLst>
        </c:ser>
        <c:ser>
          <c:idx val="1"/>
          <c:order val="1"/>
          <c:tx>
            <c:strRef>
              <c:f>PivotTable_4_SecondaryDataset!$C$16</c:f>
              <c:strCache>
                <c:ptCount val="1"/>
                <c:pt idx="0">
                  <c:v> Total Contested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PivotTable_4_SecondaryDataset!$A$17:$A$24</c:f>
              <c:strCache>
                <c:ptCount val="7"/>
                <c:pt idx="0">
                  <c:v>Vice Presidential</c:v>
                </c:pt>
                <c:pt idx="1">
                  <c:v>Presidential</c:v>
                </c:pt>
                <c:pt idx="2">
                  <c:v>Deputy Governorship</c:v>
                </c:pt>
                <c:pt idx="3">
                  <c:v>Governorship</c:v>
                </c:pt>
                <c:pt idx="4">
                  <c:v>Senatorial</c:v>
                </c:pt>
                <c:pt idx="5">
                  <c:v>House of Rep.</c:v>
                </c:pt>
                <c:pt idx="6">
                  <c:v>House of Assembly</c:v>
                </c:pt>
              </c:strCache>
            </c:strRef>
          </c:cat>
          <c:val>
            <c:numRef>
              <c:f>PivotTable_4_SecondaryDataset!$C$17:$C$24</c:f>
              <c:numCache>
                <c:formatCode>_(* #,##0_);_(* \(#,##0\);_(* "-"??_);_(@_)</c:formatCode>
                <c:ptCount val="7"/>
                <c:pt idx="0">
                  <c:v>20</c:v>
                </c:pt>
                <c:pt idx="1">
                  <c:v>8</c:v>
                </c:pt>
                <c:pt idx="2">
                  <c:v>235</c:v>
                </c:pt>
                <c:pt idx="3">
                  <c:v>196</c:v>
                </c:pt>
                <c:pt idx="4">
                  <c:v>315</c:v>
                </c:pt>
                <c:pt idx="5">
                  <c:v>1063</c:v>
                </c:pt>
                <c:pt idx="6">
                  <c:v>2742</c:v>
                </c:pt>
              </c:numCache>
            </c:numRef>
          </c:val>
          <c:extLst>
            <c:ext xmlns:c16="http://schemas.microsoft.com/office/drawing/2014/chart" uri="{C3380CC4-5D6E-409C-BE32-E72D297353CC}">
              <c16:uniqueId val="{00000001-31CB-4B1E-86AC-1170FB372AE5}"/>
            </c:ext>
          </c:extLst>
        </c:ser>
        <c:dLbls>
          <c:dLblPos val="outEnd"/>
          <c:showLegendKey val="0"/>
          <c:showVal val="1"/>
          <c:showCatName val="0"/>
          <c:showSerName val="0"/>
          <c:showPercent val="0"/>
          <c:showBubbleSize val="0"/>
        </c:dLbls>
        <c:gapWidth val="182"/>
        <c:axId val="528056480"/>
        <c:axId val="528076448"/>
      </c:barChart>
      <c:catAx>
        <c:axId val="52805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76448"/>
        <c:crosses val="autoZero"/>
        <c:auto val="1"/>
        <c:lblAlgn val="ctr"/>
        <c:lblOffset val="100"/>
        <c:noMultiLvlLbl val="0"/>
      </c:catAx>
      <c:valAx>
        <c:axId val="528076448"/>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56480"/>
        <c:crosses val="autoZero"/>
        <c:crossBetween val="between"/>
      </c:valAx>
      <c:spPr>
        <a:noFill/>
        <a:ln>
          <a:noFill/>
        </a:ln>
        <a:effectLst/>
      </c:spPr>
    </c:plotArea>
    <c:legend>
      <c:legendPos val="b"/>
      <c:layout>
        <c:manualLayout>
          <c:xMode val="edge"/>
          <c:yMode val="edge"/>
          <c:x val="2.8909629415589114E-2"/>
          <c:y val="0.90073459935155153"/>
          <c:w val="0.82219461099472657"/>
          <c:h val="9.146405479802831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count</a:t>
            </a:r>
            <a:r>
              <a:rPr lang="en-US" sz="1200" b="1" baseline="0"/>
              <a:t> on challenges preventing women participation in politics</a:t>
            </a:r>
            <a:endParaRPr lang="en-US" sz="1200" b="1"/>
          </a:p>
        </c:rich>
      </c:tx>
      <c:layout>
        <c:manualLayout>
          <c:xMode val="edge"/>
          <c:yMode val="edge"/>
          <c:x val="0.13706322760947215"/>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lumMod val="50000"/>
              </a:schemeClr>
            </a:solidFill>
            <a:ln>
              <a:noFill/>
            </a:ln>
            <a:effectLst/>
          </c:spPr>
          <c:invertIfNegative val="0"/>
          <c:cat>
            <c:strRef>
              <c:f>PivotTable_4_PrimaryDataset!$A$48:$A$53</c:f>
              <c:strCache>
                <c:ptCount val="6"/>
                <c:pt idx="0">
                  <c:v>Lack of financial resources</c:v>
                </c:pt>
                <c:pt idx="1">
                  <c:v>Low political interest among women</c:v>
                </c:pt>
                <c:pt idx="2">
                  <c:v>Lack of party support</c:v>
                </c:pt>
                <c:pt idx="3">
                  <c:v>Cultural/Religious beliefs</c:v>
                </c:pt>
                <c:pt idx="4">
                  <c:v>Political violence/intimidation</c:v>
                </c:pt>
                <c:pt idx="5">
                  <c:v>Gender discrimination</c:v>
                </c:pt>
              </c:strCache>
            </c:strRef>
          </c:cat>
          <c:val>
            <c:numRef>
              <c:f>PivotTable_4_PrimaryDataset!$B$48:$B$53</c:f>
              <c:numCache>
                <c:formatCode>General</c:formatCode>
                <c:ptCount val="6"/>
                <c:pt idx="0">
                  <c:v>8</c:v>
                </c:pt>
                <c:pt idx="1">
                  <c:v>12</c:v>
                </c:pt>
                <c:pt idx="2">
                  <c:v>12</c:v>
                </c:pt>
                <c:pt idx="3">
                  <c:v>16</c:v>
                </c:pt>
                <c:pt idx="4">
                  <c:v>16</c:v>
                </c:pt>
                <c:pt idx="5">
                  <c:v>34</c:v>
                </c:pt>
              </c:numCache>
            </c:numRef>
          </c:val>
          <c:extLst>
            <c:ext xmlns:c16="http://schemas.microsoft.com/office/drawing/2014/chart" uri="{C3380CC4-5D6E-409C-BE32-E72D297353CC}">
              <c16:uniqueId val="{00000000-FE88-42E5-BD74-4AD8D88403F8}"/>
            </c:ext>
          </c:extLst>
        </c:ser>
        <c:dLbls>
          <c:showLegendKey val="0"/>
          <c:showVal val="0"/>
          <c:showCatName val="0"/>
          <c:showSerName val="0"/>
          <c:showPercent val="0"/>
          <c:showBubbleSize val="0"/>
        </c:dLbls>
        <c:gapWidth val="182"/>
        <c:axId val="1817432048"/>
        <c:axId val="1817447440"/>
      </c:barChart>
      <c:catAx>
        <c:axId val="18174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7440"/>
        <c:crosses val="autoZero"/>
        <c:auto val="1"/>
        <c:lblAlgn val="ctr"/>
        <c:lblOffset val="100"/>
        <c:noMultiLvlLbl val="0"/>
      </c:catAx>
      <c:valAx>
        <c:axId val="181744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Submission_OWEF_Grp1_Project(Gender_Distribution_Distribution_2007-2023)(2).xlsx]PivotTable_4_PrimaryDataset!PivotTable6</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count on discrimination against women in politics in Nigeria</a:t>
            </a:r>
          </a:p>
        </c:rich>
      </c:tx>
      <c:layout>
        <c:manualLayout>
          <c:xMode val="edge"/>
          <c:yMode val="edge"/>
          <c:x val="0.17553020906769817"/>
          <c:y val="4.3420750079952884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12647034962077E-2"/>
          <c:y val="0.21175921681070933"/>
          <c:w val="0.89939202738517388"/>
          <c:h val="0.53471198079027393"/>
        </c:manualLayout>
      </c:layout>
      <c:barChart>
        <c:barDir val="col"/>
        <c:grouping val="clustered"/>
        <c:varyColors val="0"/>
        <c:ser>
          <c:idx val="0"/>
          <c:order val="0"/>
          <c:tx>
            <c:strRef>
              <c:f>PivotTable_4_PrimaryDataset!$B$58</c:f>
              <c:strCache>
                <c:ptCount val="1"/>
                <c:pt idx="0">
                  <c:v>Total</c:v>
                </c:pt>
              </c:strCache>
            </c:strRef>
          </c:tx>
          <c:spPr>
            <a:solidFill>
              <a:schemeClr val="accent6">
                <a:lumMod val="50000"/>
              </a:schemeClr>
            </a:solidFill>
            <a:ln>
              <a:noFill/>
            </a:ln>
            <a:effectLst/>
          </c:spPr>
          <c:invertIfNegative val="0"/>
          <c:cat>
            <c:strRef>
              <c:f>PivotTable_4_PrimaryDataset!$A$59:$A$62</c:f>
              <c:strCache>
                <c:ptCount val="3"/>
                <c:pt idx="0">
                  <c:v>Yes</c:v>
                </c:pt>
                <c:pt idx="1">
                  <c:v>Not sure</c:v>
                </c:pt>
                <c:pt idx="2">
                  <c:v>No</c:v>
                </c:pt>
              </c:strCache>
            </c:strRef>
          </c:cat>
          <c:val>
            <c:numRef>
              <c:f>PivotTable_4_PrimaryDataset!$B$59:$B$62</c:f>
              <c:numCache>
                <c:formatCode>General</c:formatCode>
                <c:ptCount val="3"/>
                <c:pt idx="0">
                  <c:v>68</c:v>
                </c:pt>
                <c:pt idx="1">
                  <c:v>5</c:v>
                </c:pt>
                <c:pt idx="2">
                  <c:v>3</c:v>
                </c:pt>
              </c:numCache>
            </c:numRef>
          </c:val>
          <c:extLst>
            <c:ext xmlns:c16="http://schemas.microsoft.com/office/drawing/2014/chart" uri="{C3380CC4-5D6E-409C-BE32-E72D297353CC}">
              <c16:uniqueId val="{00000000-F066-4BAD-976B-6D059B2D4678}"/>
            </c:ext>
          </c:extLst>
        </c:ser>
        <c:dLbls>
          <c:showLegendKey val="0"/>
          <c:showVal val="0"/>
          <c:showCatName val="0"/>
          <c:showSerName val="0"/>
          <c:showPercent val="0"/>
          <c:showBubbleSize val="0"/>
        </c:dLbls>
        <c:gapWidth val="219"/>
        <c:overlap val="-27"/>
        <c:axId val="1817527312"/>
        <c:axId val="1817511920"/>
      </c:barChart>
      <c:catAx>
        <c:axId val="18175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11920"/>
        <c:crosses val="autoZero"/>
        <c:auto val="1"/>
        <c:lblAlgn val="ctr"/>
        <c:lblOffset val="100"/>
        <c:noMultiLvlLbl val="0"/>
      </c:catAx>
      <c:valAx>
        <c:axId val="181751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opinions</a:t>
            </a:r>
            <a:r>
              <a:rPr lang="en-US" b="1" baseline="0"/>
              <a:t> count on strategies to improve women's participation in Nigeria Politics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PivotTable_4_PrimaryDataset!$B$70</c:f>
              <c:strCache>
                <c:ptCount val="1"/>
                <c:pt idx="0">
                  <c:v>Results</c:v>
                </c:pt>
              </c:strCache>
            </c:strRef>
          </c:tx>
          <c:spPr>
            <a:solidFill>
              <a:schemeClr val="accent6">
                <a:lumMod val="50000"/>
              </a:schemeClr>
            </a:solidFill>
            <a:ln>
              <a:noFill/>
            </a:ln>
            <a:effectLst/>
          </c:spPr>
          <c:invertIfNegative val="0"/>
          <c:cat>
            <c:strRef>
              <c:f>PivotTable_4_PrimaryDataset!$A$71:$A$74</c:f>
              <c:strCache>
                <c:ptCount val="4"/>
                <c:pt idx="0">
                  <c:v>Implementing gender quotas in political parties and elective positions</c:v>
                </c:pt>
                <c:pt idx="1">
                  <c:v>Providing political education and leadership training for women</c:v>
                </c:pt>
                <c:pt idx="2">
                  <c:v>Enforcing laws against gender discrimination in political processes</c:v>
                </c:pt>
                <c:pt idx="3">
                  <c:v>Increasing financial and institutional support for women</c:v>
                </c:pt>
              </c:strCache>
            </c:strRef>
          </c:cat>
          <c:val>
            <c:numRef>
              <c:f>PivotTable_4_PrimaryDataset!$B$71:$B$74</c:f>
              <c:numCache>
                <c:formatCode>General</c:formatCode>
                <c:ptCount val="4"/>
                <c:pt idx="0">
                  <c:v>18</c:v>
                </c:pt>
                <c:pt idx="1">
                  <c:v>33</c:v>
                </c:pt>
                <c:pt idx="2">
                  <c:v>37</c:v>
                </c:pt>
                <c:pt idx="3">
                  <c:v>38</c:v>
                </c:pt>
              </c:numCache>
            </c:numRef>
          </c:val>
          <c:extLst>
            <c:ext xmlns:c16="http://schemas.microsoft.com/office/drawing/2014/chart" uri="{C3380CC4-5D6E-409C-BE32-E72D297353CC}">
              <c16:uniqueId val="{00000000-6955-4D21-8682-DBD62F9940DD}"/>
            </c:ext>
          </c:extLst>
        </c:ser>
        <c:dLbls>
          <c:showLegendKey val="0"/>
          <c:showVal val="0"/>
          <c:showCatName val="0"/>
          <c:showSerName val="0"/>
          <c:showPercent val="0"/>
          <c:showBubbleSize val="0"/>
        </c:dLbls>
        <c:gapWidth val="182"/>
        <c:axId val="1817526480"/>
        <c:axId val="1817515248"/>
      </c:barChart>
      <c:catAx>
        <c:axId val="181752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15248"/>
        <c:crosses val="autoZero"/>
        <c:auto val="1"/>
        <c:lblAlgn val="ctr"/>
        <c:lblOffset val="100"/>
        <c:noMultiLvlLbl val="0"/>
      </c:catAx>
      <c:valAx>
        <c:axId val="181751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Submission_OWEF_Grp1_Project(Gender_Distribution_Distribution_2007-2023)(2).xlsx]PivotTable_4_PrimaryDataset!PivotTable8</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a:t>
            </a:r>
            <a:r>
              <a:rPr lang="en-US" sz="1200" b="1" baseline="0"/>
              <a:t> count on supporting women running political office in Nigeria</a:t>
            </a:r>
            <a:r>
              <a:rPr lang="en-US" sz="1200" b="1"/>
              <a:t>l</a:t>
            </a:r>
          </a:p>
        </c:rich>
      </c:tx>
      <c:layout>
        <c:manualLayout>
          <c:xMode val="edge"/>
          <c:yMode val="edge"/>
          <c:x val="0.17231955380577424"/>
          <c:y val="3.608923884514435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85552644233346E-2"/>
          <c:y val="0.22369442397027212"/>
          <c:w val="0.90219326484674189"/>
          <c:h val="0.55061144484484925"/>
        </c:manualLayout>
      </c:layout>
      <c:barChart>
        <c:barDir val="col"/>
        <c:grouping val="clustered"/>
        <c:varyColors val="0"/>
        <c:ser>
          <c:idx val="0"/>
          <c:order val="0"/>
          <c:tx>
            <c:strRef>
              <c:f>PivotTable_4_PrimaryDataset!$B$83</c:f>
              <c:strCache>
                <c:ptCount val="1"/>
                <c:pt idx="0">
                  <c:v>Total</c:v>
                </c:pt>
              </c:strCache>
            </c:strRef>
          </c:tx>
          <c:spPr>
            <a:solidFill>
              <a:schemeClr val="accent6">
                <a:lumMod val="50000"/>
              </a:schemeClr>
            </a:solidFill>
            <a:ln>
              <a:noFill/>
            </a:ln>
            <a:effectLst/>
          </c:spPr>
          <c:invertIfNegative val="0"/>
          <c:cat>
            <c:strRef>
              <c:f>PivotTable_4_PrimaryDataset!$A$84:$A$87</c:f>
              <c:strCache>
                <c:ptCount val="3"/>
                <c:pt idx="0">
                  <c:v>Yes</c:v>
                </c:pt>
                <c:pt idx="1">
                  <c:v>Maybe</c:v>
                </c:pt>
                <c:pt idx="2">
                  <c:v>No</c:v>
                </c:pt>
              </c:strCache>
            </c:strRef>
          </c:cat>
          <c:val>
            <c:numRef>
              <c:f>PivotTable_4_PrimaryDataset!$B$84:$B$87</c:f>
              <c:numCache>
                <c:formatCode>General</c:formatCode>
                <c:ptCount val="3"/>
                <c:pt idx="0">
                  <c:v>67</c:v>
                </c:pt>
                <c:pt idx="1">
                  <c:v>8</c:v>
                </c:pt>
                <c:pt idx="2">
                  <c:v>1</c:v>
                </c:pt>
              </c:numCache>
            </c:numRef>
          </c:val>
          <c:extLst>
            <c:ext xmlns:c16="http://schemas.microsoft.com/office/drawing/2014/chart" uri="{C3380CC4-5D6E-409C-BE32-E72D297353CC}">
              <c16:uniqueId val="{00000000-1F3B-43E0-B084-DA3B6EEB1EB8}"/>
            </c:ext>
          </c:extLst>
        </c:ser>
        <c:dLbls>
          <c:showLegendKey val="0"/>
          <c:showVal val="0"/>
          <c:showCatName val="0"/>
          <c:showSerName val="0"/>
          <c:showPercent val="0"/>
          <c:showBubbleSize val="0"/>
        </c:dLbls>
        <c:gapWidth val="219"/>
        <c:overlap val="-27"/>
        <c:axId val="1817467824"/>
        <c:axId val="1817457840"/>
      </c:barChart>
      <c:catAx>
        <c:axId val="18174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57840"/>
        <c:crosses val="autoZero"/>
        <c:auto val="1"/>
        <c:lblAlgn val="ctr"/>
        <c:lblOffset val="100"/>
        <c:noMultiLvlLbl val="0"/>
      </c:catAx>
      <c:valAx>
        <c:axId val="181745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Submission_OWEF_Grp1_Project(Gender_Distribution_Distribution_2007-2023)(2).xlsx]PivotTable_4_PrimaryDataset!PivotTable9</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a:t>
            </a:r>
            <a:r>
              <a:rPr lang="en-US" sz="1200" b="1" baseline="0"/>
              <a:t> count on implementation of quota system to reserve percentage of political positions for women</a:t>
            </a:r>
            <a:endParaRPr lang="en-US" sz="1200" b="1"/>
          </a:p>
        </c:rich>
      </c:tx>
      <c:layout>
        <c:manualLayout>
          <c:xMode val="edge"/>
          <c:yMode val="edge"/>
          <c:x val="0.14301377952755906"/>
          <c:y val="3.608923884514435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61329833770772E-2"/>
          <c:y val="0.30182669874599011"/>
          <c:w val="0.9020831146106737"/>
          <c:h val="0.50484215514727326"/>
        </c:manualLayout>
      </c:layout>
      <c:barChart>
        <c:barDir val="col"/>
        <c:grouping val="clustered"/>
        <c:varyColors val="0"/>
        <c:ser>
          <c:idx val="0"/>
          <c:order val="0"/>
          <c:tx>
            <c:strRef>
              <c:f>PivotTable_4_PrimaryDataset!$B$94</c:f>
              <c:strCache>
                <c:ptCount val="1"/>
                <c:pt idx="0">
                  <c:v>Total</c:v>
                </c:pt>
              </c:strCache>
            </c:strRef>
          </c:tx>
          <c:spPr>
            <a:solidFill>
              <a:schemeClr val="accent6">
                <a:lumMod val="50000"/>
              </a:schemeClr>
            </a:solidFill>
            <a:ln>
              <a:noFill/>
            </a:ln>
            <a:effectLst/>
          </c:spPr>
          <c:invertIfNegative val="0"/>
          <c:cat>
            <c:strRef>
              <c:f>PivotTable_4_PrimaryDataset!$A$95:$A$98</c:f>
              <c:strCache>
                <c:ptCount val="3"/>
                <c:pt idx="0">
                  <c:v>Yes</c:v>
                </c:pt>
                <c:pt idx="1">
                  <c:v>No</c:v>
                </c:pt>
                <c:pt idx="2">
                  <c:v>Not sure</c:v>
                </c:pt>
              </c:strCache>
            </c:strRef>
          </c:cat>
          <c:val>
            <c:numRef>
              <c:f>PivotTable_4_PrimaryDataset!$B$95:$B$98</c:f>
              <c:numCache>
                <c:formatCode>General</c:formatCode>
                <c:ptCount val="3"/>
                <c:pt idx="0">
                  <c:v>66</c:v>
                </c:pt>
                <c:pt idx="1">
                  <c:v>6</c:v>
                </c:pt>
                <c:pt idx="2">
                  <c:v>4</c:v>
                </c:pt>
              </c:numCache>
            </c:numRef>
          </c:val>
          <c:extLst>
            <c:ext xmlns:c16="http://schemas.microsoft.com/office/drawing/2014/chart" uri="{C3380CC4-5D6E-409C-BE32-E72D297353CC}">
              <c16:uniqueId val="{00000000-953F-43C8-A6E7-6DDA5502698E}"/>
            </c:ext>
          </c:extLst>
        </c:ser>
        <c:dLbls>
          <c:showLegendKey val="0"/>
          <c:showVal val="0"/>
          <c:showCatName val="0"/>
          <c:showSerName val="0"/>
          <c:showPercent val="0"/>
          <c:showBubbleSize val="0"/>
        </c:dLbls>
        <c:gapWidth val="219"/>
        <c:overlap val="-27"/>
        <c:axId val="1817498192"/>
        <c:axId val="1817496528"/>
      </c:barChart>
      <c:catAx>
        <c:axId val="181749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96528"/>
        <c:crosses val="autoZero"/>
        <c:auto val="1"/>
        <c:lblAlgn val="ctr"/>
        <c:lblOffset val="100"/>
        <c:noMultiLvlLbl val="0"/>
      </c:catAx>
      <c:valAx>
        <c:axId val="1817496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Submission_OWEF_Grp1_Project(Gender_Distribution_Distribution_2007-2023)(2).xlsx]PivotTable_4_PrimaryDataset!PivotTable10</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a:t>
            </a:r>
            <a:r>
              <a:rPr lang="en-US" sz="1200" b="1" baseline="0"/>
              <a:t> count on, if there is progress or a plateau in the inclusion of women in Nigerian politics</a:t>
            </a:r>
            <a:endParaRPr lang="en-US" sz="1200" b="1"/>
          </a:p>
        </c:rich>
      </c:tx>
      <c:layout>
        <c:manualLayout>
          <c:xMode val="edge"/>
          <c:yMode val="edge"/>
          <c:x val="0.19558333333333333"/>
          <c:y val="3.608923884514435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61329833770772E-2"/>
          <c:y val="0.20087744240303299"/>
          <c:w val="0.9020831146106737"/>
          <c:h val="0.6057914114902303"/>
        </c:manualLayout>
      </c:layout>
      <c:barChart>
        <c:barDir val="col"/>
        <c:grouping val="clustered"/>
        <c:varyColors val="0"/>
        <c:ser>
          <c:idx val="0"/>
          <c:order val="0"/>
          <c:tx>
            <c:strRef>
              <c:f>PivotTable_4_PrimaryDataset!$B$106</c:f>
              <c:strCache>
                <c:ptCount val="1"/>
                <c:pt idx="0">
                  <c:v>Total</c:v>
                </c:pt>
              </c:strCache>
            </c:strRef>
          </c:tx>
          <c:spPr>
            <a:solidFill>
              <a:schemeClr val="accent6">
                <a:lumMod val="50000"/>
              </a:schemeClr>
            </a:solidFill>
            <a:ln>
              <a:noFill/>
            </a:ln>
            <a:effectLst/>
          </c:spPr>
          <c:invertIfNegative val="0"/>
          <c:cat>
            <c:strRef>
              <c:f>PivotTable_4_PrimaryDataset!$A$107:$A$111</c:f>
              <c:strCache>
                <c:ptCount val="4"/>
                <c:pt idx="0">
                  <c:v>Progress</c:v>
                </c:pt>
                <c:pt idx="1">
                  <c:v>Plateau</c:v>
                </c:pt>
                <c:pt idx="2">
                  <c:v>Not sure</c:v>
                </c:pt>
                <c:pt idx="3">
                  <c:v>Regressing</c:v>
                </c:pt>
              </c:strCache>
            </c:strRef>
          </c:cat>
          <c:val>
            <c:numRef>
              <c:f>PivotTable_4_PrimaryDataset!$B$107:$B$111</c:f>
              <c:numCache>
                <c:formatCode>General</c:formatCode>
                <c:ptCount val="4"/>
                <c:pt idx="0">
                  <c:v>39</c:v>
                </c:pt>
                <c:pt idx="1">
                  <c:v>18</c:v>
                </c:pt>
                <c:pt idx="2">
                  <c:v>15</c:v>
                </c:pt>
                <c:pt idx="3">
                  <c:v>4</c:v>
                </c:pt>
              </c:numCache>
            </c:numRef>
          </c:val>
          <c:extLst>
            <c:ext xmlns:c16="http://schemas.microsoft.com/office/drawing/2014/chart" uri="{C3380CC4-5D6E-409C-BE32-E72D297353CC}">
              <c16:uniqueId val="{00000000-47CC-40AA-AC46-E92236DB2C31}"/>
            </c:ext>
          </c:extLst>
        </c:ser>
        <c:dLbls>
          <c:showLegendKey val="0"/>
          <c:showVal val="0"/>
          <c:showCatName val="0"/>
          <c:showSerName val="0"/>
          <c:showPercent val="0"/>
          <c:showBubbleSize val="0"/>
        </c:dLbls>
        <c:gapWidth val="219"/>
        <c:overlap val="-27"/>
        <c:axId val="1817497776"/>
        <c:axId val="1817479056"/>
      </c:barChart>
      <c:catAx>
        <c:axId val="181749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79056"/>
        <c:crosses val="autoZero"/>
        <c:auto val="1"/>
        <c:lblAlgn val="ctr"/>
        <c:lblOffset val="100"/>
        <c:noMultiLvlLbl val="0"/>
      </c:catAx>
      <c:valAx>
        <c:axId val="181747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9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Submission_OWEF_Grp1_Project(Gender_Distribution_Distribution_2007-2023)(2).xlsx]PivotTable_4_PrimaryDataset!PivotTable1</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rate</a:t>
            </a:r>
            <a:r>
              <a:rPr lang="en-US" sz="1200" b="1" baseline="0"/>
              <a:t> </a:t>
            </a:r>
            <a:r>
              <a:rPr lang="en-US" sz="1200" b="1"/>
              <a:t>count, on level</a:t>
            </a:r>
            <a:r>
              <a:rPr lang="en-US" sz="1200" b="1" baseline="0"/>
              <a:t> of women participation in Nigeria</a:t>
            </a:r>
            <a:endParaRPr lang="en-US" sz="1200" b="1"/>
          </a:p>
        </c:rich>
      </c:tx>
      <c:layout>
        <c:manualLayout>
          <c:xMode val="edge"/>
          <c:yMode val="edge"/>
          <c:x val="0.15061736694755523"/>
          <c:y val="4.0890267868427532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PivotTable_4_PrimaryDataset!$B$10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PivotTable_4_PrimaryDataset!$A$11:$A$16</c:f>
              <c:strCache>
                <c:ptCount val="5"/>
                <c:pt idx="0">
                  <c:v>3</c:v>
                </c:pt>
                <c:pt idx="1">
                  <c:v>2</c:v>
                </c:pt>
                <c:pt idx="2">
                  <c:v>4</c:v>
                </c:pt>
                <c:pt idx="3">
                  <c:v>5</c:v>
                </c:pt>
                <c:pt idx="4">
                  <c:v>1</c:v>
                </c:pt>
              </c:strCache>
            </c:strRef>
          </c:cat>
          <c:val>
            <c:numRef>
              <c:f>PivotTable_4_PrimaryDataset!$B$11:$B$16</c:f>
              <c:numCache>
                <c:formatCode>General</c:formatCode>
                <c:ptCount val="5"/>
                <c:pt idx="0">
                  <c:v>75</c:v>
                </c:pt>
                <c:pt idx="1">
                  <c:v>50</c:v>
                </c:pt>
                <c:pt idx="2">
                  <c:v>40</c:v>
                </c:pt>
                <c:pt idx="3">
                  <c:v>15</c:v>
                </c:pt>
                <c:pt idx="4">
                  <c:v>13</c:v>
                </c:pt>
              </c:numCache>
            </c:numRef>
          </c:val>
          <c:extLst>
            <c:ext xmlns:c16="http://schemas.microsoft.com/office/drawing/2014/chart" uri="{C3380CC4-5D6E-409C-BE32-E72D297353CC}">
              <c16:uniqueId val="{00000000-7236-4C2A-91DD-68687CECA5D4}"/>
            </c:ext>
          </c:extLst>
        </c:ser>
        <c:dLbls>
          <c:dLblPos val="outEnd"/>
          <c:showLegendKey val="0"/>
          <c:showVal val="1"/>
          <c:showCatName val="0"/>
          <c:showSerName val="0"/>
          <c:showPercent val="0"/>
          <c:showBubbleSize val="0"/>
        </c:dLbls>
        <c:gapWidth val="219"/>
        <c:overlap val="-27"/>
        <c:axId val="1817445776"/>
        <c:axId val="1817446192"/>
      </c:barChart>
      <c:catAx>
        <c:axId val="18174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6192"/>
        <c:crosses val="autoZero"/>
        <c:auto val="1"/>
        <c:lblAlgn val="ctr"/>
        <c:lblOffset val="100"/>
        <c:noMultiLvlLbl val="0"/>
      </c:catAx>
      <c:valAx>
        <c:axId val="181744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Submission_OWEF_Grp1_Project(Gender_Distribution_Distribution_2007-2023)(2).xlsx]PivotTable_4_PrimaryDataset!PivotTable4</c:name>
    <c:fmtId val="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count</a:t>
            </a:r>
            <a:r>
              <a:rPr lang="en-US" sz="1200" b="1" baseline="0"/>
              <a:t> on how fairly women are represented in political offices in Nigeria</a:t>
            </a:r>
            <a:endParaRPr lang="en-US" sz="1200" b="1"/>
          </a:p>
        </c:rich>
      </c:tx>
      <c:layout>
        <c:manualLayout>
          <c:xMode val="edge"/>
          <c:yMode val="edge"/>
          <c:x val="0.1832522789985741"/>
          <c:y val="3.608923884514435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PivotTable_4_PrimaryDataset!$B$36</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PivotTable_4_PrimaryDataset!$A$37:$A$41</c:f>
              <c:strCache>
                <c:ptCount val="4"/>
                <c:pt idx="0">
                  <c:v>Not sure</c:v>
                </c:pt>
                <c:pt idx="1">
                  <c:v>Very fairly represented</c:v>
                </c:pt>
                <c:pt idx="2">
                  <c:v>Somewhat fairly represented</c:v>
                </c:pt>
                <c:pt idx="3">
                  <c:v>Not fairly represented</c:v>
                </c:pt>
              </c:strCache>
            </c:strRef>
          </c:cat>
          <c:val>
            <c:numRef>
              <c:f>PivotTable_4_PrimaryDataset!$B$37:$B$41</c:f>
              <c:numCache>
                <c:formatCode>General</c:formatCode>
                <c:ptCount val="4"/>
                <c:pt idx="0">
                  <c:v>1</c:v>
                </c:pt>
                <c:pt idx="1">
                  <c:v>17</c:v>
                </c:pt>
                <c:pt idx="2">
                  <c:v>23</c:v>
                </c:pt>
                <c:pt idx="3">
                  <c:v>35</c:v>
                </c:pt>
              </c:numCache>
            </c:numRef>
          </c:val>
          <c:extLst>
            <c:ext xmlns:c16="http://schemas.microsoft.com/office/drawing/2014/chart" uri="{C3380CC4-5D6E-409C-BE32-E72D297353CC}">
              <c16:uniqueId val="{00000000-6AC8-4270-86A6-5157F390BC96}"/>
            </c:ext>
          </c:extLst>
        </c:ser>
        <c:dLbls>
          <c:dLblPos val="outEnd"/>
          <c:showLegendKey val="0"/>
          <c:showVal val="1"/>
          <c:showCatName val="0"/>
          <c:showSerName val="0"/>
          <c:showPercent val="0"/>
          <c:showBubbleSize val="0"/>
        </c:dLbls>
        <c:gapWidth val="219"/>
        <c:overlap val="-27"/>
        <c:axId val="1817481552"/>
        <c:axId val="1817479888"/>
      </c:barChart>
      <c:catAx>
        <c:axId val="18174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79888"/>
        <c:crosses val="autoZero"/>
        <c:auto val="1"/>
        <c:lblAlgn val="ctr"/>
        <c:lblOffset val="100"/>
        <c:noMultiLvlLbl val="0"/>
      </c:catAx>
      <c:valAx>
        <c:axId val="181747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8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opinions count</a:t>
            </a:r>
            <a:r>
              <a:rPr lang="en-US" sz="1200" b="1" baseline="0"/>
              <a:t> on challenges preventing women participation in politics</a:t>
            </a:r>
            <a:endParaRPr lang="en-US" sz="1200" b="1"/>
          </a:p>
        </c:rich>
      </c:tx>
      <c:layout>
        <c:manualLayout>
          <c:xMode val="edge"/>
          <c:yMode val="edge"/>
          <c:x val="0.13706322760947215"/>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PivotTable_4_PrimaryDataset!$A$48:$A$53</c:f>
              <c:strCache>
                <c:ptCount val="6"/>
                <c:pt idx="0">
                  <c:v>Lack of financial resources</c:v>
                </c:pt>
                <c:pt idx="1">
                  <c:v>Low political interest among women</c:v>
                </c:pt>
                <c:pt idx="2">
                  <c:v>Lack of party support</c:v>
                </c:pt>
                <c:pt idx="3">
                  <c:v>Cultural/Religious beliefs</c:v>
                </c:pt>
                <c:pt idx="4">
                  <c:v>Political violence/intimidation</c:v>
                </c:pt>
                <c:pt idx="5">
                  <c:v>Gender discrimination</c:v>
                </c:pt>
              </c:strCache>
            </c:strRef>
          </c:cat>
          <c:val>
            <c:numRef>
              <c:f>PivotTable_4_PrimaryDataset!$B$48:$B$53</c:f>
              <c:numCache>
                <c:formatCode>General</c:formatCode>
                <c:ptCount val="6"/>
                <c:pt idx="0">
                  <c:v>8</c:v>
                </c:pt>
                <c:pt idx="1">
                  <c:v>12</c:v>
                </c:pt>
                <c:pt idx="2">
                  <c:v>12</c:v>
                </c:pt>
                <c:pt idx="3">
                  <c:v>16</c:v>
                </c:pt>
                <c:pt idx="4">
                  <c:v>16</c:v>
                </c:pt>
                <c:pt idx="5">
                  <c:v>34</c:v>
                </c:pt>
              </c:numCache>
            </c:numRef>
          </c:val>
          <c:extLst>
            <c:ext xmlns:c16="http://schemas.microsoft.com/office/drawing/2014/chart" uri="{C3380CC4-5D6E-409C-BE32-E72D297353CC}">
              <c16:uniqueId val="{00000000-3FFF-4E42-854C-EAB24F6476AD}"/>
            </c:ext>
          </c:extLst>
        </c:ser>
        <c:dLbls>
          <c:dLblPos val="outEnd"/>
          <c:showLegendKey val="0"/>
          <c:showVal val="1"/>
          <c:showCatName val="0"/>
          <c:showSerName val="0"/>
          <c:showPercent val="0"/>
          <c:showBubbleSize val="0"/>
        </c:dLbls>
        <c:gapWidth val="182"/>
        <c:axId val="1817432048"/>
        <c:axId val="1817447440"/>
      </c:barChart>
      <c:catAx>
        <c:axId val="18174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47440"/>
        <c:crosses val="autoZero"/>
        <c:auto val="1"/>
        <c:lblAlgn val="ctr"/>
        <c:lblOffset val="100"/>
        <c:noMultiLvlLbl val="0"/>
      </c:catAx>
      <c:valAx>
        <c:axId val="181744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4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opinions</a:t>
            </a:r>
            <a:r>
              <a:rPr lang="en-US" b="1" baseline="0"/>
              <a:t> count on strategies to improve women's participation in Nigeria Politics</a:t>
            </a:r>
            <a:endParaRPr lang="en-US" b="1"/>
          </a:p>
        </c:rich>
      </c:tx>
      <c:layout>
        <c:manualLayout>
          <c:xMode val="edge"/>
          <c:yMode val="edge"/>
          <c:x val="0.10168598111282601"/>
          <c:y val="1.13636363636363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PivotTable_4_PrimaryDataset!$B$70</c:f>
              <c:strCache>
                <c:ptCount val="1"/>
                <c:pt idx="0">
                  <c:v>Results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PivotTable_4_PrimaryDataset!$A$71:$A$74</c:f>
              <c:strCache>
                <c:ptCount val="4"/>
                <c:pt idx="0">
                  <c:v>Implementing gender quotas in political parties and elective positions</c:v>
                </c:pt>
                <c:pt idx="1">
                  <c:v>Providing political education and leadership training for women</c:v>
                </c:pt>
                <c:pt idx="2">
                  <c:v>Enforcing laws against gender discrimination in political processes</c:v>
                </c:pt>
                <c:pt idx="3">
                  <c:v>Increasing financial and institutional support for women</c:v>
                </c:pt>
              </c:strCache>
            </c:strRef>
          </c:cat>
          <c:val>
            <c:numRef>
              <c:f>PivotTable_4_PrimaryDataset!$B$71:$B$74</c:f>
              <c:numCache>
                <c:formatCode>General</c:formatCode>
                <c:ptCount val="4"/>
                <c:pt idx="0">
                  <c:v>18</c:v>
                </c:pt>
                <c:pt idx="1">
                  <c:v>33</c:v>
                </c:pt>
                <c:pt idx="2">
                  <c:v>37</c:v>
                </c:pt>
                <c:pt idx="3">
                  <c:v>38</c:v>
                </c:pt>
              </c:numCache>
            </c:numRef>
          </c:val>
          <c:extLst>
            <c:ext xmlns:c16="http://schemas.microsoft.com/office/drawing/2014/chart" uri="{C3380CC4-5D6E-409C-BE32-E72D297353CC}">
              <c16:uniqueId val="{00000000-2195-4A86-A828-362E3F272965}"/>
            </c:ext>
          </c:extLst>
        </c:ser>
        <c:dLbls>
          <c:dLblPos val="outEnd"/>
          <c:showLegendKey val="0"/>
          <c:showVal val="1"/>
          <c:showCatName val="0"/>
          <c:showSerName val="0"/>
          <c:showPercent val="0"/>
          <c:showBubbleSize val="0"/>
        </c:dLbls>
        <c:gapWidth val="182"/>
        <c:axId val="1817526480"/>
        <c:axId val="1817515248"/>
      </c:barChart>
      <c:catAx>
        <c:axId val="181752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15248"/>
        <c:crosses val="autoZero"/>
        <c:auto val="1"/>
        <c:lblAlgn val="ctr"/>
        <c:lblOffset val="100"/>
        <c:noMultiLvlLbl val="0"/>
      </c:catAx>
      <c:valAx>
        <c:axId val="181751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5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400" b="1" i="0" baseline="0">
                <a:solidFill>
                  <a:schemeClr val="accent6">
                    <a:lumMod val="75000"/>
                  </a:schemeClr>
                </a:solidFill>
                <a:effectLst/>
              </a:rPr>
              <a:t>Contested Candidates vs Position by Year</a:t>
            </a:r>
            <a:endParaRPr lang="en-US" sz="1400">
              <a:solidFill>
                <a:schemeClr val="accent6">
                  <a:lumMod val="75000"/>
                </a:schemeClr>
              </a:solidFill>
              <a:effectLst/>
            </a:endParaRPr>
          </a:p>
        </c:rich>
      </c:tx>
      <c:layout>
        <c:manualLayout>
          <c:xMode val="edge"/>
          <c:yMode val="edge"/>
          <c:x val="0.21786451986991487"/>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33489490171877E-2"/>
          <c:y val="0.19011592300962379"/>
          <c:w val="0.90814324539022939"/>
          <c:h val="0.40550938077184795"/>
        </c:manualLayout>
      </c:layout>
      <c:barChart>
        <c:barDir val="col"/>
        <c:grouping val="percentStacked"/>
        <c:varyColors val="0"/>
        <c:ser>
          <c:idx val="0"/>
          <c:order val="0"/>
          <c:tx>
            <c:strRef>
              <c:f>PivotTable_4_SecondaryDataset!$B$47</c:f>
              <c:strCache>
                <c:ptCount val="1"/>
                <c:pt idx="0">
                  <c:v> Total Contested Male</c:v>
                </c:pt>
              </c:strCache>
            </c:strRef>
          </c:tx>
          <c:spPr>
            <a:solidFill>
              <a:schemeClr val="accent6">
                <a:lumMod val="50000"/>
              </a:schemeClr>
            </a:solidFill>
            <a:ln>
              <a:noFill/>
            </a:ln>
            <a:effectLst/>
          </c:spPr>
          <c:invertIfNegative val="0"/>
          <c:cat>
            <c:multiLvlStrRef>
              <c:f>PivotTable_4_SecondaryDataset!$A$48:$A$90</c:f>
              <c:multiLvlStrCache>
                <c:ptCount val="35"/>
                <c:lvl>
                  <c:pt idx="0">
                    <c:v>2007</c:v>
                  </c:pt>
                  <c:pt idx="1">
                    <c:v>2011</c:v>
                  </c:pt>
                  <c:pt idx="2">
                    <c:v>2015</c:v>
                  </c:pt>
                  <c:pt idx="3">
                    <c:v>2019</c:v>
                  </c:pt>
                  <c:pt idx="4">
                    <c:v>2023</c:v>
                  </c:pt>
                  <c:pt idx="5">
                    <c:v>2007</c:v>
                  </c:pt>
                  <c:pt idx="6">
                    <c:v>2011</c:v>
                  </c:pt>
                  <c:pt idx="7">
                    <c:v>2015</c:v>
                  </c:pt>
                  <c:pt idx="8">
                    <c:v>2019</c:v>
                  </c:pt>
                  <c:pt idx="9">
                    <c:v>2023</c:v>
                  </c:pt>
                  <c:pt idx="10">
                    <c:v>2007</c:v>
                  </c:pt>
                  <c:pt idx="11">
                    <c:v>2011</c:v>
                  </c:pt>
                  <c:pt idx="12">
                    <c:v>2015</c:v>
                  </c:pt>
                  <c:pt idx="13">
                    <c:v>2019</c:v>
                  </c:pt>
                  <c:pt idx="14">
                    <c:v>2023</c:v>
                  </c:pt>
                  <c:pt idx="15">
                    <c:v>2007</c:v>
                  </c:pt>
                  <c:pt idx="16">
                    <c:v>2011</c:v>
                  </c:pt>
                  <c:pt idx="17">
                    <c:v>2015</c:v>
                  </c:pt>
                  <c:pt idx="18">
                    <c:v>2019</c:v>
                  </c:pt>
                  <c:pt idx="19">
                    <c:v>2023</c:v>
                  </c:pt>
                  <c:pt idx="20">
                    <c:v>2007</c:v>
                  </c:pt>
                  <c:pt idx="21">
                    <c:v>2011</c:v>
                  </c:pt>
                  <c:pt idx="22">
                    <c:v>2015</c:v>
                  </c:pt>
                  <c:pt idx="23">
                    <c:v>2019</c:v>
                  </c:pt>
                  <c:pt idx="24">
                    <c:v>2023</c:v>
                  </c:pt>
                  <c:pt idx="25">
                    <c:v>2007</c:v>
                  </c:pt>
                  <c:pt idx="26">
                    <c:v>2011</c:v>
                  </c:pt>
                  <c:pt idx="27">
                    <c:v>2015</c:v>
                  </c:pt>
                  <c:pt idx="28">
                    <c:v>2019</c:v>
                  </c:pt>
                  <c:pt idx="29">
                    <c:v>2023</c:v>
                  </c:pt>
                  <c:pt idx="30">
                    <c:v>2007</c:v>
                  </c:pt>
                  <c:pt idx="31">
                    <c:v>2011</c:v>
                  </c:pt>
                  <c:pt idx="32">
                    <c:v>2015</c:v>
                  </c:pt>
                  <c:pt idx="33">
                    <c:v>2019</c:v>
                  </c:pt>
                  <c:pt idx="34">
                    <c:v>2023</c:v>
                  </c:pt>
                </c:lvl>
                <c:lvl>
                  <c:pt idx="0">
                    <c:v>Deputy Governorship</c:v>
                  </c:pt>
                  <c:pt idx="5">
                    <c:v>Governorship</c:v>
                  </c:pt>
                  <c:pt idx="10">
                    <c:v>House of Assembly</c:v>
                  </c:pt>
                  <c:pt idx="15">
                    <c:v>House of Rep.</c:v>
                  </c:pt>
                  <c:pt idx="20">
                    <c:v>Presidential</c:v>
                  </c:pt>
                  <c:pt idx="25">
                    <c:v>Senatorial</c:v>
                  </c:pt>
                  <c:pt idx="30">
                    <c:v>Vice Presidential</c:v>
                  </c:pt>
                </c:lvl>
              </c:multiLvlStrCache>
            </c:multiLvlStrRef>
          </c:cat>
          <c:val>
            <c:numRef>
              <c:f>PivotTable_4_SecondaryDataset!$B$48:$B$90</c:f>
              <c:numCache>
                <c:formatCode>_(* #,##0_);_(* \(#,##0\);_(* "-"??_);_(@_)</c:formatCode>
                <c:ptCount val="35"/>
                <c:pt idx="0">
                  <c:v>235</c:v>
                </c:pt>
                <c:pt idx="1">
                  <c:v>250</c:v>
                </c:pt>
                <c:pt idx="2">
                  <c:v>365</c:v>
                </c:pt>
                <c:pt idx="3">
                  <c:v>1056</c:v>
                </c:pt>
                <c:pt idx="4">
                  <c:v>745</c:v>
                </c:pt>
                <c:pt idx="5">
                  <c:v>238</c:v>
                </c:pt>
                <c:pt idx="6">
                  <c:v>254</c:v>
                </c:pt>
                <c:pt idx="7">
                  <c:v>370</c:v>
                </c:pt>
                <c:pt idx="8">
                  <c:v>1068</c:v>
                </c:pt>
                <c:pt idx="9">
                  <c:v>760</c:v>
                </c:pt>
                <c:pt idx="10">
                  <c:v>2998</c:v>
                </c:pt>
                <c:pt idx="11">
                  <c:v>3800</c:v>
                </c:pt>
                <c:pt idx="12">
                  <c:v>5100</c:v>
                </c:pt>
                <c:pt idx="13">
                  <c:v>13508</c:v>
                </c:pt>
                <c:pt idx="14">
                  <c:v>9314</c:v>
                </c:pt>
                <c:pt idx="15">
                  <c:v>3030</c:v>
                </c:pt>
                <c:pt idx="16">
                  <c:v>3390</c:v>
                </c:pt>
                <c:pt idx="17">
                  <c:v>3802</c:v>
                </c:pt>
                <c:pt idx="18">
                  <c:v>4320</c:v>
                </c:pt>
                <c:pt idx="19">
                  <c:v>2832</c:v>
                </c:pt>
                <c:pt idx="20">
                  <c:v>24</c:v>
                </c:pt>
                <c:pt idx="21">
                  <c:v>19</c:v>
                </c:pt>
                <c:pt idx="22">
                  <c:v>13</c:v>
                </c:pt>
                <c:pt idx="23">
                  <c:v>69</c:v>
                </c:pt>
                <c:pt idx="24">
                  <c:v>17</c:v>
                </c:pt>
                <c:pt idx="25">
                  <c:v>695</c:v>
                </c:pt>
                <c:pt idx="26">
                  <c:v>752</c:v>
                </c:pt>
                <c:pt idx="27">
                  <c:v>710</c:v>
                </c:pt>
                <c:pt idx="28">
                  <c:v>1774</c:v>
                </c:pt>
                <c:pt idx="29">
                  <c:v>1008</c:v>
                </c:pt>
                <c:pt idx="30">
                  <c:v>24</c:v>
                </c:pt>
                <c:pt idx="31">
                  <c:v>19</c:v>
                </c:pt>
                <c:pt idx="32">
                  <c:v>11</c:v>
                </c:pt>
                <c:pt idx="33">
                  <c:v>61</c:v>
                </c:pt>
                <c:pt idx="34">
                  <c:v>15</c:v>
                </c:pt>
              </c:numCache>
            </c:numRef>
          </c:val>
          <c:extLst>
            <c:ext xmlns:c16="http://schemas.microsoft.com/office/drawing/2014/chart" uri="{C3380CC4-5D6E-409C-BE32-E72D297353CC}">
              <c16:uniqueId val="{00000000-CF5D-4FD8-9CE2-1D4AC52E8B74}"/>
            </c:ext>
          </c:extLst>
        </c:ser>
        <c:ser>
          <c:idx val="1"/>
          <c:order val="1"/>
          <c:tx>
            <c:strRef>
              <c:f>PivotTable_4_SecondaryDataset!$C$47</c:f>
              <c:strCache>
                <c:ptCount val="1"/>
                <c:pt idx="0">
                  <c:v> Total Contested Female</c:v>
                </c:pt>
              </c:strCache>
            </c:strRef>
          </c:tx>
          <c:spPr>
            <a:solidFill>
              <a:schemeClr val="accent6">
                <a:lumMod val="60000"/>
                <a:lumOff val="40000"/>
              </a:schemeClr>
            </a:solidFill>
            <a:ln>
              <a:noFill/>
            </a:ln>
            <a:effectLst/>
          </c:spPr>
          <c:invertIfNegative val="0"/>
          <c:cat>
            <c:multiLvlStrRef>
              <c:f>PivotTable_4_SecondaryDataset!$A$48:$A$90</c:f>
              <c:multiLvlStrCache>
                <c:ptCount val="35"/>
                <c:lvl>
                  <c:pt idx="0">
                    <c:v>2007</c:v>
                  </c:pt>
                  <c:pt idx="1">
                    <c:v>2011</c:v>
                  </c:pt>
                  <c:pt idx="2">
                    <c:v>2015</c:v>
                  </c:pt>
                  <c:pt idx="3">
                    <c:v>2019</c:v>
                  </c:pt>
                  <c:pt idx="4">
                    <c:v>2023</c:v>
                  </c:pt>
                  <c:pt idx="5">
                    <c:v>2007</c:v>
                  </c:pt>
                  <c:pt idx="6">
                    <c:v>2011</c:v>
                  </c:pt>
                  <c:pt idx="7">
                    <c:v>2015</c:v>
                  </c:pt>
                  <c:pt idx="8">
                    <c:v>2019</c:v>
                  </c:pt>
                  <c:pt idx="9">
                    <c:v>2023</c:v>
                  </c:pt>
                  <c:pt idx="10">
                    <c:v>2007</c:v>
                  </c:pt>
                  <c:pt idx="11">
                    <c:v>2011</c:v>
                  </c:pt>
                  <c:pt idx="12">
                    <c:v>2015</c:v>
                  </c:pt>
                  <c:pt idx="13">
                    <c:v>2019</c:v>
                  </c:pt>
                  <c:pt idx="14">
                    <c:v>2023</c:v>
                  </c:pt>
                  <c:pt idx="15">
                    <c:v>2007</c:v>
                  </c:pt>
                  <c:pt idx="16">
                    <c:v>2011</c:v>
                  </c:pt>
                  <c:pt idx="17">
                    <c:v>2015</c:v>
                  </c:pt>
                  <c:pt idx="18">
                    <c:v>2019</c:v>
                  </c:pt>
                  <c:pt idx="19">
                    <c:v>2023</c:v>
                  </c:pt>
                  <c:pt idx="20">
                    <c:v>2007</c:v>
                  </c:pt>
                  <c:pt idx="21">
                    <c:v>2011</c:v>
                  </c:pt>
                  <c:pt idx="22">
                    <c:v>2015</c:v>
                  </c:pt>
                  <c:pt idx="23">
                    <c:v>2019</c:v>
                  </c:pt>
                  <c:pt idx="24">
                    <c:v>2023</c:v>
                  </c:pt>
                  <c:pt idx="25">
                    <c:v>2007</c:v>
                  </c:pt>
                  <c:pt idx="26">
                    <c:v>2011</c:v>
                  </c:pt>
                  <c:pt idx="27">
                    <c:v>2015</c:v>
                  </c:pt>
                  <c:pt idx="28">
                    <c:v>2019</c:v>
                  </c:pt>
                  <c:pt idx="29">
                    <c:v>2023</c:v>
                  </c:pt>
                  <c:pt idx="30">
                    <c:v>2007</c:v>
                  </c:pt>
                  <c:pt idx="31">
                    <c:v>2011</c:v>
                  </c:pt>
                  <c:pt idx="32">
                    <c:v>2015</c:v>
                  </c:pt>
                  <c:pt idx="33">
                    <c:v>2019</c:v>
                  </c:pt>
                  <c:pt idx="34">
                    <c:v>2023</c:v>
                  </c:pt>
                </c:lvl>
                <c:lvl>
                  <c:pt idx="0">
                    <c:v>Deputy Governorship</c:v>
                  </c:pt>
                  <c:pt idx="5">
                    <c:v>Governorship</c:v>
                  </c:pt>
                  <c:pt idx="10">
                    <c:v>House of Assembly</c:v>
                  </c:pt>
                  <c:pt idx="15">
                    <c:v>House of Rep.</c:v>
                  </c:pt>
                  <c:pt idx="20">
                    <c:v>Presidential</c:v>
                  </c:pt>
                  <c:pt idx="25">
                    <c:v>Senatorial</c:v>
                  </c:pt>
                  <c:pt idx="30">
                    <c:v>Vice Presidential</c:v>
                  </c:pt>
                </c:lvl>
              </c:multiLvlStrCache>
            </c:multiLvlStrRef>
          </c:cat>
          <c:val>
            <c:numRef>
              <c:f>PivotTable_4_SecondaryDataset!$C$48:$C$90</c:f>
              <c:numCache>
                <c:formatCode>_(* #,##0_);_(* \(#,##0\);_(* "-"??_);_(@_)</c:formatCode>
                <c:ptCount val="35"/>
                <c:pt idx="0">
                  <c:v>12</c:v>
                </c:pt>
                <c:pt idx="1">
                  <c:v>14</c:v>
                </c:pt>
                <c:pt idx="2">
                  <c:v>15</c:v>
                </c:pt>
                <c:pt idx="3">
                  <c:v>102</c:v>
                </c:pt>
                <c:pt idx="4">
                  <c:v>92</c:v>
                </c:pt>
                <c:pt idx="5">
                  <c:v>9</c:v>
                </c:pt>
                <c:pt idx="6">
                  <c:v>10</c:v>
                </c:pt>
                <c:pt idx="7">
                  <c:v>10</c:v>
                </c:pt>
                <c:pt idx="8">
                  <c:v>90</c:v>
                </c:pt>
                <c:pt idx="9">
                  <c:v>77</c:v>
                </c:pt>
                <c:pt idx="10">
                  <c:v>159</c:v>
                </c:pt>
                <c:pt idx="11">
                  <c:v>262</c:v>
                </c:pt>
                <c:pt idx="12">
                  <c:v>347</c:v>
                </c:pt>
                <c:pt idx="13">
                  <c:v>1065</c:v>
                </c:pt>
                <c:pt idx="14">
                  <c:v>909</c:v>
                </c:pt>
                <c:pt idx="15">
                  <c:v>137</c:v>
                </c:pt>
                <c:pt idx="16">
                  <c:v>150</c:v>
                </c:pt>
                <c:pt idx="17">
                  <c:v>126</c:v>
                </c:pt>
                <c:pt idx="18">
                  <c:v>360</c:v>
                </c:pt>
                <c:pt idx="19">
                  <c:v>290</c:v>
                </c:pt>
                <c:pt idx="20">
                  <c:v>1</c:v>
                </c:pt>
                <c:pt idx="21">
                  <c:v>1</c:v>
                </c:pt>
                <c:pt idx="22">
                  <c:v>1</c:v>
                </c:pt>
                <c:pt idx="23">
                  <c:v>4</c:v>
                </c:pt>
                <c:pt idx="24">
                  <c:v>1</c:v>
                </c:pt>
                <c:pt idx="25">
                  <c:v>30</c:v>
                </c:pt>
                <c:pt idx="26">
                  <c:v>34</c:v>
                </c:pt>
                <c:pt idx="27">
                  <c:v>29</c:v>
                </c:pt>
                <c:pt idx="28">
                  <c:v>130</c:v>
                </c:pt>
                <c:pt idx="29">
                  <c:v>92</c:v>
                </c:pt>
                <c:pt idx="30">
                  <c:v>1</c:v>
                </c:pt>
                <c:pt idx="31">
                  <c:v>1</c:v>
                </c:pt>
                <c:pt idx="32">
                  <c:v>3</c:v>
                </c:pt>
                <c:pt idx="33">
                  <c:v>12</c:v>
                </c:pt>
                <c:pt idx="34">
                  <c:v>3</c:v>
                </c:pt>
              </c:numCache>
            </c:numRef>
          </c:val>
          <c:extLst>
            <c:ext xmlns:c16="http://schemas.microsoft.com/office/drawing/2014/chart" uri="{C3380CC4-5D6E-409C-BE32-E72D297353CC}">
              <c16:uniqueId val="{00000001-CF5D-4FD8-9CE2-1D4AC52E8B74}"/>
            </c:ext>
          </c:extLst>
        </c:ser>
        <c:dLbls>
          <c:showLegendKey val="0"/>
          <c:showVal val="0"/>
          <c:showCatName val="0"/>
          <c:showSerName val="0"/>
          <c:showPercent val="0"/>
          <c:showBubbleSize val="0"/>
        </c:dLbls>
        <c:gapWidth val="219"/>
        <c:overlap val="100"/>
        <c:axId val="527978272"/>
        <c:axId val="527974528"/>
      </c:barChart>
      <c:catAx>
        <c:axId val="5279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7974528"/>
        <c:crosses val="autoZero"/>
        <c:auto val="1"/>
        <c:lblAlgn val="ctr"/>
        <c:lblOffset val="100"/>
        <c:noMultiLvlLbl val="0"/>
      </c:catAx>
      <c:valAx>
        <c:axId val="527974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7978272"/>
        <c:crosses val="autoZero"/>
        <c:crossBetween val="between"/>
      </c:valAx>
      <c:spPr>
        <a:noFill/>
        <a:ln>
          <a:noFill/>
        </a:ln>
        <a:effectLst/>
      </c:spPr>
    </c:plotArea>
    <c:legend>
      <c:legendPos val="b"/>
      <c:layout>
        <c:manualLayout>
          <c:xMode val="edge"/>
          <c:yMode val="edge"/>
          <c:x val="0.30404994999957979"/>
          <c:y val="0.92187421016817339"/>
          <c:w val="0.4607440162982292"/>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chemeClr val="accent6">
                    <a:lumMod val="75000"/>
                  </a:schemeClr>
                </a:solidFill>
                <a:latin typeface="+mn-lt"/>
                <a:ea typeface="+mn-ea"/>
                <a:cs typeface="+mn-cs"/>
              </a:defRPr>
            </a:pPr>
            <a:r>
              <a:rPr lang="en-US" sz="1200" b="1" i="0" baseline="0">
                <a:solidFill>
                  <a:schemeClr val="accent6">
                    <a:lumMod val="75000"/>
                  </a:schemeClr>
                </a:solidFill>
                <a:effectLst/>
              </a:rPr>
              <a:t>Gender Distribution Analysis for Contested Candidates</a:t>
            </a:r>
            <a:endParaRPr lang="en-US" sz="1200">
              <a:solidFill>
                <a:schemeClr val="accent6">
                  <a:lumMod val="75000"/>
                </a:schemeClr>
              </a:solidFill>
              <a:effectLst/>
            </a:endParaRPr>
          </a:p>
        </c:rich>
      </c:tx>
      <c:layout>
        <c:manualLayout>
          <c:xMode val="edge"/>
          <c:yMode val="edge"/>
          <c:x val="0.1323838080959519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chemeClr val="accent6">
                  <a:lumMod val="75000"/>
                </a:schemeClr>
              </a:solidFill>
              <a:latin typeface="+mn-lt"/>
              <a:ea typeface="+mn-ea"/>
              <a:cs typeface="+mn-cs"/>
            </a:defRPr>
          </a:pPr>
          <a:endParaRPr lang="en-US"/>
        </a:p>
      </c:txPr>
    </c:title>
    <c:autoTitleDeleted val="0"/>
    <c:plotArea>
      <c:layout>
        <c:manualLayout>
          <c:layoutTarget val="inner"/>
          <c:xMode val="edge"/>
          <c:yMode val="edge"/>
          <c:x val="0.26404732205504017"/>
          <c:y val="0.24142394822006469"/>
          <c:w val="0.47685585093942456"/>
          <c:h val="0.62346201870397255"/>
        </c:manualLayout>
      </c:layout>
      <c:pieChart>
        <c:varyColors val="1"/>
        <c:ser>
          <c:idx val="0"/>
          <c:order val="0"/>
          <c:spPr>
            <a:solidFill>
              <a:schemeClr val="accent6">
                <a:lumMod val="40000"/>
                <a:lumOff val="60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24-4CC3-A3C5-442FAADF0535}"/>
              </c:ext>
            </c:extLst>
          </c:dPt>
          <c:dPt>
            <c:idx val="1"/>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24-4CC3-A3C5-442FAADF05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PivotTable_4_SecondaryDataset!$A$35:$A$36</c:f>
              <c:strCache>
                <c:ptCount val="2"/>
                <c:pt idx="0">
                  <c:v>Male</c:v>
                </c:pt>
                <c:pt idx="1">
                  <c:v>Female</c:v>
                </c:pt>
              </c:strCache>
            </c:strRef>
          </c:cat>
          <c:val>
            <c:numRef>
              <c:f>PivotTable_4_SecondaryDataset!$B$35:$B$36</c:f>
              <c:numCache>
                <c:formatCode>General</c:formatCode>
                <c:ptCount val="2"/>
                <c:pt idx="0">
                  <c:v>62646</c:v>
                </c:pt>
                <c:pt idx="1">
                  <c:v>4579</c:v>
                </c:pt>
              </c:numCache>
            </c:numRef>
          </c:val>
          <c:extLst>
            <c:ext xmlns:c16="http://schemas.microsoft.com/office/drawing/2014/chart" uri="{C3380CC4-5D6E-409C-BE32-E72D297353CC}">
              <c16:uniqueId val="{00000004-5E24-4CC3-A3C5-442FAADF053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308139081624698"/>
          <c:y val="0.88425690519092637"/>
          <c:w val="0.47011187339206362"/>
          <c:h val="0.115743094809073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400" b="1" i="0" baseline="0">
                <a:solidFill>
                  <a:schemeClr val="accent6">
                    <a:lumMod val="75000"/>
                  </a:schemeClr>
                </a:solidFill>
                <a:effectLst/>
              </a:rPr>
              <a:t>Elected Candidates over Time</a:t>
            </a:r>
            <a:endParaRPr lang="en-US" sz="1400">
              <a:solidFill>
                <a:schemeClr val="accent6">
                  <a:lumMod val="75000"/>
                </a:schemeClr>
              </a:solidFill>
              <a:effectLst/>
            </a:endParaRPr>
          </a:p>
        </c:rich>
      </c:tx>
      <c:layout>
        <c:manualLayout>
          <c:xMode val="edge"/>
          <c:yMode val="edge"/>
          <c:x val="0.1740559310617146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8907767849243565"/>
          <c:w val="0.87753018372703417"/>
          <c:h val="0.63465672830222064"/>
        </c:manualLayout>
      </c:layout>
      <c:lineChart>
        <c:grouping val="standard"/>
        <c:varyColors val="0"/>
        <c:ser>
          <c:idx val="0"/>
          <c:order val="0"/>
          <c:tx>
            <c:strRef>
              <c:f>PivotTable_4_SecondaryDataset!$B$97</c:f>
              <c:strCache>
                <c:ptCount val="1"/>
                <c:pt idx="0">
                  <c:v> Total Elected Male</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PivotTable_4_SecondaryDataset!$A$98:$A$103</c:f>
              <c:strCache>
                <c:ptCount val="5"/>
                <c:pt idx="0">
                  <c:v>2007</c:v>
                </c:pt>
                <c:pt idx="1">
                  <c:v>2011</c:v>
                </c:pt>
                <c:pt idx="2">
                  <c:v>2015</c:v>
                </c:pt>
                <c:pt idx="3">
                  <c:v>2019</c:v>
                </c:pt>
                <c:pt idx="4">
                  <c:v>2023</c:v>
                </c:pt>
              </c:strCache>
            </c:strRef>
          </c:cat>
          <c:val>
            <c:numRef>
              <c:f>PivotTable_4_SecondaryDataset!$B$98:$B$103</c:f>
              <c:numCache>
                <c:formatCode>General</c:formatCode>
                <c:ptCount val="5"/>
                <c:pt idx="0">
                  <c:v>1507</c:v>
                </c:pt>
                <c:pt idx="1">
                  <c:v>1479</c:v>
                </c:pt>
                <c:pt idx="2">
                  <c:v>1468</c:v>
                </c:pt>
                <c:pt idx="3">
                  <c:v>1476</c:v>
                </c:pt>
                <c:pt idx="4">
                  <c:v>1431</c:v>
                </c:pt>
              </c:numCache>
            </c:numRef>
          </c:val>
          <c:smooth val="0"/>
          <c:extLst>
            <c:ext xmlns:c16="http://schemas.microsoft.com/office/drawing/2014/chart" uri="{C3380CC4-5D6E-409C-BE32-E72D297353CC}">
              <c16:uniqueId val="{00000000-FDBB-4A7E-BB73-32D2F0308AA1}"/>
            </c:ext>
          </c:extLst>
        </c:ser>
        <c:ser>
          <c:idx val="1"/>
          <c:order val="1"/>
          <c:tx>
            <c:strRef>
              <c:f>PivotTable_4_SecondaryDataset!$C$97</c:f>
              <c:strCache>
                <c:ptCount val="1"/>
                <c:pt idx="0">
                  <c:v> Total Elected Female</c:v>
                </c:pt>
              </c:strCache>
            </c:strRef>
          </c:tx>
          <c:spPr>
            <a:ln w="28575" cap="rnd">
              <a:solidFill>
                <a:schemeClr val="accent6">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PivotTable_4_SecondaryDataset!$A$98:$A$103</c:f>
              <c:strCache>
                <c:ptCount val="5"/>
                <c:pt idx="0">
                  <c:v>2007</c:v>
                </c:pt>
                <c:pt idx="1">
                  <c:v>2011</c:v>
                </c:pt>
                <c:pt idx="2">
                  <c:v>2015</c:v>
                </c:pt>
                <c:pt idx="3">
                  <c:v>2019</c:v>
                </c:pt>
                <c:pt idx="4">
                  <c:v>2023</c:v>
                </c:pt>
              </c:strCache>
            </c:strRef>
          </c:cat>
          <c:val>
            <c:numRef>
              <c:f>PivotTable_4_SecondaryDataset!$C$98:$C$103</c:f>
              <c:numCache>
                <c:formatCode>General</c:formatCode>
                <c:ptCount val="5"/>
                <c:pt idx="0">
                  <c:v>24</c:v>
                </c:pt>
                <c:pt idx="1">
                  <c:v>34</c:v>
                </c:pt>
                <c:pt idx="2">
                  <c:v>51</c:v>
                </c:pt>
                <c:pt idx="3">
                  <c:v>44</c:v>
                </c:pt>
                <c:pt idx="4">
                  <c:v>85</c:v>
                </c:pt>
              </c:numCache>
            </c:numRef>
          </c:val>
          <c:smooth val="0"/>
          <c:extLst>
            <c:ext xmlns:c16="http://schemas.microsoft.com/office/drawing/2014/chart" uri="{C3380CC4-5D6E-409C-BE32-E72D297353CC}">
              <c16:uniqueId val="{00000001-FDBB-4A7E-BB73-32D2F0308AA1}"/>
            </c:ext>
          </c:extLst>
        </c:ser>
        <c:dLbls>
          <c:dLblPos val="t"/>
          <c:showLegendKey val="0"/>
          <c:showVal val="1"/>
          <c:showCatName val="0"/>
          <c:showSerName val="0"/>
          <c:showPercent val="0"/>
          <c:showBubbleSize val="0"/>
        </c:dLbls>
        <c:smooth val="0"/>
        <c:axId val="412477808"/>
        <c:axId val="412480720"/>
      </c:lineChart>
      <c:catAx>
        <c:axId val="41247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80720"/>
        <c:crosses val="autoZero"/>
        <c:auto val="1"/>
        <c:lblAlgn val="ctr"/>
        <c:lblOffset val="100"/>
        <c:noMultiLvlLbl val="0"/>
      </c:catAx>
      <c:valAx>
        <c:axId val="412480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77808"/>
        <c:crosses val="autoZero"/>
        <c:crossBetween val="between"/>
      </c:valAx>
      <c:spPr>
        <a:noFill/>
        <a:ln>
          <a:noFill/>
        </a:ln>
        <a:effectLst/>
      </c:spPr>
    </c:plotArea>
    <c:legend>
      <c:legendPos val="b"/>
      <c:layout>
        <c:manualLayout>
          <c:xMode val="edge"/>
          <c:yMode val="edge"/>
          <c:x val="5.811768899257963E-2"/>
          <c:y val="0.91823321242148104"/>
          <c:w val="0.88661158095978743"/>
          <c:h val="7.6705082319255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400" b="1" i="0" baseline="0">
                <a:solidFill>
                  <a:schemeClr val="accent6">
                    <a:lumMod val="75000"/>
                  </a:schemeClr>
                </a:solidFill>
                <a:effectLst/>
              </a:rPr>
              <a:t>Elected Candidates by Position</a:t>
            </a:r>
            <a:endParaRPr lang="en-US" sz="1400">
              <a:solidFill>
                <a:schemeClr val="accent6">
                  <a:lumMod val="75000"/>
                </a:schemeClr>
              </a:solidFill>
              <a:effectLst/>
            </a:endParaRPr>
          </a:p>
        </c:rich>
      </c:tx>
      <c:layout>
        <c:manualLayout>
          <c:xMode val="edge"/>
          <c:yMode val="edge"/>
          <c:x val="0.20227777777777778"/>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8520551903489"/>
          <c:y val="0.17171296296296296"/>
          <c:w val="0.71492855594885507"/>
          <c:h val="0.64640434488625209"/>
        </c:manualLayout>
      </c:layout>
      <c:barChart>
        <c:barDir val="bar"/>
        <c:grouping val="clustered"/>
        <c:varyColors val="0"/>
        <c:ser>
          <c:idx val="0"/>
          <c:order val="0"/>
          <c:tx>
            <c:strRef>
              <c:f>PivotTable_4_SecondaryDataset!$B$110</c:f>
              <c:strCache>
                <c:ptCount val="1"/>
                <c:pt idx="0">
                  <c:v> Total Elected 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PivotTable_4_SecondaryDataset!$A$111:$A$118</c:f>
              <c:strCache>
                <c:ptCount val="7"/>
                <c:pt idx="0">
                  <c:v>Presidential</c:v>
                </c:pt>
                <c:pt idx="1">
                  <c:v>Vice Presidential</c:v>
                </c:pt>
                <c:pt idx="2">
                  <c:v>Deputy Governorship</c:v>
                </c:pt>
                <c:pt idx="3">
                  <c:v>Governorship</c:v>
                </c:pt>
                <c:pt idx="4">
                  <c:v>Senatorial</c:v>
                </c:pt>
                <c:pt idx="5">
                  <c:v>House of Rep.</c:v>
                </c:pt>
                <c:pt idx="6">
                  <c:v>House of Assembly</c:v>
                </c:pt>
              </c:strCache>
            </c:strRef>
          </c:cat>
          <c:val>
            <c:numRef>
              <c:f>PivotTable_4_SecondaryDataset!$B$111:$B$118</c:f>
              <c:numCache>
                <c:formatCode>General</c:formatCode>
                <c:ptCount val="7"/>
                <c:pt idx="0">
                  <c:v>5</c:v>
                </c:pt>
                <c:pt idx="1">
                  <c:v>5</c:v>
                </c:pt>
                <c:pt idx="2">
                  <c:v>143</c:v>
                </c:pt>
                <c:pt idx="3">
                  <c:v>145</c:v>
                </c:pt>
                <c:pt idx="4">
                  <c:v>526</c:v>
                </c:pt>
                <c:pt idx="5">
                  <c:v>1734</c:v>
                </c:pt>
                <c:pt idx="6">
                  <c:v>4803</c:v>
                </c:pt>
              </c:numCache>
            </c:numRef>
          </c:val>
          <c:extLst>
            <c:ext xmlns:c16="http://schemas.microsoft.com/office/drawing/2014/chart" uri="{C3380CC4-5D6E-409C-BE32-E72D297353CC}">
              <c16:uniqueId val="{00000000-485B-4CB1-954B-4832CCEA3AFA}"/>
            </c:ext>
          </c:extLst>
        </c:ser>
        <c:ser>
          <c:idx val="1"/>
          <c:order val="1"/>
          <c:tx>
            <c:strRef>
              <c:f>PivotTable_4_SecondaryDataset!$C$110</c:f>
              <c:strCache>
                <c:ptCount val="1"/>
                <c:pt idx="0">
                  <c:v> Total Elected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PivotTable_4_SecondaryDataset!$A$111:$A$118</c:f>
              <c:strCache>
                <c:ptCount val="7"/>
                <c:pt idx="0">
                  <c:v>Presidential</c:v>
                </c:pt>
                <c:pt idx="1">
                  <c:v>Vice Presidential</c:v>
                </c:pt>
                <c:pt idx="2">
                  <c:v>Deputy Governorship</c:v>
                </c:pt>
                <c:pt idx="3">
                  <c:v>Governorship</c:v>
                </c:pt>
                <c:pt idx="4">
                  <c:v>Senatorial</c:v>
                </c:pt>
                <c:pt idx="5">
                  <c:v>House of Rep.</c:v>
                </c:pt>
                <c:pt idx="6">
                  <c:v>House of Assembly</c:v>
                </c:pt>
              </c:strCache>
            </c:strRef>
          </c:cat>
          <c:val>
            <c:numRef>
              <c:f>PivotTable_4_SecondaryDataset!$C$111:$C$118</c:f>
              <c:numCache>
                <c:formatCode>General</c:formatCode>
                <c:ptCount val="7"/>
                <c:pt idx="0">
                  <c:v>0</c:v>
                </c:pt>
                <c:pt idx="1">
                  <c:v>0</c:v>
                </c:pt>
                <c:pt idx="2">
                  <c:v>2</c:v>
                </c:pt>
                <c:pt idx="3">
                  <c:v>0</c:v>
                </c:pt>
                <c:pt idx="4">
                  <c:v>19</c:v>
                </c:pt>
                <c:pt idx="5">
                  <c:v>66</c:v>
                </c:pt>
                <c:pt idx="6">
                  <c:v>151</c:v>
                </c:pt>
              </c:numCache>
            </c:numRef>
          </c:val>
          <c:extLst>
            <c:ext xmlns:c16="http://schemas.microsoft.com/office/drawing/2014/chart" uri="{C3380CC4-5D6E-409C-BE32-E72D297353CC}">
              <c16:uniqueId val="{00000001-485B-4CB1-954B-4832CCEA3AFA}"/>
            </c:ext>
          </c:extLst>
        </c:ser>
        <c:dLbls>
          <c:dLblPos val="outEnd"/>
          <c:showLegendKey val="0"/>
          <c:showVal val="1"/>
          <c:showCatName val="0"/>
          <c:showSerName val="0"/>
          <c:showPercent val="0"/>
          <c:showBubbleSize val="0"/>
        </c:dLbls>
        <c:gapWidth val="182"/>
        <c:axId val="528043168"/>
        <c:axId val="528036096"/>
      </c:barChart>
      <c:catAx>
        <c:axId val="5280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36096"/>
        <c:crosses val="autoZero"/>
        <c:auto val="1"/>
        <c:lblAlgn val="ctr"/>
        <c:lblOffset val="100"/>
        <c:noMultiLvlLbl val="0"/>
      </c:catAx>
      <c:valAx>
        <c:axId val="52803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528043168"/>
        <c:crosses val="autoZero"/>
        <c:crossBetween val="between"/>
      </c:valAx>
      <c:spPr>
        <a:noFill/>
        <a:ln>
          <a:noFill/>
        </a:ln>
        <a:effectLst/>
      </c:spPr>
    </c:plotArea>
    <c:legend>
      <c:legendPos val="b"/>
      <c:layout>
        <c:manualLayout>
          <c:xMode val="edge"/>
          <c:yMode val="edge"/>
          <c:x val="0.11759763057140793"/>
          <c:y val="0.92187449560494694"/>
          <c:w val="0.71341472224228852"/>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chemeClr val="accent6">
                    <a:lumMod val="75000"/>
                  </a:schemeClr>
                </a:solidFill>
                <a:latin typeface="+mn-lt"/>
                <a:ea typeface="+mn-ea"/>
                <a:cs typeface="+mn-cs"/>
              </a:defRPr>
            </a:pPr>
            <a:r>
              <a:rPr lang="en-US" sz="1200" b="1" i="0" baseline="0">
                <a:solidFill>
                  <a:schemeClr val="accent6">
                    <a:lumMod val="75000"/>
                  </a:schemeClr>
                </a:solidFill>
                <a:effectLst/>
              </a:rPr>
              <a:t>Gender Distribution Analysis for Elected Candidates</a:t>
            </a:r>
            <a:endParaRPr lang="en-US" sz="1200">
              <a:solidFill>
                <a:schemeClr val="accent6">
                  <a:lumMod val="75000"/>
                </a:schemeClr>
              </a:solidFill>
              <a:effectLst/>
            </a:endParaRPr>
          </a:p>
        </c:rich>
      </c:tx>
      <c:layout>
        <c:manualLayout>
          <c:xMode val="edge"/>
          <c:yMode val="edge"/>
          <c:x val="0.1754565376186997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chemeClr val="accent6">
                  <a:lumMod val="75000"/>
                </a:schemeClr>
              </a:solidFill>
              <a:latin typeface="+mn-lt"/>
              <a:ea typeface="+mn-ea"/>
              <a:cs typeface="+mn-cs"/>
            </a:defRPr>
          </a:pPr>
          <a:endParaRPr lang="en-US"/>
        </a:p>
      </c:txPr>
    </c:title>
    <c:autoTitleDeleted val="0"/>
    <c:plotArea>
      <c:layout>
        <c:manualLayout>
          <c:layoutTarget val="inner"/>
          <c:xMode val="edge"/>
          <c:yMode val="edge"/>
          <c:x val="0.21241805644041445"/>
          <c:y val="0.20615384615384613"/>
          <c:w val="0.52642438351549115"/>
          <c:h val="0.5950193271295634"/>
        </c:manualLayout>
      </c:layout>
      <c:pieChart>
        <c:varyColors val="1"/>
        <c:ser>
          <c:idx val="0"/>
          <c:order val="0"/>
          <c:spPr>
            <a:solidFill>
              <a:schemeClr val="accent6">
                <a:lumMod val="75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8D-4193-A94A-36954DF875C5}"/>
              </c:ext>
            </c:extLst>
          </c:dPt>
          <c:dPt>
            <c:idx val="1"/>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8D-4193-A94A-36954DF875C5}"/>
              </c:ext>
            </c:extLst>
          </c:dPt>
          <c:dLbls>
            <c:spPr>
              <a:solidFill>
                <a:schemeClr val="accent6">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PivotTable_4_SecondaryDataset!$A$132:$A$133</c:f>
              <c:strCache>
                <c:ptCount val="2"/>
                <c:pt idx="0">
                  <c:v>Male</c:v>
                </c:pt>
                <c:pt idx="1">
                  <c:v>Female</c:v>
                </c:pt>
              </c:strCache>
            </c:strRef>
          </c:cat>
          <c:val>
            <c:numRef>
              <c:f>PivotTable_4_SecondaryDataset!$B$132:$B$133</c:f>
              <c:numCache>
                <c:formatCode>General</c:formatCode>
                <c:ptCount val="2"/>
                <c:pt idx="0">
                  <c:v>7361</c:v>
                </c:pt>
                <c:pt idx="1">
                  <c:v>238</c:v>
                </c:pt>
              </c:numCache>
            </c:numRef>
          </c:val>
          <c:extLst>
            <c:ext xmlns:c16="http://schemas.microsoft.com/office/drawing/2014/chart" uri="{C3380CC4-5D6E-409C-BE32-E72D297353CC}">
              <c16:uniqueId val="{00000004-F88D-4193-A94A-36954DF875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2273237941678262"/>
          <c:y val="0.83111811023622051"/>
          <c:w val="0.61395089233881817"/>
          <c:h val="0.168881889763779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r>
              <a:rPr lang="en-US" sz="1200" b="1" i="0" baseline="0">
                <a:solidFill>
                  <a:schemeClr val="accent6">
                    <a:lumMod val="75000"/>
                  </a:schemeClr>
                </a:solidFill>
                <a:effectLst/>
              </a:rPr>
              <a:t>Comparison of Women Contesting vs. Women Elected (%) by Year</a:t>
            </a:r>
            <a:endParaRPr lang="en-US" sz="1200">
              <a:solidFill>
                <a:schemeClr val="accent6">
                  <a:lumMod val="75000"/>
                </a:schemeClr>
              </a:solidFill>
              <a:effectLst/>
            </a:endParaRPr>
          </a:p>
        </c:rich>
      </c:tx>
      <c:layout>
        <c:manualLayout>
          <c:xMode val="edge"/>
          <c:yMode val="edge"/>
          <c:x val="0.14795567220764072"/>
          <c:y val="4.6296296296296294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77719451735193E-2"/>
          <c:y val="0.1902314814814815"/>
          <c:w val="0.86981496062992125"/>
          <c:h val="0.64077802774653181"/>
        </c:manualLayout>
      </c:layout>
      <c:barChart>
        <c:barDir val="bar"/>
        <c:grouping val="clustered"/>
        <c:varyColors val="0"/>
        <c:ser>
          <c:idx val="0"/>
          <c:order val="0"/>
          <c:tx>
            <c:strRef>
              <c:f>PivotTable_4_SecondaryDataset!$B$141</c:f>
              <c:strCache>
                <c:ptCount val="1"/>
                <c:pt idx="0">
                  <c:v>Average of % Contested Female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PivotTable_4_SecondaryDataset!$A$142:$A$147</c:f>
              <c:strCache>
                <c:ptCount val="5"/>
                <c:pt idx="0">
                  <c:v>2007</c:v>
                </c:pt>
                <c:pt idx="1">
                  <c:v>2011</c:v>
                </c:pt>
                <c:pt idx="2">
                  <c:v>2015</c:v>
                </c:pt>
                <c:pt idx="3">
                  <c:v>2019</c:v>
                </c:pt>
                <c:pt idx="4">
                  <c:v>2023</c:v>
                </c:pt>
              </c:strCache>
            </c:strRef>
          </c:cat>
          <c:val>
            <c:numRef>
              <c:f>PivotTable_4_SecondaryDataset!$B$142:$B$147</c:f>
              <c:numCache>
                <c:formatCode>0%</c:formatCode>
                <c:ptCount val="5"/>
                <c:pt idx="0">
                  <c:v>4.2837628452966299E-2</c:v>
                </c:pt>
                <c:pt idx="1">
                  <c:v>4.9099182818282842E-2</c:v>
                </c:pt>
                <c:pt idx="2">
                  <c:v>6.9487346247465068E-2</c:v>
                </c:pt>
                <c:pt idx="3">
                  <c:v>8.6173117076961916E-2</c:v>
                </c:pt>
                <c:pt idx="4">
                  <c:v>9.8500995493158314E-2</c:v>
                </c:pt>
              </c:numCache>
            </c:numRef>
          </c:val>
          <c:extLst>
            <c:ext xmlns:c16="http://schemas.microsoft.com/office/drawing/2014/chart" uri="{C3380CC4-5D6E-409C-BE32-E72D297353CC}">
              <c16:uniqueId val="{00000000-361A-4C54-A013-133C434FFC47}"/>
            </c:ext>
          </c:extLst>
        </c:ser>
        <c:ser>
          <c:idx val="1"/>
          <c:order val="1"/>
          <c:tx>
            <c:strRef>
              <c:f>PivotTable_4_SecondaryDataset!$C$141</c:f>
              <c:strCache>
                <c:ptCount val="1"/>
                <c:pt idx="0">
                  <c:v>Average of % Elected 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PivotTable_4_SecondaryDataset!$A$142:$A$147</c:f>
              <c:strCache>
                <c:ptCount val="5"/>
                <c:pt idx="0">
                  <c:v>2007</c:v>
                </c:pt>
                <c:pt idx="1">
                  <c:v>2011</c:v>
                </c:pt>
                <c:pt idx="2">
                  <c:v>2015</c:v>
                </c:pt>
                <c:pt idx="3">
                  <c:v>2019</c:v>
                </c:pt>
                <c:pt idx="4">
                  <c:v>2023</c:v>
                </c:pt>
              </c:strCache>
            </c:strRef>
          </c:cat>
          <c:val>
            <c:numRef>
              <c:f>PivotTable_4_SecondaryDataset!$C$142:$C$147</c:f>
              <c:numCache>
                <c:formatCode>0%</c:formatCode>
                <c:ptCount val="5"/>
                <c:pt idx="0">
                  <c:v>6.3008856586838236E-3</c:v>
                </c:pt>
                <c:pt idx="1">
                  <c:v>9.1627281994254468E-3</c:v>
                </c:pt>
                <c:pt idx="2">
                  <c:v>1.4393608430305679E-2</c:v>
                </c:pt>
                <c:pt idx="3">
                  <c:v>1.7908858910481867E-2</c:v>
                </c:pt>
                <c:pt idx="4">
                  <c:v>3.551379297519712E-2</c:v>
                </c:pt>
              </c:numCache>
            </c:numRef>
          </c:val>
          <c:extLst>
            <c:ext xmlns:c16="http://schemas.microsoft.com/office/drawing/2014/chart" uri="{C3380CC4-5D6E-409C-BE32-E72D297353CC}">
              <c16:uniqueId val="{00000001-361A-4C54-A013-133C434FFC47}"/>
            </c:ext>
          </c:extLst>
        </c:ser>
        <c:dLbls>
          <c:dLblPos val="outEnd"/>
          <c:showLegendKey val="0"/>
          <c:showVal val="1"/>
          <c:showCatName val="0"/>
          <c:showSerName val="0"/>
          <c:showPercent val="0"/>
          <c:showBubbleSize val="0"/>
        </c:dLbls>
        <c:gapWidth val="182"/>
        <c:axId val="412487376"/>
        <c:axId val="412478224"/>
      </c:barChart>
      <c:catAx>
        <c:axId val="41248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78224"/>
        <c:crosses val="autoZero"/>
        <c:auto val="1"/>
        <c:lblAlgn val="ctr"/>
        <c:lblOffset val="100"/>
        <c:noMultiLvlLbl val="0"/>
      </c:catAx>
      <c:valAx>
        <c:axId val="412478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12487376"/>
        <c:crosses val="autoZero"/>
        <c:crossBetween val="between"/>
      </c:valAx>
      <c:spPr>
        <a:noFill/>
        <a:ln>
          <a:noFill/>
        </a:ln>
        <a:effectLst/>
      </c:spPr>
    </c:plotArea>
    <c:legend>
      <c:legendPos val="b"/>
      <c:layout>
        <c:manualLayout>
          <c:xMode val="edge"/>
          <c:yMode val="edge"/>
          <c:x val="8.5393992417614459E-2"/>
          <c:y val="0.92187445319335082"/>
          <c:w val="0.87389769612131807"/>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Submission_OWEF_Grp1_Project(Gender_Distribution_Distribution_2007-2023)(2).xlsx]PivotTable_4_SecondaryDataset!PivotTable_1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r>
              <a:rPr lang="en-US" sz="1800" b="1" i="0" baseline="0">
                <a:solidFill>
                  <a:schemeClr val="accent6">
                    <a:lumMod val="75000"/>
                  </a:schemeClr>
                </a:solidFill>
                <a:effectLst/>
              </a:rPr>
              <a:t>Contested Candidates over Time</a:t>
            </a:r>
            <a:endParaRPr lang="en-US">
              <a:solidFill>
                <a:schemeClr val="accent6">
                  <a:lumMod val="75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accent6">
                    <a:lumMod val="75000"/>
                  </a:schemeClr>
                </a:solidFill>
              </a:defRPr>
            </a:pPr>
            <a:endParaRPr lang="en-US">
              <a:solidFill>
                <a:schemeClr val="accent6">
                  <a:lumMod val="75000"/>
                </a:schemeClr>
              </a:solidFill>
            </a:endParaRPr>
          </a:p>
        </c:rich>
      </c:tx>
      <c:layout>
        <c:manualLayout>
          <c:xMode val="edge"/>
          <c:yMode val="edge"/>
          <c:x val="0.12313846153846156"/>
          <c:y val="1.095890410958904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05269533616"/>
          <c:y val="0.2304933664113904"/>
          <c:w val="0.83064857662023017"/>
          <c:h val="0.53348808111314849"/>
        </c:manualLayout>
      </c:layout>
      <c:lineChart>
        <c:grouping val="standard"/>
        <c:varyColors val="0"/>
        <c:ser>
          <c:idx val="0"/>
          <c:order val="0"/>
          <c:tx>
            <c:strRef>
              <c:f>PivotTable_4_SecondaryDataset!$B$3</c:f>
              <c:strCache>
                <c:ptCount val="1"/>
                <c:pt idx="0">
                  <c:v> Total Contested Male</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PivotTable_4_SecondaryDataset!$A$4:$A$9</c:f>
              <c:strCache>
                <c:ptCount val="5"/>
                <c:pt idx="0">
                  <c:v>2007</c:v>
                </c:pt>
                <c:pt idx="1">
                  <c:v>2011</c:v>
                </c:pt>
                <c:pt idx="2">
                  <c:v>2015</c:v>
                </c:pt>
                <c:pt idx="3">
                  <c:v>2019</c:v>
                </c:pt>
                <c:pt idx="4">
                  <c:v>2023</c:v>
                </c:pt>
              </c:strCache>
            </c:strRef>
          </c:cat>
          <c:val>
            <c:numRef>
              <c:f>PivotTable_4_SecondaryDataset!$B$4:$B$9</c:f>
              <c:numCache>
                <c:formatCode>_(* #,##0_);_(* \(#,##0\);_(* "-"??_);_(@_)</c:formatCode>
                <c:ptCount val="5"/>
                <c:pt idx="0">
                  <c:v>7244</c:v>
                </c:pt>
                <c:pt idx="1">
                  <c:v>8484</c:v>
                </c:pt>
                <c:pt idx="2">
                  <c:v>10371</c:v>
                </c:pt>
                <c:pt idx="3">
                  <c:v>21856</c:v>
                </c:pt>
                <c:pt idx="4">
                  <c:v>14691</c:v>
                </c:pt>
              </c:numCache>
            </c:numRef>
          </c:val>
          <c:smooth val="0"/>
          <c:extLst>
            <c:ext xmlns:c16="http://schemas.microsoft.com/office/drawing/2014/chart" uri="{C3380CC4-5D6E-409C-BE32-E72D297353CC}">
              <c16:uniqueId val="{00000000-BD9E-4E9A-9C92-BAA88AC86F62}"/>
            </c:ext>
          </c:extLst>
        </c:ser>
        <c:ser>
          <c:idx val="1"/>
          <c:order val="1"/>
          <c:tx>
            <c:strRef>
              <c:f>PivotTable_4_SecondaryDataset!$C$3</c:f>
              <c:strCache>
                <c:ptCount val="1"/>
                <c:pt idx="0">
                  <c:v> Total Contested Female</c:v>
                </c:pt>
              </c:strCache>
            </c:strRef>
          </c:tx>
          <c:spPr>
            <a:ln w="28575" cap="rnd">
              <a:solidFill>
                <a:schemeClr val="accent6">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PivotTable_4_SecondaryDataset!$A$4:$A$9</c:f>
              <c:strCache>
                <c:ptCount val="5"/>
                <c:pt idx="0">
                  <c:v>2007</c:v>
                </c:pt>
                <c:pt idx="1">
                  <c:v>2011</c:v>
                </c:pt>
                <c:pt idx="2">
                  <c:v>2015</c:v>
                </c:pt>
                <c:pt idx="3">
                  <c:v>2019</c:v>
                </c:pt>
                <c:pt idx="4">
                  <c:v>2023</c:v>
                </c:pt>
              </c:strCache>
            </c:strRef>
          </c:cat>
          <c:val>
            <c:numRef>
              <c:f>PivotTable_4_SecondaryDataset!$C$4:$C$9</c:f>
              <c:numCache>
                <c:formatCode>_(* #,##0_);_(* \(#,##0\);_(* "-"??_);_(@_)</c:formatCode>
                <c:ptCount val="5"/>
                <c:pt idx="0">
                  <c:v>349</c:v>
                </c:pt>
                <c:pt idx="1">
                  <c:v>472</c:v>
                </c:pt>
                <c:pt idx="2">
                  <c:v>531</c:v>
                </c:pt>
                <c:pt idx="3">
                  <c:v>1763</c:v>
                </c:pt>
                <c:pt idx="4">
                  <c:v>1464</c:v>
                </c:pt>
              </c:numCache>
            </c:numRef>
          </c:val>
          <c:smooth val="0"/>
          <c:extLst>
            <c:ext xmlns:c16="http://schemas.microsoft.com/office/drawing/2014/chart" uri="{C3380CC4-5D6E-409C-BE32-E72D297353CC}">
              <c16:uniqueId val="{00000001-BD9E-4E9A-9C92-BAA88AC86F62}"/>
            </c:ext>
          </c:extLst>
        </c:ser>
        <c:dLbls>
          <c:showLegendKey val="0"/>
          <c:showVal val="0"/>
          <c:showCatName val="0"/>
          <c:showSerName val="0"/>
          <c:showPercent val="0"/>
          <c:showBubbleSize val="0"/>
        </c:dLbls>
        <c:smooth val="0"/>
        <c:axId val="426085392"/>
        <c:axId val="426082480"/>
      </c:lineChart>
      <c:catAx>
        <c:axId val="4260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26082480"/>
        <c:crosses val="autoZero"/>
        <c:auto val="1"/>
        <c:lblAlgn val="ctr"/>
        <c:lblOffset val="100"/>
        <c:noMultiLvlLbl val="0"/>
      </c:catAx>
      <c:valAx>
        <c:axId val="4260824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426085392"/>
        <c:crosses val="autoZero"/>
        <c:crossBetween val="between"/>
      </c:valAx>
      <c:spPr>
        <a:noFill/>
        <a:ln>
          <a:noFill/>
        </a:ln>
        <a:effectLst/>
      </c:spPr>
    </c:plotArea>
    <c:legend>
      <c:legendPos val="b"/>
      <c:layout>
        <c:manualLayout>
          <c:xMode val="edge"/>
          <c:yMode val="edge"/>
          <c:x val="9.2229678982434893E-2"/>
          <c:y val="0.89657469528637679"/>
          <c:w val="0.69842083968752922"/>
          <c:h val="9.246640060403409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31750</xdr:rowOff>
    </xdr:from>
    <xdr:to>
      <xdr:col>15</xdr:col>
      <xdr:colOff>254000</xdr:colOff>
      <xdr:row>39</xdr:row>
      <xdr:rowOff>152400</xdr:rowOff>
    </xdr:to>
    <xdr:sp macro="" textlink="">
      <xdr:nvSpPr>
        <xdr:cNvPr id="22" name="Rectangle: Rounded Corners 21">
          <a:extLst>
            <a:ext uri="{FF2B5EF4-FFF2-40B4-BE49-F238E27FC236}">
              <a16:creationId xmlns:a16="http://schemas.microsoft.com/office/drawing/2014/main" id="{B183B4B2-CE69-4F0B-AF68-AB4D91B1026F}"/>
            </a:ext>
          </a:extLst>
        </xdr:cNvPr>
        <xdr:cNvSpPr/>
      </xdr:nvSpPr>
      <xdr:spPr>
        <a:xfrm>
          <a:off x="6350" y="31750"/>
          <a:ext cx="9391650" cy="7302500"/>
        </a:xfrm>
        <a:prstGeom prst="roundRect">
          <a:avLst>
            <a:gd name="adj" fmla="val 0"/>
          </a:avLst>
        </a:prstGeom>
        <a:solidFill>
          <a:schemeClr val="bg1"/>
        </a:solidFill>
        <a:ln>
          <a:noFill/>
        </a:ln>
        <a:effectLst>
          <a:outerShdw blurRad="63500" sx="102000" sy="102000" algn="ctr" rotWithShape="0">
            <a:schemeClr val="tx1">
              <a:lumMod val="65000"/>
              <a:lumOff val="3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xdr:colOff>
      <xdr:row>5</xdr:row>
      <xdr:rowOff>146050</xdr:rowOff>
    </xdr:from>
    <xdr:to>
      <xdr:col>3</xdr:col>
      <xdr:colOff>171450</xdr:colOff>
      <xdr:row>25</xdr:row>
      <xdr:rowOff>133350</xdr:rowOff>
    </xdr:to>
    <xdr:sp macro="" textlink="">
      <xdr:nvSpPr>
        <xdr:cNvPr id="10" name="Rectangle: Rounded Corners 9">
          <a:extLst>
            <a:ext uri="{FF2B5EF4-FFF2-40B4-BE49-F238E27FC236}">
              <a16:creationId xmlns:a16="http://schemas.microsoft.com/office/drawing/2014/main" id="{3514D3F9-2307-B9BD-8A91-ED7711990838}"/>
            </a:ext>
          </a:extLst>
        </xdr:cNvPr>
        <xdr:cNvSpPr/>
      </xdr:nvSpPr>
      <xdr:spPr>
        <a:xfrm>
          <a:off x="6350" y="1066800"/>
          <a:ext cx="1993900" cy="367030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171450</xdr:rowOff>
    </xdr:from>
    <xdr:to>
      <xdr:col>15</xdr:col>
      <xdr:colOff>127000</xdr:colOff>
      <xdr:row>25</xdr:row>
      <xdr:rowOff>120650</xdr:rowOff>
    </xdr:to>
    <xdr:sp macro="" textlink="">
      <xdr:nvSpPr>
        <xdr:cNvPr id="14" name="Rectangle: Rounded Corners 13">
          <a:extLst>
            <a:ext uri="{FF2B5EF4-FFF2-40B4-BE49-F238E27FC236}">
              <a16:creationId xmlns:a16="http://schemas.microsoft.com/office/drawing/2014/main" id="{A0787679-4BC6-4DB4-A985-7C09CE5C22D4}"/>
            </a:ext>
          </a:extLst>
        </xdr:cNvPr>
        <xdr:cNvSpPr/>
      </xdr:nvSpPr>
      <xdr:spPr>
        <a:xfrm>
          <a:off x="2273300" y="2197100"/>
          <a:ext cx="6997700" cy="252730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26</xdr:row>
      <xdr:rowOff>107950</xdr:rowOff>
    </xdr:from>
    <xdr:to>
      <xdr:col>15</xdr:col>
      <xdr:colOff>126999</xdr:colOff>
      <xdr:row>39</xdr:row>
      <xdr:rowOff>12700</xdr:rowOff>
    </xdr:to>
    <xdr:sp macro="" textlink="">
      <xdr:nvSpPr>
        <xdr:cNvPr id="32" name="Rectangle: Rounded Corners 31">
          <a:extLst>
            <a:ext uri="{FF2B5EF4-FFF2-40B4-BE49-F238E27FC236}">
              <a16:creationId xmlns:a16="http://schemas.microsoft.com/office/drawing/2014/main" id="{EE6227D8-45AC-4C7F-A6E2-0451C6463BC5}"/>
            </a:ext>
          </a:extLst>
        </xdr:cNvPr>
        <xdr:cNvSpPr/>
      </xdr:nvSpPr>
      <xdr:spPr>
        <a:xfrm>
          <a:off x="0" y="4895850"/>
          <a:ext cx="9270999" cy="229870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15</xdr:col>
      <xdr:colOff>114300</xdr:colOff>
      <xdr:row>5</xdr:row>
      <xdr:rowOff>6350</xdr:rowOff>
    </xdr:to>
    <xdr:grpSp>
      <xdr:nvGrpSpPr>
        <xdr:cNvPr id="47" name="Group 46">
          <a:extLst>
            <a:ext uri="{FF2B5EF4-FFF2-40B4-BE49-F238E27FC236}">
              <a16:creationId xmlns:a16="http://schemas.microsoft.com/office/drawing/2014/main" id="{72344464-831E-60A3-0B2B-B02B641D7FAF}"/>
            </a:ext>
          </a:extLst>
        </xdr:cNvPr>
        <xdr:cNvGrpSpPr/>
      </xdr:nvGrpSpPr>
      <xdr:grpSpPr>
        <a:xfrm>
          <a:off x="0" y="0"/>
          <a:ext cx="9258300" cy="927100"/>
          <a:chOff x="0" y="0"/>
          <a:chExt cx="9258300" cy="927100"/>
        </a:xfrm>
      </xdr:grpSpPr>
      <xdr:sp macro="" textlink="">
        <xdr:nvSpPr>
          <xdr:cNvPr id="3" name="Rectangle: Rounded Corners 2">
            <a:extLst>
              <a:ext uri="{FF2B5EF4-FFF2-40B4-BE49-F238E27FC236}">
                <a16:creationId xmlns:a16="http://schemas.microsoft.com/office/drawing/2014/main" id="{C80A671F-ED6B-BE6D-853D-E0A9FE9F8208}"/>
              </a:ext>
            </a:extLst>
          </xdr:cNvPr>
          <xdr:cNvSpPr/>
        </xdr:nvSpPr>
        <xdr:spPr>
          <a:xfrm>
            <a:off x="0" y="0"/>
            <a:ext cx="9258300" cy="920750"/>
          </a:xfrm>
          <a:prstGeom prst="roundRect">
            <a:avLst/>
          </a:prstGeom>
          <a:solidFill>
            <a:schemeClr val="bg1"/>
          </a:solidFill>
          <a:ln>
            <a:noFill/>
          </a:ln>
          <a:effectLst>
            <a:innerShdw blurRad="114300">
              <a:schemeClr val="accent6">
                <a:lumMod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F718F7B6-873F-E5F4-2A76-095DD5712146}"/>
              </a:ext>
            </a:extLst>
          </xdr:cNvPr>
          <xdr:cNvGrpSpPr/>
        </xdr:nvGrpSpPr>
        <xdr:grpSpPr>
          <a:xfrm>
            <a:off x="393700" y="0"/>
            <a:ext cx="1631950" cy="927100"/>
            <a:chOff x="330200" y="0"/>
            <a:chExt cx="1631950" cy="927100"/>
          </a:xfrm>
        </xdr:grpSpPr>
        <xdr:sp macro="" textlink="">
          <xdr:nvSpPr>
            <xdr:cNvPr id="4" name="Rectangle 3">
              <a:extLst>
                <a:ext uri="{FF2B5EF4-FFF2-40B4-BE49-F238E27FC236}">
                  <a16:creationId xmlns:a16="http://schemas.microsoft.com/office/drawing/2014/main" id="{28DE72E4-6CCB-8359-466F-DC2DCBFD1710}"/>
                </a:ext>
              </a:extLst>
            </xdr:cNvPr>
            <xdr:cNvSpPr/>
          </xdr:nvSpPr>
          <xdr:spPr>
            <a:xfrm>
              <a:off x="330200" y="635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 name="Rectangle 8">
              <a:extLst>
                <a:ext uri="{FF2B5EF4-FFF2-40B4-BE49-F238E27FC236}">
                  <a16:creationId xmlns:a16="http://schemas.microsoft.com/office/drawing/2014/main" id="{D00A4B0B-0C44-4DCB-B6F3-2F008A601DC6}"/>
                </a:ext>
              </a:extLst>
            </xdr:cNvPr>
            <xdr:cNvSpPr/>
          </xdr:nvSpPr>
          <xdr:spPr>
            <a:xfrm>
              <a:off x="1428750" y="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5D8CD350-C121-4E57-0E03-5D69840560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146051"/>
              <a:ext cx="815867" cy="692149"/>
            </a:xfrm>
            <a:prstGeom prst="rect">
              <a:avLst/>
            </a:prstGeom>
          </xdr:spPr>
        </xdr:pic>
      </xdr:grpSp>
      <xdr:pic>
        <xdr:nvPicPr>
          <xdr:cNvPr id="34" name="Picture 33">
            <a:extLst>
              <a:ext uri="{FF2B5EF4-FFF2-40B4-BE49-F238E27FC236}">
                <a16:creationId xmlns:a16="http://schemas.microsoft.com/office/drawing/2014/main" id="{44F3FFAB-F91B-A9E8-F808-6A03B92E9D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3550" y="95251"/>
            <a:ext cx="984249" cy="746664"/>
          </a:xfrm>
          <a:prstGeom prst="rect">
            <a:avLst/>
          </a:prstGeom>
        </xdr:spPr>
      </xdr:pic>
      <xdr:grpSp>
        <xdr:nvGrpSpPr>
          <xdr:cNvPr id="38" name="Group 37">
            <a:extLst>
              <a:ext uri="{FF2B5EF4-FFF2-40B4-BE49-F238E27FC236}">
                <a16:creationId xmlns:a16="http://schemas.microsoft.com/office/drawing/2014/main" id="{BF48735F-B6A3-17B1-84D3-2F8700FC93B9}"/>
              </a:ext>
            </a:extLst>
          </xdr:cNvPr>
          <xdr:cNvGrpSpPr/>
        </xdr:nvGrpSpPr>
        <xdr:grpSpPr>
          <a:xfrm>
            <a:off x="2127250" y="101600"/>
            <a:ext cx="5803900" cy="628650"/>
            <a:chOff x="2057400" y="95250"/>
            <a:chExt cx="5803900" cy="628650"/>
          </a:xfrm>
        </xdr:grpSpPr>
        <xdr:sp macro="" textlink="">
          <xdr:nvSpPr>
            <xdr:cNvPr id="35" name="TextBox 34">
              <a:extLst>
                <a:ext uri="{FF2B5EF4-FFF2-40B4-BE49-F238E27FC236}">
                  <a16:creationId xmlns:a16="http://schemas.microsoft.com/office/drawing/2014/main" id="{16AD0BC3-8307-1AD2-04B6-248582F2216B}"/>
                </a:ext>
              </a:extLst>
            </xdr:cNvPr>
            <xdr:cNvSpPr txBox="1"/>
          </xdr:nvSpPr>
          <xdr:spPr>
            <a:xfrm>
              <a:off x="2057400" y="95250"/>
              <a:ext cx="58039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accent6">
                      <a:lumMod val="50000"/>
                    </a:schemeClr>
                  </a:solidFill>
                </a:rPr>
                <a:t>WOMEN PARTICIPATION IN POLITICS</a:t>
              </a:r>
            </a:p>
          </xdr:txBody>
        </xdr:sp>
        <xdr:sp macro="" textlink="">
          <xdr:nvSpPr>
            <xdr:cNvPr id="36" name="TextBox 35">
              <a:extLst>
                <a:ext uri="{FF2B5EF4-FFF2-40B4-BE49-F238E27FC236}">
                  <a16:creationId xmlns:a16="http://schemas.microsoft.com/office/drawing/2014/main" id="{DD4D35D4-600F-C9F4-A5FA-26D4F7BBB432}"/>
                </a:ext>
              </a:extLst>
            </xdr:cNvPr>
            <xdr:cNvSpPr txBox="1"/>
          </xdr:nvSpPr>
          <xdr:spPr>
            <a:xfrm>
              <a:off x="2076450" y="444500"/>
              <a:ext cx="4718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6">
                      <a:lumMod val="75000"/>
                    </a:schemeClr>
                  </a:solidFill>
                  <a:effectLst/>
                  <a:latin typeface="+mn-lt"/>
                  <a:ea typeface="+mn-ea"/>
                  <a:cs typeface="+mn-cs"/>
                </a:rPr>
                <a:t>CONTESTED CANDIDATES(2007 - 2023) DASHBOARD</a:t>
              </a:r>
              <a:endParaRPr lang="en-US" sz="1600" b="1">
                <a:solidFill>
                  <a:schemeClr val="accent6">
                    <a:lumMod val="75000"/>
                  </a:schemeClr>
                </a:solidFill>
                <a:effectLst/>
              </a:endParaRPr>
            </a:p>
            <a:p>
              <a:endParaRPr lang="en-US" sz="1100"/>
            </a:p>
          </xdr:txBody>
        </xdr:sp>
      </xdr:grpSp>
    </xdr:grpSp>
    <xdr:clientData/>
  </xdr:twoCellAnchor>
  <xdr:twoCellAnchor>
    <xdr:from>
      <xdr:col>4</xdr:col>
      <xdr:colOff>292100</xdr:colOff>
      <xdr:row>8</xdr:row>
      <xdr:rowOff>95250</xdr:rowOff>
    </xdr:from>
    <xdr:to>
      <xdr:col>7</xdr:col>
      <xdr:colOff>133350</xdr:colOff>
      <xdr:row>10</xdr:row>
      <xdr:rowOff>69850</xdr:rowOff>
    </xdr:to>
    <xdr:sp macro="" textlink="">
      <xdr:nvSpPr>
        <xdr:cNvPr id="40" name="TextBox 39">
          <a:extLst>
            <a:ext uri="{FF2B5EF4-FFF2-40B4-BE49-F238E27FC236}">
              <a16:creationId xmlns:a16="http://schemas.microsoft.com/office/drawing/2014/main" id="{B3A8A5E4-4CCE-456C-B22C-A646C63E5CBA}"/>
            </a:ext>
          </a:extLst>
        </xdr:cNvPr>
        <xdr:cNvSpPr txBox="1"/>
      </xdr:nvSpPr>
      <xdr:spPr>
        <a:xfrm>
          <a:off x="2730500" y="1568450"/>
          <a:ext cx="1670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chemeClr val="accent6">
                <a:lumMod val="50000"/>
              </a:schemeClr>
            </a:solidFill>
          </a:endParaRPr>
        </a:p>
      </xdr:txBody>
    </xdr:sp>
    <xdr:clientData/>
  </xdr:twoCellAnchor>
  <xdr:twoCellAnchor>
    <xdr:from>
      <xdr:col>3</xdr:col>
      <xdr:colOff>476250</xdr:colOff>
      <xdr:row>5</xdr:row>
      <xdr:rowOff>107950</xdr:rowOff>
    </xdr:from>
    <xdr:to>
      <xdr:col>7</xdr:col>
      <xdr:colOff>158750</xdr:colOff>
      <xdr:row>10</xdr:row>
      <xdr:rowOff>156578</xdr:rowOff>
    </xdr:to>
    <xdr:grpSp>
      <xdr:nvGrpSpPr>
        <xdr:cNvPr id="31" name="Group 30">
          <a:extLst>
            <a:ext uri="{FF2B5EF4-FFF2-40B4-BE49-F238E27FC236}">
              <a16:creationId xmlns:a16="http://schemas.microsoft.com/office/drawing/2014/main" id="{418D68E3-2236-4EFC-F5A3-FF7A325EBDBE}"/>
            </a:ext>
          </a:extLst>
        </xdr:cNvPr>
        <xdr:cNvGrpSpPr/>
      </xdr:nvGrpSpPr>
      <xdr:grpSpPr>
        <a:xfrm>
          <a:off x="2305050" y="1028700"/>
          <a:ext cx="2120900" cy="969378"/>
          <a:chOff x="2711450" y="1022350"/>
          <a:chExt cx="2120900" cy="1473200"/>
        </a:xfrm>
      </xdr:grpSpPr>
      <xdr:sp macro="" textlink="">
        <xdr:nvSpPr>
          <xdr:cNvPr id="11" name="Rectangle: Rounded Corners 10">
            <a:extLst>
              <a:ext uri="{FF2B5EF4-FFF2-40B4-BE49-F238E27FC236}">
                <a16:creationId xmlns:a16="http://schemas.microsoft.com/office/drawing/2014/main" id="{ED743EE9-DC6C-0741-A66E-1DF74C60850D}"/>
              </a:ext>
            </a:extLst>
          </xdr:cNvPr>
          <xdr:cNvSpPr/>
        </xdr:nvSpPr>
        <xdr:spPr>
          <a:xfrm>
            <a:off x="2711450" y="1028700"/>
            <a:ext cx="202565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Rectangle: Rounded Corners 25">
            <a:extLst>
              <a:ext uri="{FF2B5EF4-FFF2-40B4-BE49-F238E27FC236}">
                <a16:creationId xmlns:a16="http://schemas.microsoft.com/office/drawing/2014/main" id="{67EA5F62-BFF1-41F3-B0D9-0F136BC36851}"/>
              </a:ext>
            </a:extLst>
          </xdr:cNvPr>
          <xdr:cNvSpPr/>
        </xdr:nvSpPr>
        <xdr:spPr>
          <a:xfrm>
            <a:off x="2806700" y="1022350"/>
            <a:ext cx="202565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3</xdr:col>
      <xdr:colOff>596900</xdr:colOff>
      <xdr:row>5</xdr:row>
      <xdr:rowOff>164275</xdr:rowOff>
    </xdr:from>
    <xdr:to>
      <xdr:col>6</xdr:col>
      <xdr:colOff>400050</xdr:colOff>
      <xdr:row>7</xdr:row>
      <xdr:rowOff>82550</xdr:rowOff>
    </xdr:to>
    <xdr:sp macro="" textlink="">
      <xdr:nvSpPr>
        <xdr:cNvPr id="39" name="TextBox 38">
          <a:extLst>
            <a:ext uri="{FF2B5EF4-FFF2-40B4-BE49-F238E27FC236}">
              <a16:creationId xmlns:a16="http://schemas.microsoft.com/office/drawing/2014/main" id="{4C9D8B9F-685C-06A7-0104-A0FA26E139F3}"/>
            </a:ext>
          </a:extLst>
        </xdr:cNvPr>
        <xdr:cNvSpPr txBox="1"/>
      </xdr:nvSpPr>
      <xdr:spPr>
        <a:xfrm>
          <a:off x="2425700" y="1085025"/>
          <a:ext cx="1631950" cy="286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Total</a:t>
          </a:r>
          <a:r>
            <a:rPr lang="en-US" sz="1600" b="1" baseline="0">
              <a:solidFill>
                <a:schemeClr val="accent6">
                  <a:lumMod val="75000"/>
                </a:schemeClr>
              </a:solidFill>
            </a:rPr>
            <a:t> Candidates</a:t>
          </a:r>
          <a:endParaRPr lang="en-US" sz="1600" b="1">
            <a:solidFill>
              <a:schemeClr val="accent6">
                <a:lumMod val="75000"/>
              </a:schemeClr>
            </a:solidFill>
          </a:endParaRPr>
        </a:p>
      </xdr:txBody>
    </xdr:sp>
    <xdr:clientData/>
  </xdr:twoCellAnchor>
  <xdr:twoCellAnchor>
    <xdr:from>
      <xdr:col>4</xdr:col>
      <xdr:colOff>431800</xdr:colOff>
      <xdr:row>7</xdr:row>
      <xdr:rowOff>171450</xdr:rowOff>
    </xdr:from>
    <xdr:to>
      <xdr:col>6</xdr:col>
      <xdr:colOff>514350</xdr:colOff>
      <xdr:row>10</xdr:row>
      <xdr:rowOff>82549</xdr:rowOff>
    </xdr:to>
    <xdr:sp macro="" textlink="PivotTable_4_SecondaryDataset!A162">
      <xdr:nvSpPr>
        <xdr:cNvPr id="2" name="TextBox 1">
          <a:extLst>
            <a:ext uri="{FF2B5EF4-FFF2-40B4-BE49-F238E27FC236}">
              <a16:creationId xmlns:a16="http://schemas.microsoft.com/office/drawing/2014/main" id="{B54CCBE3-57EA-F0EA-F272-83E6483C088E}"/>
            </a:ext>
          </a:extLst>
        </xdr:cNvPr>
        <xdr:cNvSpPr txBox="1"/>
      </xdr:nvSpPr>
      <xdr:spPr>
        <a:xfrm>
          <a:off x="2870200" y="1460500"/>
          <a:ext cx="1301750" cy="463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D0613D-2751-44A8-80A4-D14854BCFF9C}" type="TxLink">
            <a:rPr lang="en-US" sz="2800" b="1" i="0" u="none" strike="noStrike">
              <a:solidFill>
                <a:schemeClr val="accent6">
                  <a:lumMod val="50000"/>
                </a:schemeClr>
              </a:solidFill>
              <a:latin typeface="Calibri"/>
              <a:ea typeface="Calibri"/>
              <a:cs typeface="Calibri"/>
            </a:rPr>
            <a:pPr/>
            <a:t> 67,225 </a:t>
          </a:fld>
          <a:endParaRPr lang="en-US" sz="2800" b="1">
            <a:solidFill>
              <a:schemeClr val="accent6">
                <a:lumMod val="50000"/>
              </a:schemeClr>
            </a:solidFill>
          </a:endParaRPr>
        </a:p>
      </xdr:txBody>
    </xdr:sp>
    <xdr:clientData/>
  </xdr:twoCellAnchor>
  <xdr:twoCellAnchor>
    <xdr:from>
      <xdr:col>7</xdr:col>
      <xdr:colOff>590550</xdr:colOff>
      <xdr:row>5</xdr:row>
      <xdr:rowOff>114300</xdr:rowOff>
    </xdr:from>
    <xdr:to>
      <xdr:col>11</xdr:col>
      <xdr:colOff>63500</xdr:colOff>
      <xdr:row>10</xdr:row>
      <xdr:rowOff>158750</xdr:rowOff>
    </xdr:to>
    <xdr:grpSp>
      <xdr:nvGrpSpPr>
        <xdr:cNvPr id="27" name="Group 26">
          <a:extLst>
            <a:ext uri="{FF2B5EF4-FFF2-40B4-BE49-F238E27FC236}">
              <a16:creationId xmlns:a16="http://schemas.microsoft.com/office/drawing/2014/main" id="{EA0CB83D-CC83-1123-4CB2-E3DEB79E295D}"/>
            </a:ext>
          </a:extLst>
        </xdr:cNvPr>
        <xdr:cNvGrpSpPr/>
      </xdr:nvGrpSpPr>
      <xdr:grpSpPr>
        <a:xfrm>
          <a:off x="4857750" y="1035050"/>
          <a:ext cx="1911350" cy="965200"/>
          <a:chOff x="5187950" y="1022350"/>
          <a:chExt cx="1911350" cy="1466850"/>
        </a:xfrm>
      </xdr:grpSpPr>
      <xdr:sp macro="" textlink="">
        <xdr:nvSpPr>
          <xdr:cNvPr id="12" name="Rectangle: Rounded Corners 11">
            <a:extLst>
              <a:ext uri="{FF2B5EF4-FFF2-40B4-BE49-F238E27FC236}">
                <a16:creationId xmlns:a16="http://schemas.microsoft.com/office/drawing/2014/main" id="{461A17EF-2DA5-408E-A3AB-1FDD4832931C}"/>
              </a:ext>
            </a:extLst>
          </xdr:cNvPr>
          <xdr:cNvSpPr/>
        </xdr:nvSpPr>
        <xdr:spPr>
          <a:xfrm>
            <a:off x="5187950" y="1022350"/>
            <a:ext cx="181610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5" name="Rectangle: Rounded Corners 24">
            <a:extLst>
              <a:ext uri="{FF2B5EF4-FFF2-40B4-BE49-F238E27FC236}">
                <a16:creationId xmlns:a16="http://schemas.microsoft.com/office/drawing/2014/main" id="{EB486E80-0462-4B05-9383-83F23215B9E3}"/>
              </a:ext>
            </a:extLst>
          </xdr:cNvPr>
          <xdr:cNvSpPr/>
        </xdr:nvSpPr>
        <xdr:spPr>
          <a:xfrm>
            <a:off x="5283200" y="1022350"/>
            <a:ext cx="181610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8</xdr:col>
      <xdr:colOff>38100</xdr:colOff>
      <xdr:row>5</xdr:row>
      <xdr:rowOff>153747</xdr:rowOff>
    </xdr:from>
    <xdr:to>
      <xdr:col>10</xdr:col>
      <xdr:colOff>361950</xdr:colOff>
      <xdr:row>7</xdr:row>
      <xdr:rowOff>63500</xdr:rowOff>
    </xdr:to>
    <xdr:sp macro="" textlink="">
      <xdr:nvSpPr>
        <xdr:cNvPr id="5" name="TextBox 4">
          <a:extLst>
            <a:ext uri="{FF2B5EF4-FFF2-40B4-BE49-F238E27FC236}">
              <a16:creationId xmlns:a16="http://schemas.microsoft.com/office/drawing/2014/main" id="{609EE4AF-DB8F-4983-8F55-0DC0AAEDBE18}"/>
            </a:ext>
          </a:extLst>
        </xdr:cNvPr>
        <xdr:cNvSpPr txBox="1"/>
      </xdr:nvSpPr>
      <xdr:spPr>
        <a:xfrm>
          <a:off x="4914900" y="1074497"/>
          <a:ext cx="1543050" cy="27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Contested</a:t>
          </a:r>
          <a:r>
            <a:rPr lang="en-US" sz="1600" b="1" baseline="0">
              <a:solidFill>
                <a:schemeClr val="accent6">
                  <a:lumMod val="75000"/>
                </a:schemeClr>
              </a:solidFill>
            </a:rPr>
            <a:t> Male</a:t>
          </a:r>
          <a:endParaRPr lang="en-US" sz="1600" b="1">
            <a:solidFill>
              <a:schemeClr val="accent6">
                <a:lumMod val="75000"/>
              </a:schemeClr>
            </a:solidFill>
          </a:endParaRPr>
        </a:p>
      </xdr:txBody>
    </xdr:sp>
    <xdr:clientData/>
  </xdr:twoCellAnchor>
  <xdr:twoCellAnchor>
    <xdr:from>
      <xdr:col>9</xdr:col>
      <xdr:colOff>317500</xdr:colOff>
      <xdr:row>7</xdr:row>
      <xdr:rowOff>107015</xdr:rowOff>
    </xdr:from>
    <xdr:to>
      <xdr:col>10</xdr:col>
      <xdr:colOff>596900</xdr:colOff>
      <xdr:row>9</xdr:row>
      <xdr:rowOff>31750</xdr:rowOff>
    </xdr:to>
    <xdr:sp macro="" textlink="PivotTable_4_SecondaryDataset!#REF!">
      <xdr:nvSpPr>
        <xdr:cNvPr id="6" name="TextBox 5">
          <a:extLst>
            <a:ext uri="{FF2B5EF4-FFF2-40B4-BE49-F238E27FC236}">
              <a16:creationId xmlns:a16="http://schemas.microsoft.com/office/drawing/2014/main" id="{145B8C7F-C633-4ACF-92D7-F40ABB188500}"/>
            </a:ext>
          </a:extLst>
        </xdr:cNvPr>
        <xdr:cNvSpPr txBox="1"/>
      </xdr:nvSpPr>
      <xdr:spPr>
        <a:xfrm>
          <a:off x="5803900" y="1396065"/>
          <a:ext cx="889000" cy="293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E8203-F69A-4771-ABC6-DEB8D28BB0CF}" type="TxLink">
            <a:rPr lang="en-US" sz="1600" b="1" i="0" u="none" strike="noStrike">
              <a:solidFill>
                <a:schemeClr val="accent6">
                  <a:lumMod val="50000"/>
                </a:schemeClr>
              </a:solidFill>
              <a:latin typeface="Calibri"/>
              <a:ea typeface="Calibri"/>
              <a:cs typeface="Calibri"/>
            </a:rPr>
            <a:pPr marL="0" indent="0"/>
            <a:t> </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11</xdr:col>
      <xdr:colOff>545994</xdr:colOff>
      <xdr:row>5</xdr:row>
      <xdr:rowOff>120650</xdr:rowOff>
    </xdr:from>
    <xdr:to>
      <xdr:col>15</xdr:col>
      <xdr:colOff>50800</xdr:colOff>
      <xdr:row>10</xdr:row>
      <xdr:rowOff>165100</xdr:rowOff>
    </xdr:to>
    <xdr:grpSp>
      <xdr:nvGrpSpPr>
        <xdr:cNvPr id="28" name="Group 27">
          <a:extLst>
            <a:ext uri="{FF2B5EF4-FFF2-40B4-BE49-F238E27FC236}">
              <a16:creationId xmlns:a16="http://schemas.microsoft.com/office/drawing/2014/main" id="{F650AFFC-A4DE-4870-9D14-51DD23D88496}"/>
            </a:ext>
          </a:extLst>
        </xdr:cNvPr>
        <xdr:cNvGrpSpPr/>
      </xdr:nvGrpSpPr>
      <xdr:grpSpPr>
        <a:xfrm>
          <a:off x="7251594" y="1041400"/>
          <a:ext cx="1943206" cy="965200"/>
          <a:chOff x="5187950" y="1022350"/>
          <a:chExt cx="1911350" cy="1466850"/>
        </a:xfrm>
      </xdr:grpSpPr>
      <xdr:sp macro="" textlink="">
        <xdr:nvSpPr>
          <xdr:cNvPr id="29" name="Rectangle: Rounded Corners 28">
            <a:extLst>
              <a:ext uri="{FF2B5EF4-FFF2-40B4-BE49-F238E27FC236}">
                <a16:creationId xmlns:a16="http://schemas.microsoft.com/office/drawing/2014/main" id="{193B7171-DF64-0527-1025-2CEA5E27188D}"/>
              </a:ext>
            </a:extLst>
          </xdr:cNvPr>
          <xdr:cNvSpPr/>
        </xdr:nvSpPr>
        <xdr:spPr>
          <a:xfrm>
            <a:off x="5187950" y="1022350"/>
            <a:ext cx="181610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0" name="Rectangle: Rounded Corners 29">
            <a:extLst>
              <a:ext uri="{FF2B5EF4-FFF2-40B4-BE49-F238E27FC236}">
                <a16:creationId xmlns:a16="http://schemas.microsoft.com/office/drawing/2014/main" id="{DCE0CAE4-AEE0-1A5B-9C12-D457038768C2}"/>
              </a:ext>
            </a:extLst>
          </xdr:cNvPr>
          <xdr:cNvSpPr/>
        </xdr:nvSpPr>
        <xdr:spPr>
          <a:xfrm>
            <a:off x="5283200" y="1022350"/>
            <a:ext cx="181610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11</xdr:col>
      <xdr:colOff>603250</xdr:colOff>
      <xdr:row>5</xdr:row>
      <xdr:rowOff>170790</xdr:rowOff>
    </xdr:from>
    <xdr:to>
      <xdr:col>14</xdr:col>
      <xdr:colOff>482600</xdr:colOff>
      <xdr:row>7</xdr:row>
      <xdr:rowOff>127000</xdr:rowOff>
    </xdr:to>
    <xdr:sp macro="" textlink="">
      <xdr:nvSpPr>
        <xdr:cNvPr id="13" name="TextBox 12">
          <a:extLst>
            <a:ext uri="{FF2B5EF4-FFF2-40B4-BE49-F238E27FC236}">
              <a16:creationId xmlns:a16="http://schemas.microsoft.com/office/drawing/2014/main" id="{7056B88D-C33F-449D-BADC-677FB07F8539}"/>
            </a:ext>
          </a:extLst>
        </xdr:cNvPr>
        <xdr:cNvSpPr txBox="1"/>
      </xdr:nvSpPr>
      <xdr:spPr>
        <a:xfrm>
          <a:off x="7308850" y="1091540"/>
          <a:ext cx="1708150" cy="32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Contested</a:t>
          </a:r>
          <a:r>
            <a:rPr lang="en-US" sz="1600" b="1" baseline="0">
              <a:solidFill>
                <a:schemeClr val="accent6">
                  <a:lumMod val="75000"/>
                </a:schemeClr>
              </a:solidFill>
            </a:rPr>
            <a:t> Female</a:t>
          </a:r>
          <a:endParaRPr lang="en-US" sz="1600" b="1">
            <a:solidFill>
              <a:schemeClr val="accent6">
                <a:lumMod val="75000"/>
              </a:schemeClr>
            </a:solidFill>
          </a:endParaRPr>
        </a:p>
      </xdr:txBody>
    </xdr:sp>
    <xdr:clientData/>
  </xdr:twoCellAnchor>
  <xdr:twoCellAnchor>
    <xdr:from>
      <xdr:col>9</xdr:col>
      <xdr:colOff>114300</xdr:colOff>
      <xdr:row>12</xdr:row>
      <xdr:rowOff>44450</xdr:rowOff>
    </xdr:from>
    <xdr:to>
      <xdr:col>15</xdr:col>
      <xdr:colOff>88900</xdr:colOff>
      <xdr:row>25</xdr:row>
      <xdr:rowOff>50800</xdr:rowOff>
    </xdr:to>
    <xdr:sp macro="" textlink="">
      <xdr:nvSpPr>
        <xdr:cNvPr id="17" name="Rectangle: Rounded Corners 16">
          <a:extLst>
            <a:ext uri="{FF2B5EF4-FFF2-40B4-BE49-F238E27FC236}">
              <a16:creationId xmlns:a16="http://schemas.microsoft.com/office/drawing/2014/main" id="{B504894A-F895-BD22-F03A-329F708827DE}"/>
            </a:ext>
          </a:extLst>
        </xdr:cNvPr>
        <xdr:cNvSpPr/>
      </xdr:nvSpPr>
      <xdr:spPr>
        <a:xfrm>
          <a:off x="5600700" y="2254250"/>
          <a:ext cx="36322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26</xdr:row>
      <xdr:rowOff>177800</xdr:rowOff>
    </xdr:from>
    <xdr:to>
      <xdr:col>15</xdr:col>
      <xdr:colOff>63500</xdr:colOff>
      <xdr:row>38</xdr:row>
      <xdr:rowOff>152400</xdr:rowOff>
    </xdr:to>
    <xdr:sp macro="" textlink="">
      <xdr:nvSpPr>
        <xdr:cNvPr id="19" name="Rectangle: Rounded Corners 18">
          <a:extLst>
            <a:ext uri="{FF2B5EF4-FFF2-40B4-BE49-F238E27FC236}">
              <a16:creationId xmlns:a16="http://schemas.microsoft.com/office/drawing/2014/main" id="{2D02ED6F-C0DD-48FE-850A-690201A11F9F}"/>
            </a:ext>
          </a:extLst>
        </xdr:cNvPr>
        <xdr:cNvSpPr/>
      </xdr:nvSpPr>
      <xdr:spPr>
        <a:xfrm>
          <a:off x="6286500" y="4965700"/>
          <a:ext cx="2921000" cy="2184400"/>
        </a:xfrm>
        <a:prstGeom prst="roundRect">
          <a:avLst>
            <a:gd name="adj" fmla="val 3161"/>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482600</xdr:colOff>
      <xdr:row>12</xdr:row>
      <xdr:rowOff>57150</xdr:rowOff>
    </xdr:from>
    <xdr:to>
      <xdr:col>9</xdr:col>
      <xdr:colOff>57150</xdr:colOff>
      <xdr:row>25</xdr:row>
      <xdr:rowOff>63500</xdr:rowOff>
    </xdr:to>
    <xdr:sp macro="" textlink="">
      <xdr:nvSpPr>
        <xdr:cNvPr id="33" name="Rectangle: Rounded Corners 32">
          <a:extLst>
            <a:ext uri="{FF2B5EF4-FFF2-40B4-BE49-F238E27FC236}">
              <a16:creationId xmlns:a16="http://schemas.microsoft.com/office/drawing/2014/main" id="{F9257914-1D88-4E3D-9301-02326D9D615F}"/>
            </a:ext>
          </a:extLst>
        </xdr:cNvPr>
        <xdr:cNvSpPr/>
      </xdr:nvSpPr>
      <xdr:spPr>
        <a:xfrm>
          <a:off x="2311400" y="2266950"/>
          <a:ext cx="323215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26</xdr:row>
      <xdr:rowOff>171450</xdr:rowOff>
    </xdr:from>
    <xdr:to>
      <xdr:col>10</xdr:col>
      <xdr:colOff>119057</xdr:colOff>
      <xdr:row>38</xdr:row>
      <xdr:rowOff>139700</xdr:rowOff>
    </xdr:to>
    <xdr:sp macro="" textlink="">
      <xdr:nvSpPr>
        <xdr:cNvPr id="43" name="Rectangle: Rounded Corners 42">
          <a:extLst>
            <a:ext uri="{FF2B5EF4-FFF2-40B4-BE49-F238E27FC236}">
              <a16:creationId xmlns:a16="http://schemas.microsoft.com/office/drawing/2014/main" id="{38C5BEF4-8E7A-4C2B-A731-173D5DE3B980}"/>
            </a:ext>
          </a:extLst>
        </xdr:cNvPr>
        <xdr:cNvSpPr/>
      </xdr:nvSpPr>
      <xdr:spPr>
        <a:xfrm>
          <a:off x="57150" y="4959350"/>
          <a:ext cx="6157907" cy="217805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400050</xdr:colOff>
      <xdr:row>8</xdr:row>
      <xdr:rowOff>170048</xdr:rowOff>
    </xdr:from>
    <xdr:to>
      <xdr:col>11</xdr:col>
      <xdr:colOff>38100</xdr:colOff>
      <xdr:row>10</xdr:row>
      <xdr:rowOff>63500</xdr:rowOff>
    </xdr:to>
    <xdr:sp macro="" textlink="PivotTable_4_SecondaryDataset!B171">
      <xdr:nvSpPr>
        <xdr:cNvPr id="24" name="TextBox 23">
          <a:extLst>
            <a:ext uri="{FF2B5EF4-FFF2-40B4-BE49-F238E27FC236}">
              <a16:creationId xmlns:a16="http://schemas.microsoft.com/office/drawing/2014/main" id="{D7CC7669-1962-45C6-9C36-1BDB27C7D5DC}"/>
            </a:ext>
          </a:extLst>
        </xdr:cNvPr>
        <xdr:cNvSpPr txBox="1"/>
      </xdr:nvSpPr>
      <xdr:spPr>
        <a:xfrm>
          <a:off x="5886450" y="1643248"/>
          <a:ext cx="85725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9AAE44B-7AA4-401D-BEF8-8C4FB0294197}" type="TxLink">
            <a:rPr lang="en-US" sz="1600" b="1" i="0" u="none" strike="noStrike">
              <a:solidFill>
                <a:schemeClr val="accent6">
                  <a:lumMod val="50000"/>
                </a:schemeClr>
              </a:solidFill>
              <a:latin typeface="Calibri"/>
              <a:ea typeface="Calibri"/>
              <a:cs typeface="Calibri"/>
            </a:rPr>
            <a:pPr marL="0" indent="0"/>
            <a:t>93%</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13</xdr:col>
      <xdr:colOff>381000</xdr:colOff>
      <xdr:row>7</xdr:row>
      <xdr:rowOff>106548</xdr:rowOff>
    </xdr:from>
    <xdr:to>
      <xdr:col>15</xdr:col>
      <xdr:colOff>19050</xdr:colOff>
      <xdr:row>9</xdr:row>
      <xdr:rowOff>38100</xdr:rowOff>
    </xdr:to>
    <xdr:sp macro="" textlink="PivotTable_4_SecondaryDataset!A177">
      <xdr:nvSpPr>
        <xdr:cNvPr id="44" name="TextBox 43">
          <a:extLst>
            <a:ext uri="{FF2B5EF4-FFF2-40B4-BE49-F238E27FC236}">
              <a16:creationId xmlns:a16="http://schemas.microsoft.com/office/drawing/2014/main" id="{03797140-A0D4-4158-97A6-4B42BAC49958}"/>
            </a:ext>
          </a:extLst>
        </xdr:cNvPr>
        <xdr:cNvSpPr txBox="1"/>
      </xdr:nvSpPr>
      <xdr:spPr>
        <a:xfrm>
          <a:off x="8305800" y="1395598"/>
          <a:ext cx="857250" cy="29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768EAC-215B-4D4B-A9FE-2C10D4A9A4A6}" type="TxLink">
            <a:rPr lang="en-US" sz="1800" b="1" i="0" u="none" strike="noStrike">
              <a:solidFill>
                <a:schemeClr val="accent6">
                  <a:lumMod val="50000"/>
                </a:schemeClr>
              </a:solidFill>
              <a:latin typeface="Calibri"/>
              <a:ea typeface="Calibri"/>
              <a:cs typeface="Calibri"/>
            </a:rPr>
            <a:pPr marL="0" indent="0"/>
            <a:t> 4,579 </a:t>
          </a:fld>
          <a:endParaRPr lang="en-US" sz="1800" b="1" i="0" u="none" strike="noStrike">
            <a:solidFill>
              <a:schemeClr val="accent6">
                <a:lumMod val="50000"/>
              </a:schemeClr>
            </a:solidFill>
            <a:latin typeface="Calibri"/>
            <a:ea typeface="Calibri"/>
            <a:cs typeface="Calibri"/>
          </a:endParaRPr>
        </a:p>
      </xdr:txBody>
    </xdr:sp>
    <xdr:clientData/>
  </xdr:twoCellAnchor>
  <xdr:twoCellAnchor>
    <xdr:from>
      <xdr:col>13</xdr:col>
      <xdr:colOff>444500</xdr:colOff>
      <xdr:row>9</xdr:row>
      <xdr:rowOff>4948</xdr:rowOff>
    </xdr:from>
    <xdr:to>
      <xdr:col>15</xdr:col>
      <xdr:colOff>82550</xdr:colOff>
      <xdr:row>10</xdr:row>
      <xdr:rowOff>82550</xdr:rowOff>
    </xdr:to>
    <xdr:sp macro="" textlink="PivotTable_4_SecondaryDataset!B179">
      <xdr:nvSpPr>
        <xdr:cNvPr id="45" name="TextBox 44">
          <a:extLst>
            <a:ext uri="{FF2B5EF4-FFF2-40B4-BE49-F238E27FC236}">
              <a16:creationId xmlns:a16="http://schemas.microsoft.com/office/drawing/2014/main" id="{7D5013AB-3E88-48BD-BA99-0FDE6A4DA064}"/>
            </a:ext>
          </a:extLst>
        </xdr:cNvPr>
        <xdr:cNvSpPr txBox="1"/>
      </xdr:nvSpPr>
      <xdr:spPr>
        <a:xfrm>
          <a:off x="8369300" y="1662298"/>
          <a:ext cx="85725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408EE8-BBCB-48F2-BA8C-7C1558169E3F}" type="TxLink">
            <a:rPr lang="en-US" sz="1800" b="1" i="0" u="none" strike="noStrike">
              <a:solidFill>
                <a:schemeClr val="accent6">
                  <a:lumMod val="50000"/>
                </a:schemeClr>
              </a:solidFill>
              <a:latin typeface="Calibri"/>
              <a:ea typeface="Calibri"/>
              <a:cs typeface="Calibri"/>
            </a:rPr>
            <a:pPr marL="0" indent="0"/>
            <a:t>7%</a:t>
          </a:fld>
          <a:endParaRPr lang="en-US" sz="1800" b="1" i="0" u="none" strike="noStrike">
            <a:solidFill>
              <a:schemeClr val="accent6">
                <a:lumMod val="50000"/>
              </a:schemeClr>
            </a:solidFill>
            <a:latin typeface="Calibri"/>
            <a:ea typeface="Calibri"/>
            <a:cs typeface="Calibri"/>
          </a:endParaRPr>
        </a:p>
      </xdr:txBody>
    </xdr:sp>
    <xdr:clientData/>
  </xdr:twoCellAnchor>
  <xdr:twoCellAnchor editAs="oneCell">
    <xdr:from>
      <xdr:col>8</xdr:col>
      <xdr:colOff>241300</xdr:colOff>
      <xdr:row>7</xdr:row>
      <xdr:rowOff>31750</xdr:rowOff>
    </xdr:from>
    <xdr:to>
      <xdr:col>9</xdr:col>
      <xdr:colOff>298450</xdr:colOff>
      <xdr:row>10</xdr:row>
      <xdr:rowOff>146050</xdr:rowOff>
    </xdr:to>
    <xdr:pic>
      <xdr:nvPicPr>
        <xdr:cNvPr id="16" name="Graphic 15" descr="Male profile with solid fill">
          <a:extLst>
            <a:ext uri="{FF2B5EF4-FFF2-40B4-BE49-F238E27FC236}">
              <a16:creationId xmlns:a16="http://schemas.microsoft.com/office/drawing/2014/main" id="{ADCFE66E-904F-431C-B3D2-AA5F008A27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18100" y="1320800"/>
          <a:ext cx="666750" cy="666750"/>
        </a:xfrm>
        <a:prstGeom prst="rect">
          <a:avLst/>
        </a:prstGeom>
      </xdr:spPr>
    </xdr:pic>
    <xdr:clientData/>
  </xdr:twoCellAnchor>
  <xdr:twoCellAnchor editAs="oneCell">
    <xdr:from>
      <xdr:col>12</xdr:col>
      <xdr:colOff>127000</xdr:colOff>
      <xdr:row>7</xdr:row>
      <xdr:rowOff>31750</xdr:rowOff>
    </xdr:from>
    <xdr:to>
      <xdr:col>13</xdr:col>
      <xdr:colOff>222250</xdr:colOff>
      <xdr:row>11</xdr:row>
      <xdr:rowOff>0</xdr:rowOff>
    </xdr:to>
    <xdr:pic>
      <xdr:nvPicPr>
        <xdr:cNvPr id="46" name="Graphic 45" descr="Female Profile with solid fill">
          <a:extLst>
            <a:ext uri="{FF2B5EF4-FFF2-40B4-BE49-F238E27FC236}">
              <a16:creationId xmlns:a16="http://schemas.microsoft.com/office/drawing/2014/main" id="{0AEA318B-C254-441F-BD7A-EB12005A47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42200" y="1320800"/>
          <a:ext cx="704850" cy="704850"/>
        </a:xfrm>
        <a:prstGeom prst="rect">
          <a:avLst/>
        </a:prstGeom>
      </xdr:spPr>
    </xdr:pic>
    <xdr:clientData/>
  </xdr:twoCellAnchor>
  <xdr:twoCellAnchor>
    <xdr:from>
      <xdr:col>3</xdr:col>
      <xdr:colOff>546100</xdr:colOff>
      <xdr:row>12</xdr:row>
      <xdr:rowOff>114300</xdr:rowOff>
    </xdr:from>
    <xdr:to>
      <xdr:col>8</xdr:col>
      <xdr:colOff>546100</xdr:colOff>
      <xdr:row>24</xdr:row>
      <xdr:rowOff>171450</xdr:rowOff>
    </xdr:to>
    <xdr:graphicFrame macro="">
      <xdr:nvGraphicFramePr>
        <xdr:cNvPr id="48" name="Chart 47">
          <a:extLst>
            <a:ext uri="{FF2B5EF4-FFF2-40B4-BE49-F238E27FC236}">
              <a16:creationId xmlns:a16="http://schemas.microsoft.com/office/drawing/2014/main" id="{B51BB733-E401-4F03-BA44-EBC84E9D0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190500</xdr:colOff>
      <xdr:row>12</xdr:row>
      <xdr:rowOff>107950</xdr:rowOff>
    </xdr:from>
    <xdr:to>
      <xdr:col>14</xdr:col>
      <xdr:colOff>603250</xdr:colOff>
      <xdr:row>25</xdr:row>
      <xdr:rowOff>6350</xdr:rowOff>
    </xdr:to>
    <xdr:graphicFrame macro="">
      <xdr:nvGraphicFramePr>
        <xdr:cNvPr id="50" name="Chart 49">
          <a:extLst>
            <a:ext uri="{FF2B5EF4-FFF2-40B4-BE49-F238E27FC236}">
              <a16:creationId xmlns:a16="http://schemas.microsoft.com/office/drawing/2014/main" id="{189A15AD-2F63-46B0-B4FE-55AC541D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158750</xdr:colOff>
      <xdr:row>27</xdr:row>
      <xdr:rowOff>44450</xdr:rowOff>
    </xdr:from>
    <xdr:to>
      <xdr:col>10</xdr:col>
      <xdr:colOff>12700</xdr:colOff>
      <xdr:row>38</xdr:row>
      <xdr:rowOff>76200</xdr:rowOff>
    </xdr:to>
    <xdr:graphicFrame macro="">
      <xdr:nvGraphicFramePr>
        <xdr:cNvPr id="51" name="Chart 50">
          <a:extLst>
            <a:ext uri="{FF2B5EF4-FFF2-40B4-BE49-F238E27FC236}">
              <a16:creationId xmlns:a16="http://schemas.microsoft.com/office/drawing/2014/main" id="{0FA14F1F-D5A3-4364-8C4E-D3853CEB1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323850</xdr:colOff>
      <xdr:row>27</xdr:row>
      <xdr:rowOff>50800</xdr:rowOff>
    </xdr:from>
    <xdr:to>
      <xdr:col>14</xdr:col>
      <xdr:colOff>596900</xdr:colOff>
      <xdr:row>38</xdr:row>
      <xdr:rowOff>50800</xdr:rowOff>
    </xdr:to>
    <xdr:graphicFrame macro="">
      <xdr:nvGraphicFramePr>
        <xdr:cNvPr id="52" name="Chart 51">
          <a:extLst>
            <a:ext uri="{FF2B5EF4-FFF2-40B4-BE49-F238E27FC236}">
              <a16:creationId xmlns:a16="http://schemas.microsoft.com/office/drawing/2014/main" id="{CD95DA28-4715-4E41-BAD0-D3FAB6151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336550</xdr:colOff>
      <xdr:row>7</xdr:row>
      <xdr:rowOff>87498</xdr:rowOff>
    </xdr:from>
    <xdr:to>
      <xdr:col>11</xdr:col>
      <xdr:colOff>12700</xdr:colOff>
      <xdr:row>9</xdr:row>
      <xdr:rowOff>82550</xdr:rowOff>
    </xdr:to>
    <xdr:sp macro="" textlink="PivotTable_4_SecondaryDataset!A168">
      <xdr:nvSpPr>
        <xdr:cNvPr id="8" name="TextBox 7">
          <a:extLst>
            <a:ext uri="{FF2B5EF4-FFF2-40B4-BE49-F238E27FC236}">
              <a16:creationId xmlns:a16="http://schemas.microsoft.com/office/drawing/2014/main" id="{7FBDF8A3-A6D8-4B52-9AB4-BDD70DA46CCD}"/>
            </a:ext>
          </a:extLst>
        </xdr:cNvPr>
        <xdr:cNvSpPr txBox="1"/>
      </xdr:nvSpPr>
      <xdr:spPr>
        <a:xfrm>
          <a:off x="5822950" y="1376548"/>
          <a:ext cx="895350" cy="36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AFB5B1-2923-41E9-AF0D-F54D68B17BCA}" type="TxLink">
            <a:rPr lang="en-US" sz="1800" b="1" i="0" u="none" strike="noStrike">
              <a:solidFill>
                <a:schemeClr val="accent6">
                  <a:lumMod val="50000"/>
                </a:schemeClr>
              </a:solidFill>
              <a:latin typeface="Calibri"/>
              <a:ea typeface="Calibri"/>
              <a:cs typeface="Calibri"/>
            </a:rPr>
            <a:pPr marL="0" indent="0"/>
            <a:t> 62,646 </a:t>
          </a:fld>
          <a:endParaRPr lang="en-US" sz="1800" b="1" i="0" u="none" strike="noStrike">
            <a:solidFill>
              <a:schemeClr val="accent6">
                <a:lumMod val="50000"/>
              </a:schemeClr>
            </a:solidFill>
            <a:latin typeface="Calibri"/>
            <a:ea typeface="Calibri"/>
            <a:cs typeface="Calibri"/>
          </a:endParaRPr>
        </a:p>
      </xdr:txBody>
    </xdr:sp>
    <xdr:clientData/>
  </xdr:twoCellAnchor>
  <xdr:twoCellAnchor editAs="absolute">
    <xdr:from>
      <xdr:col>0</xdr:col>
      <xdr:colOff>82550</xdr:colOff>
      <xdr:row>6</xdr:row>
      <xdr:rowOff>6350</xdr:rowOff>
    </xdr:from>
    <xdr:to>
      <xdr:col>3</xdr:col>
      <xdr:colOff>82550</xdr:colOff>
      <xdr:row>15</xdr:row>
      <xdr:rowOff>76200</xdr:rowOff>
    </xdr:to>
    <mc:AlternateContent xmlns:mc="http://schemas.openxmlformats.org/markup-compatibility/2006" xmlns:a14="http://schemas.microsoft.com/office/drawing/2010/main">
      <mc:Choice Requires="a14">
        <xdr:graphicFrame macro="">
          <xdr:nvGraphicFramePr>
            <xdr:cNvPr id="18" name="Election Year">
              <a:extLst>
                <a:ext uri="{FF2B5EF4-FFF2-40B4-BE49-F238E27FC236}">
                  <a16:creationId xmlns:a16="http://schemas.microsoft.com/office/drawing/2014/main" id="{DD73419C-09C9-4A84-B3E0-ABB51C5424E3}"/>
                </a:ext>
              </a:extLst>
            </xdr:cNvPr>
            <xdr:cNvGraphicFramePr/>
          </xdr:nvGraphicFramePr>
          <xdr:xfrm>
            <a:off x="0" y="0"/>
            <a:ext cx="0" cy="0"/>
          </xdr:xfrm>
          <a:graphic>
            <a:graphicData uri="http://schemas.microsoft.com/office/drawing/2010/slicer">
              <sle:slicer xmlns:sle="http://schemas.microsoft.com/office/drawing/2010/slicer" name="Election Year"/>
            </a:graphicData>
          </a:graphic>
        </xdr:graphicFrame>
      </mc:Choice>
      <mc:Fallback xmlns="">
        <xdr:sp macro="" textlink="">
          <xdr:nvSpPr>
            <xdr:cNvPr id="0" name=""/>
            <xdr:cNvSpPr>
              <a:spLocks noTextEdit="1"/>
            </xdr:cNvSpPr>
          </xdr:nvSpPr>
          <xdr:spPr>
            <a:xfrm>
              <a:off x="82550" y="1111250"/>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120650</xdr:rowOff>
    </xdr:from>
    <xdr:to>
      <xdr:col>3</xdr:col>
      <xdr:colOff>76200</xdr:colOff>
      <xdr:row>25</xdr:row>
      <xdr:rowOff>76200</xdr:rowOff>
    </xdr:to>
    <mc:AlternateContent xmlns:mc="http://schemas.openxmlformats.org/markup-compatibility/2006" xmlns:a14="http://schemas.microsoft.com/office/drawing/2010/main">
      <mc:Choice Requires="a14">
        <xdr:graphicFrame macro="">
          <xdr:nvGraphicFramePr>
            <xdr:cNvPr id="20" name="Position">
              <a:extLst>
                <a:ext uri="{FF2B5EF4-FFF2-40B4-BE49-F238E27FC236}">
                  <a16:creationId xmlns:a16="http://schemas.microsoft.com/office/drawing/2014/main" id="{EE6AF516-A53B-42DE-9D96-1BCEFF578AAD}"/>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76200" y="2882900"/>
              <a:ext cx="182880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31750</xdr:rowOff>
    </xdr:from>
    <xdr:to>
      <xdr:col>15</xdr:col>
      <xdr:colOff>254000</xdr:colOff>
      <xdr:row>39</xdr:row>
      <xdr:rowOff>152400</xdr:rowOff>
    </xdr:to>
    <xdr:sp macro="" textlink="">
      <xdr:nvSpPr>
        <xdr:cNvPr id="42" name="Rectangle: Rounded Corners 41">
          <a:extLst>
            <a:ext uri="{FF2B5EF4-FFF2-40B4-BE49-F238E27FC236}">
              <a16:creationId xmlns:a16="http://schemas.microsoft.com/office/drawing/2014/main" id="{1F0A6E89-A0D1-434A-90DF-6D0523AB56F5}"/>
            </a:ext>
          </a:extLst>
        </xdr:cNvPr>
        <xdr:cNvSpPr/>
      </xdr:nvSpPr>
      <xdr:spPr>
        <a:xfrm>
          <a:off x="6350" y="31750"/>
          <a:ext cx="9391650" cy="7302500"/>
        </a:xfrm>
        <a:prstGeom prst="roundRect">
          <a:avLst>
            <a:gd name="adj" fmla="val 0"/>
          </a:avLst>
        </a:prstGeom>
        <a:solidFill>
          <a:schemeClr val="bg1"/>
        </a:solidFill>
        <a:ln>
          <a:noFill/>
        </a:ln>
        <a:effectLst>
          <a:outerShdw blurRad="63500" sx="102000" sy="102000" algn="ctr" rotWithShape="0">
            <a:schemeClr val="tx1">
              <a:lumMod val="65000"/>
              <a:lumOff val="3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xdr:colOff>
      <xdr:row>5</xdr:row>
      <xdr:rowOff>146050</xdr:rowOff>
    </xdr:from>
    <xdr:to>
      <xdr:col>3</xdr:col>
      <xdr:colOff>171450</xdr:colOff>
      <xdr:row>38</xdr:row>
      <xdr:rowOff>158750</xdr:rowOff>
    </xdr:to>
    <xdr:sp macro="" textlink="">
      <xdr:nvSpPr>
        <xdr:cNvPr id="48" name="Rectangle: Rounded Corners 47">
          <a:extLst>
            <a:ext uri="{FF2B5EF4-FFF2-40B4-BE49-F238E27FC236}">
              <a16:creationId xmlns:a16="http://schemas.microsoft.com/office/drawing/2014/main" id="{80A4D823-D92F-477C-8230-FF29501704CA}"/>
            </a:ext>
          </a:extLst>
        </xdr:cNvPr>
        <xdr:cNvSpPr/>
      </xdr:nvSpPr>
      <xdr:spPr>
        <a:xfrm>
          <a:off x="6350" y="1066800"/>
          <a:ext cx="1993900" cy="616585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171450</xdr:rowOff>
    </xdr:from>
    <xdr:to>
      <xdr:col>15</xdr:col>
      <xdr:colOff>127000</xdr:colOff>
      <xdr:row>25</xdr:row>
      <xdr:rowOff>120650</xdr:rowOff>
    </xdr:to>
    <xdr:sp macro="" textlink="">
      <xdr:nvSpPr>
        <xdr:cNvPr id="49" name="Rectangle: Rounded Corners 48">
          <a:extLst>
            <a:ext uri="{FF2B5EF4-FFF2-40B4-BE49-F238E27FC236}">
              <a16:creationId xmlns:a16="http://schemas.microsoft.com/office/drawing/2014/main" id="{4651CD91-ED61-4996-A092-DF94663ABDDC}"/>
            </a:ext>
          </a:extLst>
        </xdr:cNvPr>
        <xdr:cNvSpPr/>
      </xdr:nvSpPr>
      <xdr:spPr>
        <a:xfrm>
          <a:off x="2273300" y="2197100"/>
          <a:ext cx="6997700" cy="252730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408410</xdr:colOff>
      <xdr:row>26</xdr:row>
      <xdr:rowOff>107950</xdr:rowOff>
    </xdr:from>
    <xdr:to>
      <xdr:col>15</xdr:col>
      <xdr:colOff>126999</xdr:colOff>
      <xdr:row>39</xdr:row>
      <xdr:rowOff>12700</xdr:rowOff>
    </xdr:to>
    <xdr:sp macro="" textlink="">
      <xdr:nvSpPr>
        <xdr:cNvPr id="50" name="Rectangle: Rounded Corners 49">
          <a:extLst>
            <a:ext uri="{FF2B5EF4-FFF2-40B4-BE49-F238E27FC236}">
              <a16:creationId xmlns:a16="http://schemas.microsoft.com/office/drawing/2014/main" id="{97B23CEE-8970-4056-ABAD-8FA31A26F8D7}"/>
            </a:ext>
          </a:extLst>
        </xdr:cNvPr>
        <xdr:cNvSpPr/>
      </xdr:nvSpPr>
      <xdr:spPr>
        <a:xfrm>
          <a:off x="2237210" y="4895850"/>
          <a:ext cx="7033789" cy="237490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15</xdr:col>
      <xdr:colOff>114300</xdr:colOff>
      <xdr:row>5</xdr:row>
      <xdr:rowOff>6350</xdr:rowOff>
    </xdr:to>
    <xdr:grpSp>
      <xdr:nvGrpSpPr>
        <xdr:cNvPr id="18" name="Group 17">
          <a:extLst>
            <a:ext uri="{FF2B5EF4-FFF2-40B4-BE49-F238E27FC236}">
              <a16:creationId xmlns:a16="http://schemas.microsoft.com/office/drawing/2014/main" id="{3F95C802-A2B7-03DF-FB77-9998D45C6605}"/>
            </a:ext>
          </a:extLst>
        </xdr:cNvPr>
        <xdr:cNvGrpSpPr/>
      </xdr:nvGrpSpPr>
      <xdr:grpSpPr>
        <a:xfrm>
          <a:off x="0" y="0"/>
          <a:ext cx="9258300" cy="927100"/>
          <a:chOff x="0" y="0"/>
          <a:chExt cx="9258300" cy="927100"/>
        </a:xfrm>
      </xdr:grpSpPr>
      <xdr:sp macro="" textlink="">
        <xdr:nvSpPr>
          <xdr:cNvPr id="43" name="Rectangle: Rounded Corners 42">
            <a:extLst>
              <a:ext uri="{FF2B5EF4-FFF2-40B4-BE49-F238E27FC236}">
                <a16:creationId xmlns:a16="http://schemas.microsoft.com/office/drawing/2014/main" id="{1089642F-3332-487D-8EAA-A634DE04B8E8}"/>
              </a:ext>
            </a:extLst>
          </xdr:cNvPr>
          <xdr:cNvSpPr/>
        </xdr:nvSpPr>
        <xdr:spPr>
          <a:xfrm>
            <a:off x="0" y="0"/>
            <a:ext cx="9258300" cy="920750"/>
          </a:xfrm>
          <a:prstGeom prst="roundRect">
            <a:avLst/>
          </a:prstGeom>
          <a:solidFill>
            <a:schemeClr val="bg1"/>
          </a:solidFill>
          <a:ln>
            <a:noFill/>
          </a:ln>
          <a:effectLst>
            <a:innerShdw blurRad="114300">
              <a:schemeClr val="accent6">
                <a:lumMod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4" name="Group 43">
            <a:extLst>
              <a:ext uri="{FF2B5EF4-FFF2-40B4-BE49-F238E27FC236}">
                <a16:creationId xmlns:a16="http://schemas.microsoft.com/office/drawing/2014/main" id="{A3872453-7EEB-4F15-A993-CD081695428A}"/>
              </a:ext>
            </a:extLst>
          </xdr:cNvPr>
          <xdr:cNvGrpSpPr/>
        </xdr:nvGrpSpPr>
        <xdr:grpSpPr>
          <a:xfrm>
            <a:off x="393700" y="0"/>
            <a:ext cx="1631950" cy="927100"/>
            <a:chOff x="330200" y="0"/>
            <a:chExt cx="1631950" cy="927100"/>
          </a:xfrm>
        </xdr:grpSpPr>
        <xdr:sp macro="" textlink="">
          <xdr:nvSpPr>
            <xdr:cNvPr id="45" name="Rectangle 44">
              <a:extLst>
                <a:ext uri="{FF2B5EF4-FFF2-40B4-BE49-F238E27FC236}">
                  <a16:creationId xmlns:a16="http://schemas.microsoft.com/office/drawing/2014/main" id="{3E67297B-03B1-60A6-D490-CFD5B0D48951}"/>
                </a:ext>
              </a:extLst>
            </xdr:cNvPr>
            <xdr:cNvSpPr/>
          </xdr:nvSpPr>
          <xdr:spPr>
            <a:xfrm>
              <a:off x="330200" y="635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Rectangle 45">
              <a:extLst>
                <a:ext uri="{FF2B5EF4-FFF2-40B4-BE49-F238E27FC236}">
                  <a16:creationId xmlns:a16="http://schemas.microsoft.com/office/drawing/2014/main" id="{39468C2E-6949-0F53-8F11-F7D05669706F}"/>
                </a:ext>
              </a:extLst>
            </xdr:cNvPr>
            <xdr:cNvSpPr/>
          </xdr:nvSpPr>
          <xdr:spPr>
            <a:xfrm>
              <a:off x="1428750" y="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7" name="Picture 46">
              <a:extLst>
                <a:ext uri="{FF2B5EF4-FFF2-40B4-BE49-F238E27FC236}">
                  <a16:creationId xmlns:a16="http://schemas.microsoft.com/office/drawing/2014/main" id="{156A8B3A-DB74-970A-6604-10D733C6D3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146051"/>
              <a:ext cx="815867" cy="692149"/>
            </a:xfrm>
            <a:prstGeom prst="rect">
              <a:avLst/>
            </a:prstGeom>
          </xdr:spPr>
        </xdr:pic>
      </xdr:grpSp>
      <xdr:pic>
        <xdr:nvPicPr>
          <xdr:cNvPr id="51" name="Picture 50">
            <a:extLst>
              <a:ext uri="{FF2B5EF4-FFF2-40B4-BE49-F238E27FC236}">
                <a16:creationId xmlns:a16="http://schemas.microsoft.com/office/drawing/2014/main" id="{87A64C0B-A04A-4DDB-B50E-8BCA4F50CB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63210" y="126999"/>
            <a:ext cx="855390" cy="679601"/>
          </a:xfrm>
          <a:prstGeom prst="rect">
            <a:avLst/>
          </a:prstGeom>
        </xdr:spPr>
      </xdr:pic>
      <xdr:sp macro="" textlink="">
        <xdr:nvSpPr>
          <xdr:cNvPr id="53" name="TextBox 52">
            <a:extLst>
              <a:ext uri="{FF2B5EF4-FFF2-40B4-BE49-F238E27FC236}">
                <a16:creationId xmlns:a16="http://schemas.microsoft.com/office/drawing/2014/main" id="{F3185C77-EC75-297D-BDE4-95738519A8F1}"/>
              </a:ext>
            </a:extLst>
          </xdr:cNvPr>
          <xdr:cNvSpPr txBox="1"/>
        </xdr:nvSpPr>
        <xdr:spPr>
          <a:xfrm>
            <a:off x="2127250" y="101600"/>
            <a:ext cx="58039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accent6">
                    <a:lumMod val="50000"/>
                  </a:schemeClr>
                </a:solidFill>
              </a:rPr>
              <a:t>WOMEN PARTICIPATION IN POLITICS</a:t>
            </a:r>
          </a:p>
        </xdr:txBody>
      </xdr:sp>
      <xdr:sp macro="" textlink="">
        <xdr:nvSpPr>
          <xdr:cNvPr id="54" name="TextBox 53">
            <a:extLst>
              <a:ext uri="{FF2B5EF4-FFF2-40B4-BE49-F238E27FC236}">
                <a16:creationId xmlns:a16="http://schemas.microsoft.com/office/drawing/2014/main" id="{B5E898F8-AF66-423C-303B-DB01C4F84025}"/>
              </a:ext>
            </a:extLst>
          </xdr:cNvPr>
          <xdr:cNvSpPr txBox="1"/>
        </xdr:nvSpPr>
        <xdr:spPr>
          <a:xfrm>
            <a:off x="2146300" y="450850"/>
            <a:ext cx="4718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6">
                    <a:lumMod val="75000"/>
                  </a:schemeClr>
                </a:solidFill>
                <a:effectLst/>
                <a:latin typeface="+mn-lt"/>
                <a:ea typeface="+mn-ea"/>
                <a:cs typeface="+mn-cs"/>
              </a:rPr>
              <a:t>ELECTED CANDIDATES(2007 - 2023) DASHBOARD</a:t>
            </a:r>
            <a:endParaRPr lang="en-US" sz="1600" b="1">
              <a:solidFill>
                <a:schemeClr val="accent6">
                  <a:lumMod val="75000"/>
                </a:schemeClr>
              </a:solidFill>
              <a:effectLst/>
            </a:endParaRPr>
          </a:p>
          <a:p>
            <a:endParaRPr lang="en-US" sz="1100"/>
          </a:p>
        </xdr:txBody>
      </xdr:sp>
    </xdr:grpSp>
    <xdr:clientData/>
  </xdr:twoCellAnchor>
  <xdr:twoCellAnchor>
    <xdr:from>
      <xdr:col>4</xdr:col>
      <xdr:colOff>292100</xdr:colOff>
      <xdr:row>8</xdr:row>
      <xdr:rowOff>95250</xdr:rowOff>
    </xdr:from>
    <xdr:to>
      <xdr:col>7</xdr:col>
      <xdr:colOff>133350</xdr:colOff>
      <xdr:row>10</xdr:row>
      <xdr:rowOff>69850</xdr:rowOff>
    </xdr:to>
    <xdr:sp macro="" textlink="">
      <xdr:nvSpPr>
        <xdr:cNvPr id="55" name="TextBox 54">
          <a:extLst>
            <a:ext uri="{FF2B5EF4-FFF2-40B4-BE49-F238E27FC236}">
              <a16:creationId xmlns:a16="http://schemas.microsoft.com/office/drawing/2014/main" id="{130BFEB9-F35D-498C-BAC2-D95CA4FE0122}"/>
            </a:ext>
          </a:extLst>
        </xdr:cNvPr>
        <xdr:cNvSpPr txBox="1"/>
      </xdr:nvSpPr>
      <xdr:spPr>
        <a:xfrm>
          <a:off x="2730500" y="1568450"/>
          <a:ext cx="1670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chemeClr val="accent6">
                <a:lumMod val="50000"/>
              </a:schemeClr>
            </a:solidFill>
          </a:endParaRPr>
        </a:p>
      </xdr:txBody>
    </xdr:sp>
    <xdr:clientData/>
  </xdr:twoCellAnchor>
  <xdr:twoCellAnchor>
    <xdr:from>
      <xdr:col>3</xdr:col>
      <xdr:colOff>476250</xdr:colOff>
      <xdr:row>5</xdr:row>
      <xdr:rowOff>107950</xdr:rowOff>
    </xdr:from>
    <xdr:to>
      <xdr:col>7</xdr:col>
      <xdr:colOff>158750</xdr:colOff>
      <xdr:row>10</xdr:row>
      <xdr:rowOff>156578</xdr:rowOff>
    </xdr:to>
    <xdr:grpSp>
      <xdr:nvGrpSpPr>
        <xdr:cNvPr id="56" name="Group 55">
          <a:extLst>
            <a:ext uri="{FF2B5EF4-FFF2-40B4-BE49-F238E27FC236}">
              <a16:creationId xmlns:a16="http://schemas.microsoft.com/office/drawing/2014/main" id="{E58DB51C-5A8B-4AA7-A897-29A8CC97559F}"/>
            </a:ext>
          </a:extLst>
        </xdr:cNvPr>
        <xdr:cNvGrpSpPr/>
      </xdr:nvGrpSpPr>
      <xdr:grpSpPr>
        <a:xfrm>
          <a:off x="2305050" y="1028700"/>
          <a:ext cx="2120900" cy="969378"/>
          <a:chOff x="2711450" y="1022350"/>
          <a:chExt cx="2120900" cy="1473200"/>
        </a:xfrm>
      </xdr:grpSpPr>
      <xdr:sp macro="" textlink="">
        <xdr:nvSpPr>
          <xdr:cNvPr id="57" name="Rectangle: Rounded Corners 56">
            <a:extLst>
              <a:ext uri="{FF2B5EF4-FFF2-40B4-BE49-F238E27FC236}">
                <a16:creationId xmlns:a16="http://schemas.microsoft.com/office/drawing/2014/main" id="{94538FEA-927B-BBA9-A39F-E113086429C4}"/>
              </a:ext>
            </a:extLst>
          </xdr:cNvPr>
          <xdr:cNvSpPr/>
        </xdr:nvSpPr>
        <xdr:spPr>
          <a:xfrm>
            <a:off x="2711450" y="1028700"/>
            <a:ext cx="202565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Rounded Corners 57">
            <a:extLst>
              <a:ext uri="{FF2B5EF4-FFF2-40B4-BE49-F238E27FC236}">
                <a16:creationId xmlns:a16="http://schemas.microsoft.com/office/drawing/2014/main" id="{7079488F-0B51-2820-63C0-3E858D19D05D}"/>
              </a:ext>
            </a:extLst>
          </xdr:cNvPr>
          <xdr:cNvSpPr/>
        </xdr:nvSpPr>
        <xdr:spPr>
          <a:xfrm>
            <a:off x="2806700" y="1022350"/>
            <a:ext cx="202565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3</xdr:col>
      <xdr:colOff>558800</xdr:colOff>
      <xdr:row>5</xdr:row>
      <xdr:rowOff>138875</xdr:rowOff>
    </xdr:from>
    <xdr:to>
      <xdr:col>6</xdr:col>
      <xdr:colOff>374650</xdr:colOff>
      <xdr:row>7</xdr:row>
      <xdr:rowOff>57150</xdr:rowOff>
    </xdr:to>
    <xdr:sp macro="" textlink="">
      <xdr:nvSpPr>
        <xdr:cNvPr id="59" name="TextBox 58">
          <a:extLst>
            <a:ext uri="{FF2B5EF4-FFF2-40B4-BE49-F238E27FC236}">
              <a16:creationId xmlns:a16="http://schemas.microsoft.com/office/drawing/2014/main" id="{2F43B9C5-9F33-41C8-A7A0-66C484E9915B}"/>
            </a:ext>
          </a:extLst>
        </xdr:cNvPr>
        <xdr:cNvSpPr txBox="1"/>
      </xdr:nvSpPr>
      <xdr:spPr>
        <a:xfrm>
          <a:off x="2387600" y="1059625"/>
          <a:ext cx="1644650" cy="286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Total</a:t>
          </a:r>
          <a:r>
            <a:rPr lang="en-US" sz="1600" b="1" baseline="0">
              <a:solidFill>
                <a:schemeClr val="accent6">
                  <a:lumMod val="75000"/>
                </a:schemeClr>
              </a:solidFill>
            </a:rPr>
            <a:t> Candidates</a:t>
          </a:r>
          <a:endParaRPr lang="en-US" sz="1600" b="1">
            <a:solidFill>
              <a:schemeClr val="accent6">
                <a:lumMod val="75000"/>
              </a:schemeClr>
            </a:solidFill>
          </a:endParaRPr>
        </a:p>
      </xdr:txBody>
    </xdr:sp>
    <xdr:clientData/>
  </xdr:twoCellAnchor>
  <xdr:twoCellAnchor>
    <xdr:from>
      <xdr:col>4</xdr:col>
      <xdr:colOff>285750</xdr:colOff>
      <xdr:row>7</xdr:row>
      <xdr:rowOff>146956</xdr:rowOff>
    </xdr:from>
    <xdr:to>
      <xdr:col>6</xdr:col>
      <xdr:colOff>501650</xdr:colOff>
      <xdr:row>10</xdr:row>
      <xdr:rowOff>63499</xdr:rowOff>
    </xdr:to>
    <xdr:sp macro="" textlink="PivotTable_4_SecondaryDataset!#REF!">
      <xdr:nvSpPr>
        <xdr:cNvPr id="60" name="TextBox 59">
          <a:extLst>
            <a:ext uri="{FF2B5EF4-FFF2-40B4-BE49-F238E27FC236}">
              <a16:creationId xmlns:a16="http://schemas.microsoft.com/office/drawing/2014/main" id="{5A774688-3658-4521-AE83-B71547C0E7B8}"/>
            </a:ext>
          </a:extLst>
        </xdr:cNvPr>
        <xdr:cNvSpPr txBox="1"/>
      </xdr:nvSpPr>
      <xdr:spPr>
        <a:xfrm>
          <a:off x="2724150" y="1436006"/>
          <a:ext cx="1435100" cy="46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AD2623-0EFD-4CA7-A556-7A14A94462CE}" type="TxLink">
            <a:rPr lang="en-US" sz="2800" b="1" i="0" u="none" strike="noStrike">
              <a:solidFill>
                <a:srgbClr val="000000"/>
              </a:solidFill>
              <a:latin typeface="Calibri"/>
              <a:ea typeface="Calibri"/>
              <a:cs typeface="Calibri"/>
            </a:rPr>
            <a:pPr/>
            <a:t> </a:t>
          </a:fld>
          <a:endParaRPr lang="en-US" sz="2800">
            <a:solidFill>
              <a:schemeClr val="accent6">
                <a:lumMod val="50000"/>
              </a:schemeClr>
            </a:solidFill>
          </a:endParaRPr>
        </a:p>
      </xdr:txBody>
    </xdr:sp>
    <xdr:clientData/>
  </xdr:twoCellAnchor>
  <xdr:twoCellAnchor>
    <xdr:from>
      <xdr:col>7</xdr:col>
      <xdr:colOff>590550</xdr:colOff>
      <xdr:row>5</xdr:row>
      <xdr:rowOff>114300</xdr:rowOff>
    </xdr:from>
    <xdr:to>
      <xdr:col>11</xdr:col>
      <xdr:colOff>63500</xdr:colOff>
      <xdr:row>10</xdr:row>
      <xdr:rowOff>158750</xdr:rowOff>
    </xdr:to>
    <xdr:grpSp>
      <xdr:nvGrpSpPr>
        <xdr:cNvPr id="61" name="Group 60">
          <a:extLst>
            <a:ext uri="{FF2B5EF4-FFF2-40B4-BE49-F238E27FC236}">
              <a16:creationId xmlns:a16="http://schemas.microsoft.com/office/drawing/2014/main" id="{BA9A249F-4E2F-4A6F-8DD7-91E043AE2C65}"/>
            </a:ext>
          </a:extLst>
        </xdr:cNvPr>
        <xdr:cNvGrpSpPr/>
      </xdr:nvGrpSpPr>
      <xdr:grpSpPr>
        <a:xfrm>
          <a:off x="4857750" y="1035050"/>
          <a:ext cx="1911350" cy="965200"/>
          <a:chOff x="5187950" y="1022350"/>
          <a:chExt cx="1911350" cy="1466850"/>
        </a:xfrm>
      </xdr:grpSpPr>
      <xdr:sp macro="" textlink="">
        <xdr:nvSpPr>
          <xdr:cNvPr id="62" name="Rectangle: Rounded Corners 61">
            <a:extLst>
              <a:ext uri="{FF2B5EF4-FFF2-40B4-BE49-F238E27FC236}">
                <a16:creationId xmlns:a16="http://schemas.microsoft.com/office/drawing/2014/main" id="{E47D9B7D-83DA-446C-8FCB-C6C89CB961D5}"/>
              </a:ext>
            </a:extLst>
          </xdr:cNvPr>
          <xdr:cNvSpPr/>
        </xdr:nvSpPr>
        <xdr:spPr>
          <a:xfrm>
            <a:off x="5187950" y="1022350"/>
            <a:ext cx="181610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Rectangle: Rounded Corners 62">
            <a:extLst>
              <a:ext uri="{FF2B5EF4-FFF2-40B4-BE49-F238E27FC236}">
                <a16:creationId xmlns:a16="http://schemas.microsoft.com/office/drawing/2014/main" id="{BE8E12DC-C79E-0945-885D-887B5CD65688}"/>
              </a:ext>
            </a:extLst>
          </xdr:cNvPr>
          <xdr:cNvSpPr/>
        </xdr:nvSpPr>
        <xdr:spPr>
          <a:xfrm>
            <a:off x="5283200" y="1022350"/>
            <a:ext cx="181610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8</xdr:col>
      <xdr:colOff>82550</xdr:colOff>
      <xdr:row>5</xdr:row>
      <xdr:rowOff>147397</xdr:rowOff>
    </xdr:from>
    <xdr:to>
      <xdr:col>10</xdr:col>
      <xdr:colOff>571500</xdr:colOff>
      <xdr:row>7</xdr:row>
      <xdr:rowOff>57150</xdr:rowOff>
    </xdr:to>
    <xdr:sp macro="" textlink="">
      <xdr:nvSpPr>
        <xdr:cNvPr id="64" name="TextBox 63">
          <a:extLst>
            <a:ext uri="{FF2B5EF4-FFF2-40B4-BE49-F238E27FC236}">
              <a16:creationId xmlns:a16="http://schemas.microsoft.com/office/drawing/2014/main" id="{935C5CB9-06D5-4E06-9889-09E843DE529E}"/>
            </a:ext>
          </a:extLst>
        </xdr:cNvPr>
        <xdr:cNvSpPr txBox="1"/>
      </xdr:nvSpPr>
      <xdr:spPr>
        <a:xfrm>
          <a:off x="4959350" y="1068147"/>
          <a:ext cx="1708150" cy="27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6">
                  <a:lumMod val="75000"/>
                </a:schemeClr>
              </a:solidFill>
            </a:rPr>
            <a:t>Elected Male</a:t>
          </a:r>
          <a:endParaRPr lang="en-US" sz="1600" b="1">
            <a:solidFill>
              <a:schemeClr val="accent6">
                <a:lumMod val="75000"/>
              </a:schemeClr>
            </a:solidFill>
          </a:endParaRPr>
        </a:p>
      </xdr:txBody>
    </xdr:sp>
    <xdr:clientData/>
  </xdr:twoCellAnchor>
  <xdr:twoCellAnchor>
    <xdr:from>
      <xdr:col>9</xdr:col>
      <xdr:colOff>476250</xdr:colOff>
      <xdr:row>9</xdr:row>
      <xdr:rowOff>36698</xdr:rowOff>
    </xdr:from>
    <xdr:to>
      <xdr:col>11</xdr:col>
      <xdr:colOff>6350</xdr:colOff>
      <xdr:row>10</xdr:row>
      <xdr:rowOff>114300</xdr:rowOff>
    </xdr:to>
    <xdr:sp macro="" textlink="PivotTable_4_SecondaryDataset!#REF!">
      <xdr:nvSpPr>
        <xdr:cNvPr id="66" name="TextBox 65">
          <a:extLst>
            <a:ext uri="{FF2B5EF4-FFF2-40B4-BE49-F238E27FC236}">
              <a16:creationId xmlns:a16="http://schemas.microsoft.com/office/drawing/2014/main" id="{6D6214C6-0054-4332-84A8-91E57E160A40}"/>
            </a:ext>
          </a:extLst>
        </xdr:cNvPr>
        <xdr:cNvSpPr txBox="1"/>
      </xdr:nvSpPr>
      <xdr:spPr>
        <a:xfrm>
          <a:off x="5962650" y="1694048"/>
          <a:ext cx="74930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6DA929-197C-4879-BDB0-D45B1F7629B4}" type="TxLink">
            <a:rPr lang="en-US" sz="1600" b="1" i="0" u="none" strike="noStrike">
              <a:solidFill>
                <a:schemeClr val="accent6">
                  <a:lumMod val="50000"/>
                </a:schemeClr>
              </a:solidFill>
              <a:latin typeface="Calibri"/>
              <a:ea typeface="Calibri"/>
              <a:cs typeface="Calibri"/>
            </a:rPr>
            <a:pPr marL="0" indent="0"/>
            <a:t> </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11</xdr:col>
      <xdr:colOff>545994</xdr:colOff>
      <xdr:row>5</xdr:row>
      <xdr:rowOff>120650</xdr:rowOff>
    </xdr:from>
    <xdr:to>
      <xdr:col>15</xdr:col>
      <xdr:colOff>50800</xdr:colOff>
      <xdr:row>10</xdr:row>
      <xdr:rowOff>165100</xdr:rowOff>
    </xdr:to>
    <xdr:grpSp>
      <xdr:nvGrpSpPr>
        <xdr:cNvPr id="67" name="Group 66">
          <a:extLst>
            <a:ext uri="{FF2B5EF4-FFF2-40B4-BE49-F238E27FC236}">
              <a16:creationId xmlns:a16="http://schemas.microsoft.com/office/drawing/2014/main" id="{8694EBA7-BF14-4122-9539-42BE05F58EA6}"/>
            </a:ext>
          </a:extLst>
        </xdr:cNvPr>
        <xdr:cNvGrpSpPr/>
      </xdr:nvGrpSpPr>
      <xdr:grpSpPr>
        <a:xfrm>
          <a:off x="7251594" y="1041400"/>
          <a:ext cx="1943206" cy="965200"/>
          <a:chOff x="5187950" y="1022350"/>
          <a:chExt cx="1911350" cy="1466850"/>
        </a:xfrm>
      </xdr:grpSpPr>
      <xdr:sp macro="" textlink="">
        <xdr:nvSpPr>
          <xdr:cNvPr id="68" name="Rectangle: Rounded Corners 67">
            <a:extLst>
              <a:ext uri="{FF2B5EF4-FFF2-40B4-BE49-F238E27FC236}">
                <a16:creationId xmlns:a16="http://schemas.microsoft.com/office/drawing/2014/main" id="{B399911C-9736-B10F-8830-6367EADE8CFC}"/>
              </a:ext>
            </a:extLst>
          </xdr:cNvPr>
          <xdr:cNvSpPr/>
        </xdr:nvSpPr>
        <xdr:spPr>
          <a:xfrm>
            <a:off x="5187950" y="1022350"/>
            <a:ext cx="1816100" cy="1466850"/>
          </a:xfrm>
          <a:prstGeom prst="roundRect">
            <a:avLst/>
          </a:prstGeom>
          <a:solidFill>
            <a:schemeClr val="accent6">
              <a:lumMod val="5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ectangle: Rounded Corners 68">
            <a:extLst>
              <a:ext uri="{FF2B5EF4-FFF2-40B4-BE49-F238E27FC236}">
                <a16:creationId xmlns:a16="http://schemas.microsoft.com/office/drawing/2014/main" id="{D74995F4-18F6-96C7-7FCA-968389213388}"/>
              </a:ext>
            </a:extLst>
          </xdr:cNvPr>
          <xdr:cNvSpPr/>
        </xdr:nvSpPr>
        <xdr:spPr>
          <a:xfrm>
            <a:off x="5283200" y="1022350"/>
            <a:ext cx="1816100" cy="1466850"/>
          </a:xfrm>
          <a:prstGeom prst="roundRect">
            <a:avLst/>
          </a:prstGeom>
          <a:solidFill>
            <a:schemeClr val="accent6">
              <a:lumMod val="20000"/>
              <a:lumOff val="80000"/>
            </a:schemeClr>
          </a:solidFill>
          <a:ln>
            <a:solidFill>
              <a:schemeClr val="accent6">
                <a:lumMod val="50000"/>
              </a:schemeClr>
            </a:solidFill>
          </a:ln>
          <a:effectLst>
            <a:outerShdw blurRad="63500" sx="102000" sy="102000" algn="ctr" rotWithShape="0">
              <a:schemeClr val="accent6">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12</xdr:col>
      <xdr:colOff>76200</xdr:colOff>
      <xdr:row>5</xdr:row>
      <xdr:rowOff>139040</xdr:rowOff>
    </xdr:from>
    <xdr:to>
      <xdr:col>14</xdr:col>
      <xdr:colOff>565150</xdr:colOff>
      <xdr:row>7</xdr:row>
      <xdr:rowOff>95250</xdr:rowOff>
    </xdr:to>
    <xdr:sp macro="" textlink="">
      <xdr:nvSpPr>
        <xdr:cNvPr id="70" name="TextBox 69">
          <a:extLst>
            <a:ext uri="{FF2B5EF4-FFF2-40B4-BE49-F238E27FC236}">
              <a16:creationId xmlns:a16="http://schemas.microsoft.com/office/drawing/2014/main" id="{BE28B11D-1A77-488E-9E08-55F4F2D4D28A}"/>
            </a:ext>
          </a:extLst>
        </xdr:cNvPr>
        <xdr:cNvSpPr txBox="1"/>
      </xdr:nvSpPr>
      <xdr:spPr>
        <a:xfrm>
          <a:off x="7391400" y="1059790"/>
          <a:ext cx="1708150" cy="324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Elected</a:t>
          </a:r>
          <a:r>
            <a:rPr lang="en-US" sz="1600" b="1" baseline="0">
              <a:solidFill>
                <a:schemeClr val="accent6">
                  <a:lumMod val="75000"/>
                </a:schemeClr>
              </a:solidFill>
            </a:rPr>
            <a:t> Female</a:t>
          </a:r>
          <a:endParaRPr lang="en-US" sz="1600" b="1">
            <a:solidFill>
              <a:schemeClr val="accent6">
                <a:lumMod val="75000"/>
              </a:schemeClr>
            </a:solidFill>
          </a:endParaRPr>
        </a:p>
      </xdr:txBody>
    </xdr:sp>
    <xdr:clientData/>
  </xdr:twoCellAnchor>
  <xdr:twoCellAnchor>
    <xdr:from>
      <xdr:col>13</xdr:col>
      <xdr:colOff>463550</xdr:colOff>
      <xdr:row>9</xdr:row>
      <xdr:rowOff>12701</xdr:rowOff>
    </xdr:from>
    <xdr:to>
      <xdr:col>14</xdr:col>
      <xdr:colOff>431800</xdr:colOff>
      <xdr:row>10</xdr:row>
      <xdr:rowOff>124637</xdr:rowOff>
    </xdr:to>
    <xdr:sp macro="" textlink="PivotTable_4_SecondaryDataset!#REF!">
      <xdr:nvSpPr>
        <xdr:cNvPr id="71" name="TextBox 70">
          <a:extLst>
            <a:ext uri="{FF2B5EF4-FFF2-40B4-BE49-F238E27FC236}">
              <a16:creationId xmlns:a16="http://schemas.microsoft.com/office/drawing/2014/main" id="{264C3A63-165A-4E0F-8019-C1405AB69E29}"/>
            </a:ext>
          </a:extLst>
        </xdr:cNvPr>
        <xdr:cNvSpPr txBox="1"/>
      </xdr:nvSpPr>
      <xdr:spPr>
        <a:xfrm>
          <a:off x="8388350" y="1670051"/>
          <a:ext cx="577850" cy="29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0C9E36-0469-4715-9F2E-CEB9CE68DDFE}" type="TxLink">
            <a:rPr lang="en-US" sz="1600" b="1" i="0" u="none" strike="noStrike">
              <a:solidFill>
                <a:schemeClr val="accent6">
                  <a:lumMod val="50000"/>
                </a:schemeClr>
              </a:solidFill>
              <a:latin typeface="Calibri"/>
              <a:ea typeface="Calibri"/>
              <a:cs typeface="Calibri"/>
            </a:rPr>
            <a:pPr marL="0" indent="0"/>
            <a:t> </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9</xdr:col>
      <xdr:colOff>114300</xdr:colOff>
      <xdr:row>12</xdr:row>
      <xdr:rowOff>44450</xdr:rowOff>
    </xdr:from>
    <xdr:to>
      <xdr:col>15</xdr:col>
      <xdr:colOff>88900</xdr:colOff>
      <xdr:row>25</xdr:row>
      <xdr:rowOff>50800</xdr:rowOff>
    </xdr:to>
    <xdr:sp macro="" textlink="">
      <xdr:nvSpPr>
        <xdr:cNvPr id="74" name="Rectangle: Rounded Corners 73">
          <a:extLst>
            <a:ext uri="{FF2B5EF4-FFF2-40B4-BE49-F238E27FC236}">
              <a16:creationId xmlns:a16="http://schemas.microsoft.com/office/drawing/2014/main" id="{1EB40B10-AB9B-EBE3-7E7C-C951E191E178}"/>
            </a:ext>
          </a:extLst>
        </xdr:cNvPr>
        <xdr:cNvSpPr/>
      </xdr:nvSpPr>
      <xdr:spPr>
        <a:xfrm>
          <a:off x="5600700" y="2254250"/>
          <a:ext cx="36322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590550</xdr:colOff>
      <xdr:row>26</xdr:row>
      <xdr:rowOff>177800</xdr:rowOff>
    </xdr:from>
    <xdr:to>
      <xdr:col>15</xdr:col>
      <xdr:colOff>63499</xdr:colOff>
      <xdr:row>38</xdr:row>
      <xdr:rowOff>152400</xdr:rowOff>
    </xdr:to>
    <xdr:sp macro="" textlink="">
      <xdr:nvSpPr>
        <xdr:cNvPr id="76" name="Rectangle: Rounded Corners 75">
          <a:extLst>
            <a:ext uri="{FF2B5EF4-FFF2-40B4-BE49-F238E27FC236}">
              <a16:creationId xmlns:a16="http://schemas.microsoft.com/office/drawing/2014/main" id="{426694EB-ACDB-4D57-9035-EE1D2F96381F}"/>
            </a:ext>
          </a:extLst>
        </xdr:cNvPr>
        <xdr:cNvSpPr/>
      </xdr:nvSpPr>
      <xdr:spPr>
        <a:xfrm>
          <a:off x="6686550" y="4965700"/>
          <a:ext cx="2520949" cy="2260600"/>
        </a:xfrm>
        <a:prstGeom prst="roundRect">
          <a:avLst>
            <a:gd name="adj" fmla="val 3161"/>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488950</xdr:colOff>
      <xdr:row>12</xdr:row>
      <xdr:rowOff>57150</xdr:rowOff>
    </xdr:from>
    <xdr:to>
      <xdr:col>9</xdr:col>
      <xdr:colOff>57150</xdr:colOff>
      <xdr:row>25</xdr:row>
      <xdr:rowOff>63500</xdr:rowOff>
    </xdr:to>
    <xdr:sp macro="" textlink="">
      <xdr:nvSpPr>
        <xdr:cNvPr id="78" name="Rectangle: Rounded Corners 77">
          <a:extLst>
            <a:ext uri="{FF2B5EF4-FFF2-40B4-BE49-F238E27FC236}">
              <a16:creationId xmlns:a16="http://schemas.microsoft.com/office/drawing/2014/main" id="{C3EC5BFF-1AEF-4F3C-9F40-C649838F6870}"/>
            </a:ext>
          </a:extLst>
        </xdr:cNvPr>
        <xdr:cNvSpPr/>
      </xdr:nvSpPr>
      <xdr:spPr>
        <a:xfrm>
          <a:off x="2317750" y="2266950"/>
          <a:ext cx="32258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463550</xdr:colOff>
      <xdr:row>26</xdr:row>
      <xdr:rowOff>171450</xdr:rowOff>
    </xdr:from>
    <xdr:to>
      <xdr:col>10</xdr:col>
      <xdr:colOff>539750</xdr:colOff>
      <xdr:row>38</xdr:row>
      <xdr:rowOff>139700</xdr:rowOff>
    </xdr:to>
    <xdr:sp macro="" textlink="">
      <xdr:nvSpPr>
        <xdr:cNvPr id="80" name="Rectangle: Rounded Corners 79">
          <a:extLst>
            <a:ext uri="{FF2B5EF4-FFF2-40B4-BE49-F238E27FC236}">
              <a16:creationId xmlns:a16="http://schemas.microsoft.com/office/drawing/2014/main" id="{64146DB4-7CB6-481C-8091-88089C12833B}"/>
            </a:ext>
          </a:extLst>
        </xdr:cNvPr>
        <xdr:cNvSpPr/>
      </xdr:nvSpPr>
      <xdr:spPr>
        <a:xfrm>
          <a:off x="2292350" y="4959350"/>
          <a:ext cx="4343400" cy="225425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336550</xdr:colOff>
      <xdr:row>7</xdr:row>
      <xdr:rowOff>120650</xdr:rowOff>
    </xdr:from>
    <xdr:to>
      <xdr:col>6</xdr:col>
      <xdr:colOff>552450</xdr:colOff>
      <xdr:row>10</xdr:row>
      <xdr:rowOff>37193</xdr:rowOff>
    </xdr:to>
    <xdr:sp macro="" textlink="PivotTable_4_SecondaryDataset!A188">
      <xdr:nvSpPr>
        <xdr:cNvPr id="2" name="TextBox 1">
          <a:extLst>
            <a:ext uri="{FF2B5EF4-FFF2-40B4-BE49-F238E27FC236}">
              <a16:creationId xmlns:a16="http://schemas.microsoft.com/office/drawing/2014/main" id="{86172ECD-DD53-4621-B950-D625B7EDEC4C}"/>
            </a:ext>
          </a:extLst>
        </xdr:cNvPr>
        <xdr:cNvSpPr txBox="1"/>
      </xdr:nvSpPr>
      <xdr:spPr>
        <a:xfrm>
          <a:off x="2774950" y="1409700"/>
          <a:ext cx="1435100" cy="46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89EE9-6D10-4EFC-A7F7-75599BB8AC2E}" type="TxLink">
            <a:rPr lang="en-US" sz="2800" b="1" i="0" u="none" strike="noStrike">
              <a:solidFill>
                <a:srgbClr val="000000"/>
              </a:solidFill>
              <a:latin typeface="Calibri"/>
              <a:ea typeface="Calibri"/>
              <a:cs typeface="Calibri"/>
            </a:rPr>
            <a:pPr/>
            <a:t> 7,599 </a:t>
          </a:fld>
          <a:endParaRPr lang="en-US" sz="2800" b="1">
            <a:solidFill>
              <a:schemeClr val="accent6">
                <a:lumMod val="50000"/>
              </a:schemeClr>
            </a:solidFill>
          </a:endParaRPr>
        </a:p>
      </xdr:txBody>
    </xdr:sp>
    <xdr:clientData/>
  </xdr:twoCellAnchor>
  <xdr:twoCellAnchor>
    <xdr:from>
      <xdr:col>9</xdr:col>
      <xdr:colOff>292100</xdr:colOff>
      <xdr:row>7</xdr:row>
      <xdr:rowOff>95250</xdr:rowOff>
    </xdr:from>
    <xdr:to>
      <xdr:col>10</xdr:col>
      <xdr:colOff>539750</xdr:colOff>
      <xdr:row>9</xdr:row>
      <xdr:rowOff>7752</xdr:rowOff>
    </xdr:to>
    <xdr:sp macro="" textlink="PivotTable_4_SecondaryDataset!A194">
      <xdr:nvSpPr>
        <xdr:cNvPr id="3" name="TextBox 2">
          <a:extLst>
            <a:ext uri="{FF2B5EF4-FFF2-40B4-BE49-F238E27FC236}">
              <a16:creationId xmlns:a16="http://schemas.microsoft.com/office/drawing/2014/main" id="{D890BCFC-664C-4673-8B41-EEF7AAA04317}"/>
            </a:ext>
          </a:extLst>
        </xdr:cNvPr>
        <xdr:cNvSpPr txBox="1"/>
      </xdr:nvSpPr>
      <xdr:spPr>
        <a:xfrm>
          <a:off x="5778500" y="1384300"/>
          <a:ext cx="857250" cy="28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ED083B-658D-4F7A-9129-FB56A88E41AE}" type="TxLink">
            <a:rPr lang="en-US" sz="1800" b="1" i="0" u="none" strike="noStrike">
              <a:solidFill>
                <a:srgbClr val="000000"/>
              </a:solidFill>
              <a:latin typeface="Calibri"/>
              <a:ea typeface="Calibri"/>
              <a:cs typeface="Calibri"/>
            </a:rPr>
            <a:pPr marL="0" indent="0"/>
            <a:t> 7,361 </a:t>
          </a:fld>
          <a:endParaRPr lang="en-US" sz="1800" b="1" i="0" u="none" strike="noStrike">
            <a:solidFill>
              <a:schemeClr val="accent6">
                <a:lumMod val="50000"/>
              </a:schemeClr>
            </a:solidFill>
            <a:latin typeface="Calibri"/>
            <a:ea typeface="Calibri"/>
            <a:cs typeface="Calibri"/>
          </a:endParaRPr>
        </a:p>
      </xdr:txBody>
    </xdr:sp>
    <xdr:clientData/>
  </xdr:twoCellAnchor>
  <xdr:twoCellAnchor>
    <xdr:from>
      <xdr:col>9</xdr:col>
      <xdr:colOff>342900</xdr:colOff>
      <xdr:row>9</xdr:row>
      <xdr:rowOff>6350</xdr:rowOff>
    </xdr:from>
    <xdr:to>
      <xdr:col>10</xdr:col>
      <xdr:colOff>590550</xdr:colOff>
      <xdr:row>10</xdr:row>
      <xdr:rowOff>83952</xdr:rowOff>
    </xdr:to>
    <xdr:sp macro="" textlink="PivotTable_4_SecondaryDataset!B197">
      <xdr:nvSpPr>
        <xdr:cNvPr id="4" name="TextBox 3">
          <a:extLst>
            <a:ext uri="{FF2B5EF4-FFF2-40B4-BE49-F238E27FC236}">
              <a16:creationId xmlns:a16="http://schemas.microsoft.com/office/drawing/2014/main" id="{9175B7B8-1E50-4D2E-9604-853FB86A9F6C}"/>
            </a:ext>
          </a:extLst>
        </xdr:cNvPr>
        <xdr:cNvSpPr txBox="1"/>
      </xdr:nvSpPr>
      <xdr:spPr>
        <a:xfrm>
          <a:off x="5829300" y="1663700"/>
          <a:ext cx="85725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F00E1D-9631-4BD4-8A6F-3DC5D2264A16}" type="TxLink">
            <a:rPr lang="en-US" sz="1800" b="1" i="0" u="none" strike="noStrike">
              <a:solidFill>
                <a:srgbClr val="000000"/>
              </a:solidFill>
              <a:latin typeface="Calibri"/>
              <a:ea typeface="Calibri"/>
              <a:cs typeface="Calibri"/>
            </a:rPr>
            <a:pPr marL="0" indent="0"/>
            <a:t>97%</a:t>
          </a:fld>
          <a:endParaRPr lang="en-US" sz="1800" b="1" i="0" u="none" strike="noStrike">
            <a:solidFill>
              <a:srgbClr val="000000"/>
            </a:solidFill>
            <a:latin typeface="Calibri"/>
            <a:ea typeface="Calibri"/>
            <a:cs typeface="Calibri"/>
          </a:endParaRPr>
        </a:p>
      </xdr:txBody>
    </xdr:sp>
    <xdr:clientData/>
  </xdr:twoCellAnchor>
  <xdr:twoCellAnchor>
    <xdr:from>
      <xdr:col>13</xdr:col>
      <xdr:colOff>304800</xdr:colOff>
      <xdr:row>7</xdr:row>
      <xdr:rowOff>82550</xdr:rowOff>
    </xdr:from>
    <xdr:to>
      <xdr:col>14</xdr:col>
      <xdr:colOff>552450</xdr:colOff>
      <xdr:row>8</xdr:row>
      <xdr:rowOff>160152</xdr:rowOff>
    </xdr:to>
    <xdr:sp macro="" textlink="PivotTable_4_SecondaryDataset!A203">
      <xdr:nvSpPr>
        <xdr:cNvPr id="5" name="TextBox 4">
          <a:extLst>
            <a:ext uri="{FF2B5EF4-FFF2-40B4-BE49-F238E27FC236}">
              <a16:creationId xmlns:a16="http://schemas.microsoft.com/office/drawing/2014/main" id="{41C0BC7E-8E1A-4831-AA12-BCBFB56A8950}"/>
            </a:ext>
          </a:extLst>
        </xdr:cNvPr>
        <xdr:cNvSpPr txBox="1"/>
      </xdr:nvSpPr>
      <xdr:spPr>
        <a:xfrm>
          <a:off x="8229600" y="1371600"/>
          <a:ext cx="85725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4A92E3-6199-4F88-BCE6-6E00C5F1280D}" type="TxLink">
            <a:rPr lang="en-US" sz="1800" b="1" i="0" u="none" strike="noStrike">
              <a:solidFill>
                <a:srgbClr val="000000"/>
              </a:solidFill>
              <a:latin typeface="Calibri"/>
              <a:ea typeface="Calibri"/>
              <a:cs typeface="Calibri"/>
            </a:rPr>
            <a:pPr marL="0" indent="0"/>
            <a:t> 238 </a:t>
          </a:fld>
          <a:endParaRPr lang="en-US" sz="1800" b="1" i="0" u="none" strike="noStrike">
            <a:solidFill>
              <a:srgbClr val="000000"/>
            </a:solidFill>
            <a:latin typeface="Calibri"/>
            <a:ea typeface="Calibri"/>
            <a:cs typeface="Calibri"/>
          </a:endParaRPr>
        </a:p>
      </xdr:txBody>
    </xdr:sp>
    <xdr:clientData/>
  </xdr:twoCellAnchor>
  <xdr:twoCellAnchor>
    <xdr:from>
      <xdr:col>13</xdr:col>
      <xdr:colOff>355600</xdr:colOff>
      <xdr:row>8</xdr:row>
      <xdr:rowOff>158750</xdr:rowOff>
    </xdr:from>
    <xdr:to>
      <xdr:col>14</xdr:col>
      <xdr:colOff>603250</xdr:colOff>
      <xdr:row>10</xdr:row>
      <xdr:rowOff>52202</xdr:rowOff>
    </xdr:to>
    <xdr:sp macro="" textlink="PivotTable_4_SecondaryDataset!B206">
      <xdr:nvSpPr>
        <xdr:cNvPr id="6" name="TextBox 5">
          <a:extLst>
            <a:ext uri="{FF2B5EF4-FFF2-40B4-BE49-F238E27FC236}">
              <a16:creationId xmlns:a16="http://schemas.microsoft.com/office/drawing/2014/main" id="{A2803B78-AC67-4B05-8ED6-51F862E23568}"/>
            </a:ext>
          </a:extLst>
        </xdr:cNvPr>
        <xdr:cNvSpPr txBox="1"/>
      </xdr:nvSpPr>
      <xdr:spPr>
        <a:xfrm>
          <a:off x="8280400" y="1631950"/>
          <a:ext cx="85725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C48D02-2837-49AF-88A4-3859FF4CFE3A}" type="TxLink">
            <a:rPr lang="en-US" sz="1800" b="1" i="0" u="none" strike="noStrike">
              <a:solidFill>
                <a:srgbClr val="000000"/>
              </a:solidFill>
              <a:latin typeface="Calibri"/>
              <a:ea typeface="Calibri"/>
              <a:cs typeface="Calibri"/>
            </a:rPr>
            <a:pPr marL="0" indent="0"/>
            <a:t>3%</a:t>
          </a:fld>
          <a:endParaRPr lang="en-US" sz="1800" b="1" i="0" u="none" strike="noStrike">
            <a:solidFill>
              <a:srgbClr val="000000"/>
            </a:solidFill>
            <a:latin typeface="Calibri"/>
            <a:ea typeface="Calibri"/>
            <a:cs typeface="Calibri"/>
          </a:endParaRPr>
        </a:p>
      </xdr:txBody>
    </xdr:sp>
    <xdr:clientData/>
  </xdr:twoCellAnchor>
  <xdr:twoCellAnchor editAs="oneCell">
    <xdr:from>
      <xdr:col>8</xdr:col>
      <xdr:colOff>196850</xdr:colOff>
      <xdr:row>7</xdr:row>
      <xdr:rowOff>31750</xdr:rowOff>
    </xdr:from>
    <xdr:to>
      <xdr:col>9</xdr:col>
      <xdr:colOff>254000</xdr:colOff>
      <xdr:row>10</xdr:row>
      <xdr:rowOff>146050</xdr:rowOff>
    </xdr:to>
    <xdr:pic>
      <xdr:nvPicPr>
        <xdr:cNvPr id="13" name="Graphic 12" descr="Male profile with solid fill">
          <a:extLst>
            <a:ext uri="{FF2B5EF4-FFF2-40B4-BE49-F238E27FC236}">
              <a16:creationId xmlns:a16="http://schemas.microsoft.com/office/drawing/2014/main" id="{BA5ED644-D867-5B86-B3DC-F178150178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73650" y="1320800"/>
          <a:ext cx="666750" cy="666750"/>
        </a:xfrm>
        <a:prstGeom prst="rect">
          <a:avLst/>
        </a:prstGeom>
      </xdr:spPr>
    </xdr:pic>
    <xdr:clientData/>
  </xdr:twoCellAnchor>
  <xdr:twoCellAnchor editAs="oneCell">
    <xdr:from>
      <xdr:col>12</xdr:col>
      <xdr:colOff>196850</xdr:colOff>
      <xdr:row>7</xdr:row>
      <xdr:rowOff>38100</xdr:rowOff>
    </xdr:from>
    <xdr:to>
      <xdr:col>13</xdr:col>
      <xdr:colOff>292100</xdr:colOff>
      <xdr:row>11</xdr:row>
      <xdr:rowOff>6350</xdr:rowOff>
    </xdr:to>
    <xdr:pic>
      <xdr:nvPicPr>
        <xdr:cNvPr id="15" name="Graphic 14" descr="Female Profile with solid fill">
          <a:extLst>
            <a:ext uri="{FF2B5EF4-FFF2-40B4-BE49-F238E27FC236}">
              <a16:creationId xmlns:a16="http://schemas.microsoft.com/office/drawing/2014/main" id="{DDEFF049-A672-8DF7-DF58-5AB83EC32E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12050" y="1327150"/>
          <a:ext cx="704850" cy="704850"/>
        </a:xfrm>
        <a:prstGeom prst="rect">
          <a:avLst/>
        </a:prstGeom>
      </xdr:spPr>
    </xdr:pic>
    <xdr:clientData/>
  </xdr:twoCellAnchor>
  <xdr:twoCellAnchor>
    <xdr:from>
      <xdr:col>0</xdr:col>
      <xdr:colOff>44450</xdr:colOff>
      <xdr:row>28</xdr:row>
      <xdr:rowOff>152400</xdr:rowOff>
    </xdr:from>
    <xdr:to>
      <xdr:col>3</xdr:col>
      <xdr:colOff>82550</xdr:colOff>
      <xdr:row>38</xdr:row>
      <xdr:rowOff>76199</xdr:rowOff>
    </xdr:to>
    <xdr:grpSp>
      <xdr:nvGrpSpPr>
        <xdr:cNvPr id="25" name="Group 24">
          <a:extLst>
            <a:ext uri="{FF2B5EF4-FFF2-40B4-BE49-F238E27FC236}">
              <a16:creationId xmlns:a16="http://schemas.microsoft.com/office/drawing/2014/main" id="{BBBF44D7-42CD-0568-6F12-0924103DE3AB}"/>
            </a:ext>
          </a:extLst>
        </xdr:cNvPr>
        <xdr:cNvGrpSpPr/>
      </xdr:nvGrpSpPr>
      <xdr:grpSpPr>
        <a:xfrm>
          <a:off x="44450" y="5308600"/>
          <a:ext cx="1866900" cy="1841499"/>
          <a:chOff x="44450" y="5327650"/>
          <a:chExt cx="1866900" cy="1947456"/>
        </a:xfrm>
      </xdr:grpSpPr>
      <xdr:grpSp>
        <xdr:nvGrpSpPr>
          <xdr:cNvPr id="23" name="Group 22">
            <a:extLst>
              <a:ext uri="{FF2B5EF4-FFF2-40B4-BE49-F238E27FC236}">
                <a16:creationId xmlns:a16="http://schemas.microsoft.com/office/drawing/2014/main" id="{579A85CB-537F-84D4-7AAD-B7F0C9F0B56D}"/>
              </a:ext>
            </a:extLst>
          </xdr:cNvPr>
          <xdr:cNvGrpSpPr/>
        </xdr:nvGrpSpPr>
        <xdr:grpSpPr>
          <a:xfrm>
            <a:off x="69850" y="5327650"/>
            <a:ext cx="1841500" cy="1947456"/>
            <a:chOff x="69850" y="5327650"/>
            <a:chExt cx="1841500" cy="1947456"/>
          </a:xfrm>
        </xdr:grpSpPr>
        <xdr:sp macro="" textlink="">
          <xdr:nvSpPr>
            <xdr:cNvPr id="14" name="Rectangle: Rounded Corners 13">
              <a:extLst>
                <a:ext uri="{FF2B5EF4-FFF2-40B4-BE49-F238E27FC236}">
                  <a16:creationId xmlns:a16="http://schemas.microsoft.com/office/drawing/2014/main" id="{9F25365A-5335-4918-8CEA-34BB2DE963AE}"/>
                </a:ext>
              </a:extLst>
            </xdr:cNvPr>
            <xdr:cNvSpPr/>
          </xdr:nvSpPr>
          <xdr:spPr>
            <a:xfrm>
              <a:off x="69850" y="5327650"/>
              <a:ext cx="1841500" cy="1947456"/>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 name="Picture 16">
              <a:extLst>
                <a:ext uri="{FF2B5EF4-FFF2-40B4-BE49-F238E27FC236}">
                  <a16:creationId xmlns:a16="http://schemas.microsoft.com/office/drawing/2014/main" id="{F51EC8A1-927A-4C58-8BBB-2CBB3D795AC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28000"/>
            <a:stretch/>
          </xdr:blipFill>
          <xdr:spPr>
            <a:xfrm>
              <a:off x="345942" y="5397499"/>
              <a:ext cx="1520958" cy="865603"/>
            </a:xfrm>
            <a:prstGeom prst="rect">
              <a:avLst/>
            </a:prstGeom>
          </xdr:spPr>
        </xdr:pic>
      </xdr:grpSp>
      <xdr:sp macro="" textlink="">
        <xdr:nvSpPr>
          <xdr:cNvPr id="19" name="TextBox 18">
            <a:extLst>
              <a:ext uri="{FF2B5EF4-FFF2-40B4-BE49-F238E27FC236}">
                <a16:creationId xmlns:a16="http://schemas.microsoft.com/office/drawing/2014/main" id="{99F48B66-3D04-24EA-6435-B51F8DB8943A}"/>
              </a:ext>
            </a:extLst>
          </xdr:cNvPr>
          <xdr:cNvSpPr txBox="1"/>
        </xdr:nvSpPr>
        <xdr:spPr>
          <a:xfrm>
            <a:off x="44450" y="6223000"/>
            <a:ext cx="15303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Dashboard</a:t>
            </a:r>
            <a:r>
              <a:rPr lang="en-US" sz="1100" b="1" i="1" baseline="0"/>
              <a:t> Created by </a:t>
            </a:r>
            <a:endParaRPr lang="en-US" sz="1100" b="1" i="1"/>
          </a:p>
        </xdr:txBody>
      </xdr:sp>
      <xdr:grpSp>
        <xdr:nvGrpSpPr>
          <xdr:cNvPr id="22" name="Group 21">
            <a:extLst>
              <a:ext uri="{FF2B5EF4-FFF2-40B4-BE49-F238E27FC236}">
                <a16:creationId xmlns:a16="http://schemas.microsoft.com/office/drawing/2014/main" id="{A5EF6BAB-2363-2A3E-E536-C730AF83B621}"/>
              </a:ext>
            </a:extLst>
          </xdr:cNvPr>
          <xdr:cNvGrpSpPr/>
        </xdr:nvGrpSpPr>
        <xdr:grpSpPr>
          <a:xfrm>
            <a:off x="304800" y="6521450"/>
            <a:ext cx="1530350" cy="622300"/>
            <a:chOff x="304800" y="6521450"/>
            <a:chExt cx="1530350" cy="622300"/>
          </a:xfrm>
        </xdr:grpSpPr>
        <xdr:sp macro="" textlink="">
          <xdr:nvSpPr>
            <xdr:cNvPr id="20" name="TextBox 19">
              <a:extLst>
                <a:ext uri="{FF2B5EF4-FFF2-40B4-BE49-F238E27FC236}">
                  <a16:creationId xmlns:a16="http://schemas.microsoft.com/office/drawing/2014/main" id="{1DB1C999-C9DF-4582-9A9A-BFCBE7C34A55}"/>
                </a:ext>
              </a:extLst>
            </xdr:cNvPr>
            <xdr:cNvSpPr txBox="1"/>
          </xdr:nvSpPr>
          <xdr:spPr>
            <a:xfrm>
              <a:off x="704850" y="6521450"/>
              <a:ext cx="654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a:t>Group</a:t>
              </a:r>
              <a:r>
                <a:rPr lang="en-US" sz="1100" b="1" i="0" baseline="0"/>
                <a:t> 1</a:t>
              </a:r>
              <a:endParaRPr lang="en-US" sz="1100" b="1" i="0"/>
            </a:p>
          </xdr:txBody>
        </xdr:sp>
        <xdr:sp macro="" textlink="">
          <xdr:nvSpPr>
            <xdr:cNvPr id="21" name="TextBox 20">
              <a:extLst>
                <a:ext uri="{FF2B5EF4-FFF2-40B4-BE49-F238E27FC236}">
                  <a16:creationId xmlns:a16="http://schemas.microsoft.com/office/drawing/2014/main" id="{09871361-C27B-4193-A73C-CFBF789D4E6C}"/>
                </a:ext>
              </a:extLst>
            </xdr:cNvPr>
            <xdr:cNvSpPr txBox="1"/>
          </xdr:nvSpPr>
          <xdr:spPr>
            <a:xfrm>
              <a:off x="304800" y="6667500"/>
              <a:ext cx="15303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t>Data</a:t>
              </a:r>
              <a:r>
                <a:rPr lang="en-US" sz="1100" b="1" i="0" baseline="0"/>
                <a:t> Analysis and Visualization Scholars</a:t>
              </a:r>
              <a:endParaRPr lang="en-US" sz="1100" b="1" i="0"/>
            </a:p>
          </xdr:txBody>
        </xdr:sp>
      </xdr:grpSp>
    </xdr:grpSp>
    <xdr:clientData/>
  </xdr:twoCellAnchor>
  <xdr:twoCellAnchor>
    <xdr:from>
      <xdr:col>3</xdr:col>
      <xdr:colOff>546100</xdr:colOff>
      <xdr:row>12</xdr:row>
      <xdr:rowOff>133350</xdr:rowOff>
    </xdr:from>
    <xdr:to>
      <xdr:col>8</xdr:col>
      <xdr:colOff>584200</xdr:colOff>
      <xdr:row>25</xdr:row>
      <xdr:rowOff>0</xdr:rowOff>
    </xdr:to>
    <xdr:graphicFrame macro="">
      <xdr:nvGraphicFramePr>
        <xdr:cNvPr id="12" name="Chart 11">
          <a:extLst>
            <a:ext uri="{FF2B5EF4-FFF2-40B4-BE49-F238E27FC236}">
              <a16:creationId xmlns:a16="http://schemas.microsoft.com/office/drawing/2014/main" id="{622F263A-1F73-4D7A-A3B0-3C6397EDA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190500</xdr:colOff>
      <xdr:row>12</xdr:row>
      <xdr:rowOff>101600</xdr:rowOff>
    </xdr:from>
    <xdr:to>
      <xdr:col>14</xdr:col>
      <xdr:colOff>603250</xdr:colOff>
      <xdr:row>25</xdr:row>
      <xdr:rowOff>0</xdr:rowOff>
    </xdr:to>
    <xdr:graphicFrame macro="">
      <xdr:nvGraphicFramePr>
        <xdr:cNvPr id="24" name="Chart 23">
          <a:extLst>
            <a:ext uri="{FF2B5EF4-FFF2-40B4-BE49-F238E27FC236}">
              <a16:creationId xmlns:a16="http://schemas.microsoft.com/office/drawing/2014/main" id="{B54D7D4E-D08B-4589-BEE7-CAADF9CA2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50800</xdr:colOff>
      <xdr:row>27</xdr:row>
      <xdr:rowOff>82550</xdr:rowOff>
    </xdr:from>
    <xdr:to>
      <xdr:col>14</xdr:col>
      <xdr:colOff>590551</xdr:colOff>
      <xdr:row>38</xdr:row>
      <xdr:rowOff>76200</xdr:rowOff>
    </xdr:to>
    <xdr:graphicFrame macro="">
      <xdr:nvGraphicFramePr>
        <xdr:cNvPr id="26" name="Chart 25">
          <a:extLst>
            <a:ext uri="{FF2B5EF4-FFF2-40B4-BE49-F238E27FC236}">
              <a16:creationId xmlns:a16="http://schemas.microsoft.com/office/drawing/2014/main" id="{691F2D5A-4EB9-46E4-BA44-816F8DE15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527050</xdr:colOff>
      <xdr:row>27</xdr:row>
      <xdr:rowOff>57150</xdr:rowOff>
    </xdr:from>
    <xdr:to>
      <xdr:col>10</xdr:col>
      <xdr:colOff>476250</xdr:colOff>
      <xdr:row>38</xdr:row>
      <xdr:rowOff>88900</xdr:rowOff>
    </xdr:to>
    <xdr:graphicFrame macro="">
      <xdr:nvGraphicFramePr>
        <xdr:cNvPr id="27" name="Chart 26">
          <a:extLst>
            <a:ext uri="{FF2B5EF4-FFF2-40B4-BE49-F238E27FC236}">
              <a16:creationId xmlns:a16="http://schemas.microsoft.com/office/drawing/2014/main" id="{872FD4F4-4558-4A23-A4E2-41D7E6F42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76200</xdr:colOff>
      <xdr:row>6</xdr:row>
      <xdr:rowOff>38100</xdr:rowOff>
    </xdr:from>
    <xdr:to>
      <xdr:col>3</xdr:col>
      <xdr:colOff>76200</xdr:colOff>
      <xdr:row>15</xdr:row>
      <xdr:rowOff>101600</xdr:rowOff>
    </xdr:to>
    <mc:AlternateContent xmlns:mc="http://schemas.openxmlformats.org/markup-compatibility/2006" xmlns:a14="http://schemas.microsoft.com/office/drawing/2010/main">
      <mc:Choice Requires="a14">
        <xdr:graphicFrame macro="">
          <xdr:nvGraphicFramePr>
            <xdr:cNvPr id="9" name="Election Year 2">
              <a:extLst>
                <a:ext uri="{FF2B5EF4-FFF2-40B4-BE49-F238E27FC236}">
                  <a16:creationId xmlns:a16="http://schemas.microsoft.com/office/drawing/2014/main" id="{27759C6A-1951-46EF-8401-E3F7FF60E360}"/>
                </a:ext>
              </a:extLst>
            </xdr:cNvPr>
            <xdr:cNvGraphicFramePr/>
          </xdr:nvGraphicFramePr>
          <xdr:xfrm>
            <a:off x="0" y="0"/>
            <a:ext cx="0" cy="0"/>
          </xdr:xfrm>
          <a:graphic>
            <a:graphicData uri="http://schemas.microsoft.com/office/drawing/2010/slicer">
              <sle:slicer xmlns:sle="http://schemas.microsoft.com/office/drawing/2010/slicer" name="Election Year 2"/>
            </a:graphicData>
          </a:graphic>
        </xdr:graphicFrame>
      </mc:Choice>
      <mc:Fallback xmlns="">
        <xdr:sp macro="" textlink="">
          <xdr:nvSpPr>
            <xdr:cNvPr id="0" name=""/>
            <xdr:cNvSpPr>
              <a:spLocks noTextEdit="1"/>
            </xdr:cNvSpPr>
          </xdr:nvSpPr>
          <xdr:spPr>
            <a:xfrm>
              <a:off x="76200" y="1143000"/>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16</xdr:row>
      <xdr:rowOff>6350</xdr:rowOff>
    </xdr:from>
    <xdr:to>
      <xdr:col>3</xdr:col>
      <xdr:colOff>82550</xdr:colOff>
      <xdr:row>28</xdr:row>
      <xdr:rowOff>38100</xdr:rowOff>
    </xdr:to>
    <mc:AlternateContent xmlns:mc="http://schemas.openxmlformats.org/markup-compatibility/2006" xmlns:a14="http://schemas.microsoft.com/office/drawing/2010/main">
      <mc:Choice Requires="a14">
        <xdr:graphicFrame macro="">
          <xdr:nvGraphicFramePr>
            <xdr:cNvPr id="10" name="Position 2">
              <a:extLst>
                <a:ext uri="{FF2B5EF4-FFF2-40B4-BE49-F238E27FC236}">
                  <a16:creationId xmlns:a16="http://schemas.microsoft.com/office/drawing/2014/main" id="{F9EA4DDF-447E-4B9E-89D3-A616926212E1}"/>
                </a:ext>
              </a:extLst>
            </xdr:cNvPr>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82550" y="2952750"/>
              <a:ext cx="1828800" cy="224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177800</xdr:colOff>
      <xdr:row>1</xdr:row>
      <xdr:rowOff>12700</xdr:rowOff>
    </xdr:from>
    <xdr:to>
      <xdr:col>5</xdr:col>
      <xdr:colOff>1365250</xdr:colOff>
      <xdr:row>13</xdr:row>
      <xdr:rowOff>120650</xdr:rowOff>
    </xdr:to>
    <xdr:graphicFrame macro="">
      <xdr:nvGraphicFramePr>
        <xdr:cNvPr id="6" name="Chart 5">
          <a:extLst>
            <a:ext uri="{FF2B5EF4-FFF2-40B4-BE49-F238E27FC236}">
              <a16:creationId xmlns:a16="http://schemas.microsoft.com/office/drawing/2014/main" id="{C8B4CEA9-928A-CA77-FF42-455F6B6C0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14</xdr:row>
      <xdr:rowOff>50800</xdr:rowOff>
    </xdr:from>
    <xdr:to>
      <xdr:col>5</xdr:col>
      <xdr:colOff>1403350</xdr:colOff>
      <xdr:row>27</xdr:row>
      <xdr:rowOff>0</xdr:rowOff>
    </xdr:to>
    <xdr:graphicFrame macro="">
      <xdr:nvGraphicFramePr>
        <xdr:cNvPr id="7" name="Chart 6">
          <a:extLst>
            <a:ext uri="{FF2B5EF4-FFF2-40B4-BE49-F238E27FC236}">
              <a16:creationId xmlns:a16="http://schemas.microsoft.com/office/drawing/2014/main" id="{11FDD524-BCCB-E178-0F15-AB8900799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965200</xdr:colOff>
      <xdr:row>28</xdr:row>
      <xdr:rowOff>88900</xdr:rowOff>
    </xdr:from>
    <xdr:to>
      <xdr:col>5</xdr:col>
      <xdr:colOff>285750</xdr:colOff>
      <xdr:row>43</xdr:row>
      <xdr:rowOff>69850</xdr:rowOff>
    </xdr:to>
    <xdr:graphicFrame macro="">
      <xdr:nvGraphicFramePr>
        <xdr:cNvPr id="8" name="Chart 7">
          <a:extLst>
            <a:ext uri="{FF2B5EF4-FFF2-40B4-BE49-F238E27FC236}">
              <a16:creationId xmlns:a16="http://schemas.microsoft.com/office/drawing/2014/main" id="{562AE8ED-83E1-4957-48F8-1022C899C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384174</xdr:colOff>
      <xdr:row>46</xdr:row>
      <xdr:rowOff>31750</xdr:rowOff>
    </xdr:from>
    <xdr:to>
      <xdr:col>7</xdr:col>
      <xdr:colOff>774700</xdr:colOff>
      <xdr:row>61</xdr:row>
      <xdr:rowOff>12700</xdr:rowOff>
    </xdr:to>
    <xdr:graphicFrame macro="">
      <xdr:nvGraphicFramePr>
        <xdr:cNvPr id="11" name="Chart 10">
          <a:extLst>
            <a:ext uri="{FF2B5EF4-FFF2-40B4-BE49-F238E27FC236}">
              <a16:creationId xmlns:a16="http://schemas.microsoft.com/office/drawing/2014/main" id="{6FE05CAA-E472-466D-3519-FD88BC917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234950</xdr:colOff>
      <xdr:row>92</xdr:row>
      <xdr:rowOff>107950</xdr:rowOff>
    </xdr:from>
    <xdr:to>
      <xdr:col>7</xdr:col>
      <xdr:colOff>241300</xdr:colOff>
      <xdr:row>107</xdr:row>
      <xdr:rowOff>88900</xdr:rowOff>
    </xdr:to>
    <xdr:graphicFrame macro="">
      <xdr:nvGraphicFramePr>
        <xdr:cNvPr id="12" name="Chart 11">
          <a:extLst>
            <a:ext uri="{FF2B5EF4-FFF2-40B4-BE49-F238E27FC236}">
              <a16:creationId xmlns:a16="http://schemas.microsoft.com/office/drawing/2014/main" id="{1860F650-D896-EB89-DA26-D41B5C55F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330200</xdr:colOff>
      <xdr:row>109</xdr:row>
      <xdr:rowOff>50800</xdr:rowOff>
    </xdr:from>
    <xdr:to>
      <xdr:col>6</xdr:col>
      <xdr:colOff>234950</xdr:colOff>
      <xdr:row>124</xdr:row>
      <xdr:rowOff>31750</xdr:rowOff>
    </xdr:to>
    <xdr:graphicFrame macro="">
      <xdr:nvGraphicFramePr>
        <xdr:cNvPr id="13" name="Chart 12">
          <a:extLst>
            <a:ext uri="{FF2B5EF4-FFF2-40B4-BE49-F238E27FC236}">
              <a16:creationId xmlns:a16="http://schemas.microsoft.com/office/drawing/2014/main" id="{5376B621-38A9-6267-9171-FDFC89276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1089025</xdr:colOff>
      <xdr:row>125</xdr:row>
      <xdr:rowOff>0</xdr:rowOff>
    </xdr:from>
    <xdr:to>
      <xdr:col>4</xdr:col>
      <xdr:colOff>1308100</xdr:colOff>
      <xdr:row>137</xdr:row>
      <xdr:rowOff>19050</xdr:rowOff>
    </xdr:to>
    <xdr:graphicFrame macro="">
      <xdr:nvGraphicFramePr>
        <xdr:cNvPr id="14" name="Chart 13">
          <a:extLst>
            <a:ext uri="{FF2B5EF4-FFF2-40B4-BE49-F238E27FC236}">
              <a16:creationId xmlns:a16="http://schemas.microsoft.com/office/drawing/2014/main" id="{51C502AB-F8FA-185F-87D3-A907A1C5B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603250</xdr:colOff>
      <xdr:row>139</xdr:row>
      <xdr:rowOff>139700</xdr:rowOff>
    </xdr:from>
    <xdr:to>
      <xdr:col>6</xdr:col>
      <xdr:colOff>222250</xdr:colOff>
      <xdr:row>154</xdr:row>
      <xdr:rowOff>120650</xdr:rowOff>
    </xdr:to>
    <xdr:graphicFrame macro="">
      <xdr:nvGraphicFramePr>
        <xdr:cNvPr id="15" name="Chart 14">
          <a:extLst>
            <a:ext uri="{FF2B5EF4-FFF2-40B4-BE49-F238E27FC236}">
              <a16:creationId xmlns:a16="http://schemas.microsoft.com/office/drawing/2014/main" id="{135F77A6-9BFC-A294-BC14-9260C3AA8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7947025</xdr:colOff>
      <xdr:row>2</xdr:row>
      <xdr:rowOff>82550</xdr:rowOff>
    </xdr:from>
    <xdr:to>
      <xdr:col>0</xdr:col>
      <xdr:colOff>12519025</xdr:colOff>
      <xdr:row>20</xdr:row>
      <xdr:rowOff>0</xdr:rowOff>
    </xdr:to>
    <xdr:graphicFrame macro="">
      <xdr:nvGraphicFramePr>
        <xdr:cNvPr id="2" name="Chart 1">
          <a:extLst>
            <a:ext uri="{FF2B5EF4-FFF2-40B4-BE49-F238E27FC236}">
              <a16:creationId xmlns:a16="http://schemas.microsoft.com/office/drawing/2014/main" id="{E7089326-4E36-4992-AA0C-1383CE8D6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382240</xdr:colOff>
      <xdr:row>9</xdr:row>
      <xdr:rowOff>32915</xdr:rowOff>
    </xdr:from>
    <xdr:to>
      <xdr:col>7</xdr:col>
      <xdr:colOff>222315</xdr:colOff>
      <xdr:row>24</xdr:row>
      <xdr:rowOff>21452</xdr:rowOff>
    </xdr:to>
    <xdr:graphicFrame macro="">
      <xdr:nvGraphicFramePr>
        <xdr:cNvPr id="3" name="Chart 2">
          <a:extLst>
            <a:ext uri="{FF2B5EF4-FFF2-40B4-BE49-F238E27FC236}">
              <a16:creationId xmlns:a16="http://schemas.microsoft.com/office/drawing/2014/main" id="{AF98D5F0-0444-4875-AA83-12903C605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295157</xdr:colOff>
      <xdr:row>30</xdr:row>
      <xdr:rowOff>124766</xdr:rowOff>
    </xdr:from>
    <xdr:to>
      <xdr:col>8</xdr:col>
      <xdr:colOff>458611</xdr:colOff>
      <xdr:row>45</xdr:row>
      <xdr:rowOff>64676</xdr:rowOff>
    </xdr:to>
    <xdr:graphicFrame macro="">
      <xdr:nvGraphicFramePr>
        <xdr:cNvPr id="4" name="Chart 3">
          <a:extLst>
            <a:ext uri="{FF2B5EF4-FFF2-40B4-BE49-F238E27FC236}">
              <a16:creationId xmlns:a16="http://schemas.microsoft.com/office/drawing/2014/main" id="{CE8ED556-B8DB-4F17-8C3B-65F8F3F96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377472</xdr:colOff>
      <xdr:row>46</xdr:row>
      <xdr:rowOff>42451</xdr:rowOff>
    </xdr:from>
    <xdr:to>
      <xdr:col>9</xdr:col>
      <xdr:colOff>111713</xdr:colOff>
      <xdr:row>55</xdr:row>
      <xdr:rowOff>141112</xdr:rowOff>
    </xdr:to>
    <xdr:graphicFrame macro="">
      <xdr:nvGraphicFramePr>
        <xdr:cNvPr id="5" name="Chart 4">
          <a:extLst>
            <a:ext uri="{FF2B5EF4-FFF2-40B4-BE49-F238E27FC236}">
              <a16:creationId xmlns:a16="http://schemas.microsoft.com/office/drawing/2014/main" id="{7A6FEE94-99F9-4DD8-8291-7D2D91C89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107006</xdr:colOff>
      <xdr:row>56</xdr:row>
      <xdr:rowOff>1293</xdr:rowOff>
    </xdr:from>
    <xdr:to>
      <xdr:col>7</xdr:col>
      <xdr:colOff>546805</xdr:colOff>
      <xdr:row>67</xdr:row>
      <xdr:rowOff>135232</xdr:rowOff>
    </xdr:to>
    <xdr:graphicFrame macro="">
      <xdr:nvGraphicFramePr>
        <xdr:cNvPr id="6" name="Chart 5">
          <a:extLst>
            <a:ext uri="{FF2B5EF4-FFF2-40B4-BE49-F238E27FC236}">
              <a16:creationId xmlns:a16="http://schemas.microsoft.com/office/drawing/2014/main" id="{C517D9BD-CEE1-4FBB-855D-2349FB50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871837</xdr:colOff>
      <xdr:row>67</xdr:row>
      <xdr:rowOff>52860</xdr:rowOff>
    </xdr:from>
    <xdr:to>
      <xdr:col>9</xdr:col>
      <xdr:colOff>557770</xdr:colOff>
      <xdr:row>80</xdr:row>
      <xdr:rowOff>145879</xdr:rowOff>
    </xdr:to>
    <xdr:graphicFrame macro="">
      <xdr:nvGraphicFramePr>
        <xdr:cNvPr id="7" name="Chart 6">
          <a:extLst>
            <a:ext uri="{FF2B5EF4-FFF2-40B4-BE49-F238E27FC236}">
              <a16:creationId xmlns:a16="http://schemas.microsoft.com/office/drawing/2014/main" id="{0CAFD74D-F90C-42E5-8169-4AF5A881E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777445</xdr:colOff>
      <xdr:row>81</xdr:row>
      <xdr:rowOff>138671</xdr:rowOff>
    </xdr:from>
    <xdr:to>
      <xdr:col>9</xdr:col>
      <xdr:colOff>266013</xdr:colOff>
      <xdr:row>94</xdr:row>
      <xdr:rowOff>51488</xdr:rowOff>
    </xdr:to>
    <xdr:graphicFrame macro="">
      <xdr:nvGraphicFramePr>
        <xdr:cNvPr id="8" name="Chart 7">
          <a:extLst>
            <a:ext uri="{FF2B5EF4-FFF2-40B4-BE49-F238E27FC236}">
              <a16:creationId xmlns:a16="http://schemas.microsoft.com/office/drawing/2014/main" id="{EF693C80-D68F-418D-BFDC-868D694C4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871837</xdr:colOff>
      <xdr:row>95</xdr:row>
      <xdr:rowOff>78603</xdr:rowOff>
    </xdr:from>
    <xdr:to>
      <xdr:col>9</xdr:col>
      <xdr:colOff>355256</xdr:colOff>
      <xdr:row>112</xdr:row>
      <xdr:rowOff>15789</xdr:rowOff>
    </xdr:to>
    <xdr:graphicFrame macro="">
      <xdr:nvGraphicFramePr>
        <xdr:cNvPr id="9" name="Chart 8">
          <a:extLst>
            <a:ext uri="{FF2B5EF4-FFF2-40B4-BE49-F238E27FC236}">
              <a16:creationId xmlns:a16="http://schemas.microsoft.com/office/drawing/2014/main" id="{3AF78BA2-B94D-4933-8CEF-20EA1A2A7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112</xdr:row>
      <xdr:rowOff>27117</xdr:rowOff>
    </xdr:from>
    <xdr:to>
      <xdr:col>1</xdr:col>
      <xdr:colOff>710514</xdr:colOff>
      <xdr:row>128</xdr:row>
      <xdr:rowOff>161668</xdr:rowOff>
    </xdr:to>
    <xdr:graphicFrame macro="">
      <xdr:nvGraphicFramePr>
        <xdr:cNvPr id="10" name="Chart 9">
          <a:extLst>
            <a:ext uri="{FF2B5EF4-FFF2-40B4-BE49-F238E27FC236}">
              <a16:creationId xmlns:a16="http://schemas.microsoft.com/office/drawing/2014/main" id="{6C947CC4-4CEA-4407-98B0-68DA7B9AE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xdr:colOff>
      <xdr:row>0</xdr:row>
      <xdr:rowOff>31750</xdr:rowOff>
    </xdr:from>
    <xdr:to>
      <xdr:col>14</xdr:col>
      <xdr:colOff>25400</xdr:colOff>
      <xdr:row>36</xdr:row>
      <xdr:rowOff>120650</xdr:rowOff>
    </xdr:to>
    <xdr:sp macro="" textlink="">
      <xdr:nvSpPr>
        <xdr:cNvPr id="2" name="Rectangle: Rounded Corners 1">
          <a:extLst>
            <a:ext uri="{FF2B5EF4-FFF2-40B4-BE49-F238E27FC236}">
              <a16:creationId xmlns:a16="http://schemas.microsoft.com/office/drawing/2014/main" id="{C237B2A8-AE8A-468B-BF6A-5911EB339AAF}"/>
            </a:ext>
          </a:extLst>
        </xdr:cNvPr>
        <xdr:cNvSpPr/>
      </xdr:nvSpPr>
      <xdr:spPr>
        <a:xfrm>
          <a:off x="6350" y="31750"/>
          <a:ext cx="8548645" cy="6653427"/>
        </a:xfrm>
        <a:prstGeom prst="roundRect">
          <a:avLst>
            <a:gd name="adj" fmla="val 0"/>
          </a:avLst>
        </a:prstGeom>
        <a:solidFill>
          <a:schemeClr val="bg1"/>
        </a:solidFill>
        <a:ln>
          <a:noFill/>
        </a:ln>
        <a:effectLst>
          <a:outerShdw blurRad="63500" sx="102000" sy="102000" algn="ctr" rotWithShape="0">
            <a:schemeClr val="tx1">
              <a:lumMod val="65000"/>
              <a:lumOff val="3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xdr:colOff>
      <xdr:row>7</xdr:row>
      <xdr:rowOff>50800</xdr:rowOff>
    </xdr:from>
    <xdr:to>
      <xdr:col>13</xdr:col>
      <xdr:colOff>349250</xdr:colOff>
      <xdr:row>21</xdr:row>
      <xdr:rowOff>6350</xdr:rowOff>
    </xdr:to>
    <xdr:sp macro="" textlink="">
      <xdr:nvSpPr>
        <xdr:cNvPr id="4" name="Rectangle: Rounded Corners 3">
          <a:extLst>
            <a:ext uri="{FF2B5EF4-FFF2-40B4-BE49-F238E27FC236}">
              <a16:creationId xmlns:a16="http://schemas.microsoft.com/office/drawing/2014/main" id="{8F5BE3D3-C235-4FAD-9E5E-23FD2E8D17CF}"/>
            </a:ext>
          </a:extLst>
        </xdr:cNvPr>
        <xdr:cNvSpPr/>
      </xdr:nvSpPr>
      <xdr:spPr>
        <a:xfrm>
          <a:off x="6350" y="1339850"/>
          <a:ext cx="8267700" cy="253365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88900</xdr:colOff>
      <xdr:row>0</xdr:row>
      <xdr:rowOff>0</xdr:rowOff>
    </xdr:from>
    <xdr:to>
      <xdr:col>13</xdr:col>
      <xdr:colOff>342900</xdr:colOff>
      <xdr:row>5</xdr:row>
      <xdr:rowOff>56759</xdr:rowOff>
    </xdr:to>
    <xdr:sp macro="" textlink="">
      <xdr:nvSpPr>
        <xdr:cNvPr id="7" name="Rectangle: Rounded Corners 6">
          <a:extLst>
            <a:ext uri="{FF2B5EF4-FFF2-40B4-BE49-F238E27FC236}">
              <a16:creationId xmlns:a16="http://schemas.microsoft.com/office/drawing/2014/main" id="{CEBC27C2-0F17-8B75-0B6C-6FC747E4BA0B}"/>
            </a:ext>
          </a:extLst>
        </xdr:cNvPr>
        <xdr:cNvSpPr/>
      </xdr:nvSpPr>
      <xdr:spPr>
        <a:xfrm>
          <a:off x="88900" y="0"/>
          <a:ext cx="8178800" cy="977509"/>
        </a:xfrm>
        <a:prstGeom prst="roundRect">
          <a:avLst/>
        </a:prstGeom>
        <a:solidFill>
          <a:schemeClr val="bg1"/>
        </a:solidFill>
        <a:ln>
          <a:noFill/>
        </a:ln>
        <a:effectLst>
          <a:innerShdw blurRad="114300">
            <a:schemeClr val="accent6">
              <a:lumMod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436694</xdr:colOff>
      <xdr:row>0</xdr:row>
      <xdr:rowOff>0</xdr:rowOff>
    </xdr:from>
    <xdr:to>
      <xdr:col>3</xdr:col>
      <xdr:colOff>146049</xdr:colOff>
      <xdr:row>5</xdr:row>
      <xdr:rowOff>63500</xdr:rowOff>
    </xdr:to>
    <xdr:grpSp>
      <xdr:nvGrpSpPr>
        <xdr:cNvPr id="8" name="Group 7">
          <a:extLst>
            <a:ext uri="{FF2B5EF4-FFF2-40B4-BE49-F238E27FC236}">
              <a16:creationId xmlns:a16="http://schemas.microsoft.com/office/drawing/2014/main" id="{46B5CB9E-51F1-D347-44CE-50F39B864CDD}"/>
            </a:ext>
          </a:extLst>
        </xdr:cNvPr>
        <xdr:cNvGrpSpPr/>
      </xdr:nvGrpSpPr>
      <xdr:grpSpPr>
        <a:xfrm>
          <a:off x="436694" y="0"/>
          <a:ext cx="1537125" cy="964514"/>
          <a:chOff x="330200" y="0"/>
          <a:chExt cx="1631950" cy="927100"/>
        </a:xfrm>
      </xdr:grpSpPr>
      <xdr:sp macro="" textlink="">
        <xdr:nvSpPr>
          <xdr:cNvPr id="12" name="Rectangle 11">
            <a:extLst>
              <a:ext uri="{FF2B5EF4-FFF2-40B4-BE49-F238E27FC236}">
                <a16:creationId xmlns:a16="http://schemas.microsoft.com/office/drawing/2014/main" id="{CF3294CB-72A9-4276-C704-7DF75B8A59EF}"/>
              </a:ext>
            </a:extLst>
          </xdr:cNvPr>
          <xdr:cNvSpPr/>
        </xdr:nvSpPr>
        <xdr:spPr>
          <a:xfrm>
            <a:off x="330200" y="635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Rectangle 12">
            <a:extLst>
              <a:ext uri="{FF2B5EF4-FFF2-40B4-BE49-F238E27FC236}">
                <a16:creationId xmlns:a16="http://schemas.microsoft.com/office/drawing/2014/main" id="{55A149AA-E1FF-F5EE-62C2-0A89880E422B}"/>
              </a:ext>
            </a:extLst>
          </xdr:cNvPr>
          <xdr:cNvSpPr/>
        </xdr:nvSpPr>
        <xdr:spPr>
          <a:xfrm>
            <a:off x="1428750" y="0"/>
            <a:ext cx="533400" cy="920750"/>
          </a:xfrm>
          <a:prstGeom prst="rect">
            <a:avLst/>
          </a:prstGeom>
          <a:solidFill>
            <a:schemeClr val="accent6">
              <a:lumMod val="50000"/>
            </a:schemeClr>
          </a:solidFill>
          <a:ln>
            <a:noFill/>
          </a:ln>
          <a:effectLst>
            <a:outerShdw blurRad="63500" sx="102000" sy="102000" algn="ctr" rotWithShape="0">
              <a:schemeClr val="accent6">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a:extLst>
              <a:ext uri="{FF2B5EF4-FFF2-40B4-BE49-F238E27FC236}">
                <a16:creationId xmlns:a16="http://schemas.microsoft.com/office/drawing/2014/main" id="{3D7B2AEC-D7D6-6A12-2DF4-6C6FE04A76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146051"/>
            <a:ext cx="815867" cy="692149"/>
          </a:xfrm>
          <a:prstGeom prst="rect">
            <a:avLst/>
          </a:prstGeom>
        </xdr:spPr>
      </xdr:pic>
    </xdr:grpSp>
    <xdr:clientData/>
  </xdr:twoCellAnchor>
  <xdr:twoCellAnchor>
    <xdr:from>
      <xdr:col>11</xdr:col>
      <xdr:colOff>495300</xdr:colOff>
      <xdr:row>0</xdr:row>
      <xdr:rowOff>134828</xdr:rowOff>
    </xdr:from>
    <xdr:to>
      <xdr:col>13</xdr:col>
      <xdr:colOff>219489</xdr:colOff>
      <xdr:row>4</xdr:row>
      <xdr:rowOff>119722</xdr:rowOff>
    </xdr:to>
    <xdr:pic>
      <xdr:nvPicPr>
        <xdr:cNvPr id="9" name="Picture 8">
          <a:extLst>
            <a:ext uri="{FF2B5EF4-FFF2-40B4-BE49-F238E27FC236}">
              <a16:creationId xmlns:a16="http://schemas.microsoft.com/office/drawing/2014/main" id="{48DCEB6D-2D96-1908-2CAB-44137E5822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00900" y="134828"/>
          <a:ext cx="943389" cy="721494"/>
        </a:xfrm>
        <a:prstGeom prst="rect">
          <a:avLst/>
        </a:prstGeom>
      </xdr:spPr>
    </xdr:pic>
    <xdr:clientData/>
  </xdr:twoCellAnchor>
  <xdr:twoCellAnchor>
    <xdr:from>
      <xdr:col>3</xdr:col>
      <xdr:colOff>202817</xdr:colOff>
      <xdr:row>1</xdr:row>
      <xdr:rowOff>101513</xdr:rowOff>
    </xdr:from>
    <xdr:to>
      <xdr:col>11</xdr:col>
      <xdr:colOff>453193</xdr:colOff>
      <xdr:row>4</xdr:row>
      <xdr:rowOff>20964</xdr:rowOff>
    </xdr:to>
    <xdr:sp macro="" textlink="">
      <xdr:nvSpPr>
        <xdr:cNvPr id="10" name="TextBox 9">
          <a:extLst>
            <a:ext uri="{FF2B5EF4-FFF2-40B4-BE49-F238E27FC236}">
              <a16:creationId xmlns:a16="http://schemas.microsoft.com/office/drawing/2014/main" id="{599011FF-C3E6-D997-F973-5E6EFCF884EE}"/>
            </a:ext>
          </a:extLst>
        </xdr:cNvPr>
        <xdr:cNvSpPr txBox="1"/>
      </xdr:nvSpPr>
      <xdr:spPr>
        <a:xfrm>
          <a:off x="2031617" y="285663"/>
          <a:ext cx="5127176" cy="471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accent6">
                  <a:lumMod val="50000"/>
                </a:schemeClr>
              </a:solidFill>
            </a:rPr>
            <a:t>SURVEY FEEDBACK ANALYSIS DASHBOARD</a:t>
          </a:r>
        </a:p>
      </xdr:txBody>
    </xdr:sp>
    <xdr:clientData/>
  </xdr:twoCellAnchor>
  <xdr:twoCellAnchor>
    <xdr:from>
      <xdr:col>4</xdr:col>
      <xdr:colOff>292100</xdr:colOff>
      <xdr:row>8</xdr:row>
      <xdr:rowOff>95250</xdr:rowOff>
    </xdr:from>
    <xdr:to>
      <xdr:col>7</xdr:col>
      <xdr:colOff>133350</xdr:colOff>
      <xdr:row>10</xdr:row>
      <xdr:rowOff>69850</xdr:rowOff>
    </xdr:to>
    <xdr:sp macro="" textlink="">
      <xdr:nvSpPr>
        <xdr:cNvPr id="15" name="TextBox 14">
          <a:extLst>
            <a:ext uri="{FF2B5EF4-FFF2-40B4-BE49-F238E27FC236}">
              <a16:creationId xmlns:a16="http://schemas.microsoft.com/office/drawing/2014/main" id="{094098FD-9120-4FC7-81B4-8A262B952D76}"/>
            </a:ext>
          </a:extLst>
        </xdr:cNvPr>
        <xdr:cNvSpPr txBox="1"/>
      </xdr:nvSpPr>
      <xdr:spPr>
        <a:xfrm>
          <a:off x="2730500" y="1568450"/>
          <a:ext cx="1670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solidFill>
              <a:schemeClr val="accent6">
                <a:lumMod val="50000"/>
              </a:schemeClr>
            </a:solidFill>
          </a:endParaRPr>
        </a:p>
      </xdr:txBody>
    </xdr:sp>
    <xdr:clientData/>
  </xdr:twoCellAnchor>
  <xdr:twoCellAnchor>
    <xdr:from>
      <xdr:col>4</xdr:col>
      <xdr:colOff>285750</xdr:colOff>
      <xdr:row>7</xdr:row>
      <xdr:rowOff>146956</xdr:rowOff>
    </xdr:from>
    <xdr:to>
      <xdr:col>6</xdr:col>
      <xdr:colOff>501650</xdr:colOff>
      <xdr:row>10</xdr:row>
      <xdr:rowOff>63499</xdr:rowOff>
    </xdr:to>
    <xdr:sp macro="" textlink="PivotTable_4_SecondaryDataset!#REF!">
      <xdr:nvSpPr>
        <xdr:cNvPr id="20" name="TextBox 19">
          <a:extLst>
            <a:ext uri="{FF2B5EF4-FFF2-40B4-BE49-F238E27FC236}">
              <a16:creationId xmlns:a16="http://schemas.microsoft.com/office/drawing/2014/main" id="{8B87A4C0-B00A-4D1C-8138-5148F3DF8E94}"/>
            </a:ext>
          </a:extLst>
        </xdr:cNvPr>
        <xdr:cNvSpPr txBox="1"/>
      </xdr:nvSpPr>
      <xdr:spPr>
        <a:xfrm>
          <a:off x="2724150" y="1436006"/>
          <a:ext cx="1435100" cy="46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AD2623-0EFD-4CA7-A556-7A14A94462CE}" type="TxLink">
            <a:rPr lang="en-US" sz="2800" b="1" i="0" u="none" strike="noStrike">
              <a:solidFill>
                <a:srgbClr val="000000"/>
              </a:solidFill>
              <a:latin typeface="Calibri"/>
              <a:ea typeface="Calibri"/>
              <a:cs typeface="Calibri"/>
            </a:rPr>
            <a:pPr/>
            <a:t> </a:t>
          </a:fld>
          <a:endParaRPr lang="en-US" sz="2800">
            <a:solidFill>
              <a:schemeClr val="accent6">
                <a:lumMod val="50000"/>
              </a:schemeClr>
            </a:solidFill>
          </a:endParaRPr>
        </a:p>
      </xdr:txBody>
    </xdr:sp>
    <xdr:clientData/>
  </xdr:twoCellAnchor>
  <xdr:twoCellAnchor>
    <xdr:from>
      <xdr:col>9</xdr:col>
      <xdr:colOff>476250</xdr:colOff>
      <xdr:row>9</xdr:row>
      <xdr:rowOff>36698</xdr:rowOff>
    </xdr:from>
    <xdr:to>
      <xdr:col>11</xdr:col>
      <xdr:colOff>6350</xdr:colOff>
      <xdr:row>10</xdr:row>
      <xdr:rowOff>114300</xdr:rowOff>
    </xdr:to>
    <xdr:sp macro="" textlink="PivotTable_4_SecondaryDataset!#REF!">
      <xdr:nvSpPr>
        <xdr:cNvPr id="25" name="TextBox 24">
          <a:extLst>
            <a:ext uri="{FF2B5EF4-FFF2-40B4-BE49-F238E27FC236}">
              <a16:creationId xmlns:a16="http://schemas.microsoft.com/office/drawing/2014/main" id="{2A262077-5FEA-4766-AAF3-2A3F3DF74CA7}"/>
            </a:ext>
          </a:extLst>
        </xdr:cNvPr>
        <xdr:cNvSpPr txBox="1"/>
      </xdr:nvSpPr>
      <xdr:spPr>
        <a:xfrm>
          <a:off x="5962650" y="1694048"/>
          <a:ext cx="749300" cy="26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6DA929-197C-4879-BDB0-D45B1F7629B4}" type="TxLink">
            <a:rPr lang="en-US" sz="1600" b="1" i="0" u="none" strike="noStrike">
              <a:solidFill>
                <a:schemeClr val="accent6">
                  <a:lumMod val="50000"/>
                </a:schemeClr>
              </a:solidFill>
              <a:latin typeface="Calibri"/>
              <a:ea typeface="Calibri"/>
              <a:cs typeface="Calibri"/>
            </a:rPr>
            <a:pPr marL="0" indent="0"/>
            <a:t> </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13</xdr:col>
      <xdr:colOff>463550</xdr:colOff>
      <xdr:row>9</xdr:row>
      <xdr:rowOff>12701</xdr:rowOff>
    </xdr:from>
    <xdr:to>
      <xdr:col>14</xdr:col>
      <xdr:colOff>431800</xdr:colOff>
      <xdr:row>10</xdr:row>
      <xdr:rowOff>124637</xdr:rowOff>
    </xdr:to>
    <xdr:sp macro="" textlink="PivotTable_4_SecondaryDataset!#REF!">
      <xdr:nvSpPr>
        <xdr:cNvPr id="30" name="TextBox 29">
          <a:extLst>
            <a:ext uri="{FF2B5EF4-FFF2-40B4-BE49-F238E27FC236}">
              <a16:creationId xmlns:a16="http://schemas.microsoft.com/office/drawing/2014/main" id="{B469F844-9958-42EA-9426-33886463F378}"/>
            </a:ext>
          </a:extLst>
        </xdr:cNvPr>
        <xdr:cNvSpPr txBox="1"/>
      </xdr:nvSpPr>
      <xdr:spPr>
        <a:xfrm>
          <a:off x="8388350" y="1670051"/>
          <a:ext cx="577850" cy="29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0C9E36-0469-4715-9F2E-CEB9CE68DDFE}" type="TxLink">
            <a:rPr lang="en-US" sz="1600" b="1" i="0" u="none" strike="noStrike">
              <a:solidFill>
                <a:schemeClr val="accent6">
                  <a:lumMod val="50000"/>
                </a:schemeClr>
              </a:solidFill>
              <a:latin typeface="Calibri"/>
              <a:ea typeface="Calibri"/>
              <a:cs typeface="Calibri"/>
            </a:rPr>
            <a:pPr marL="0" indent="0"/>
            <a:t> </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0</xdr:col>
      <xdr:colOff>107950</xdr:colOff>
      <xdr:row>7</xdr:row>
      <xdr:rowOff>127000</xdr:rowOff>
    </xdr:from>
    <xdr:to>
      <xdr:col>6</xdr:col>
      <xdr:colOff>438150</xdr:colOff>
      <xdr:row>20</xdr:row>
      <xdr:rowOff>133350</xdr:rowOff>
    </xdr:to>
    <xdr:sp macro="" textlink="">
      <xdr:nvSpPr>
        <xdr:cNvPr id="33" name="Rectangle: Rounded Corners 32">
          <a:extLst>
            <a:ext uri="{FF2B5EF4-FFF2-40B4-BE49-F238E27FC236}">
              <a16:creationId xmlns:a16="http://schemas.microsoft.com/office/drawing/2014/main" id="{0AA8D8FA-78CF-4085-897E-2D9032922677}"/>
            </a:ext>
          </a:extLst>
        </xdr:cNvPr>
        <xdr:cNvSpPr/>
      </xdr:nvSpPr>
      <xdr:spPr>
        <a:xfrm>
          <a:off x="107950" y="1416050"/>
          <a:ext cx="39878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527050</xdr:colOff>
      <xdr:row>7</xdr:row>
      <xdr:rowOff>133350</xdr:rowOff>
    </xdr:from>
    <xdr:to>
      <xdr:col>13</xdr:col>
      <xdr:colOff>247650</xdr:colOff>
      <xdr:row>20</xdr:row>
      <xdr:rowOff>139700</xdr:rowOff>
    </xdr:to>
    <xdr:sp macro="" textlink="">
      <xdr:nvSpPr>
        <xdr:cNvPr id="56" name="Rectangle: Rounded Corners 55">
          <a:extLst>
            <a:ext uri="{FF2B5EF4-FFF2-40B4-BE49-F238E27FC236}">
              <a16:creationId xmlns:a16="http://schemas.microsoft.com/office/drawing/2014/main" id="{C312D01D-8800-4B55-B0BA-23D0FE5DFF45}"/>
            </a:ext>
          </a:extLst>
        </xdr:cNvPr>
        <xdr:cNvSpPr/>
      </xdr:nvSpPr>
      <xdr:spPr>
        <a:xfrm>
          <a:off x="4184650" y="1422400"/>
          <a:ext cx="39878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xdr:colOff>
      <xdr:row>22</xdr:row>
      <xdr:rowOff>6350</xdr:rowOff>
    </xdr:from>
    <xdr:to>
      <xdr:col>13</xdr:col>
      <xdr:colOff>349250</xdr:colOff>
      <xdr:row>35</xdr:row>
      <xdr:rowOff>69850</xdr:rowOff>
    </xdr:to>
    <xdr:sp macro="" textlink="">
      <xdr:nvSpPr>
        <xdr:cNvPr id="57" name="Rectangle: Rounded Corners 56">
          <a:extLst>
            <a:ext uri="{FF2B5EF4-FFF2-40B4-BE49-F238E27FC236}">
              <a16:creationId xmlns:a16="http://schemas.microsoft.com/office/drawing/2014/main" id="{FCE67B0B-6F48-435A-B7C0-E26BE8FE276E}"/>
            </a:ext>
          </a:extLst>
        </xdr:cNvPr>
        <xdr:cNvSpPr/>
      </xdr:nvSpPr>
      <xdr:spPr>
        <a:xfrm>
          <a:off x="6350" y="4057650"/>
          <a:ext cx="8267700" cy="2533650"/>
        </a:xfrm>
        <a:prstGeom prst="roundRect">
          <a:avLst>
            <a:gd name="adj" fmla="val 5647"/>
          </a:avLst>
        </a:prstGeom>
        <a:solidFill>
          <a:schemeClr val="accent6">
            <a:lumMod val="60000"/>
            <a:lumOff val="40000"/>
          </a:schemeClr>
        </a:solidFill>
        <a:ln>
          <a:solidFill>
            <a:schemeClr val="accent6">
              <a:lumMod val="20000"/>
              <a:lumOff val="80000"/>
            </a:schemeClr>
          </a:solidFill>
        </a:ln>
        <a:effectLst>
          <a:outerShdw blurRad="38100" sx="102000" sy="102000" algn="ctr" rotWithShape="0">
            <a:schemeClr val="accent6">
              <a:lumMod val="50000"/>
              <a:alpha val="3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114300</xdr:colOff>
      <xdr:row>22</xdr:row>
      <xdr:rowOff>82550</xdr:rowOff>
    </xdr:from>
    <xdr:to>
      <xdr:col>6</xdr:col>
      <xdr:colOff>444500</xdr:colOff>
      <xdr:row>35</xdr:row>
      <xdr:rowOff>12700</xdr:rowOff>
    </xdr:to>
    <xdr:sp macro="" textlink="">
      <xdr:nvSpPr>
        <xdr:cNvPr id="58" name="Rectangle: Rounded Corners 57">
          <a:extLst>
            <a:ext uri="{FF2B5EF4-FFF2-40B4-BE49-F238E27FC236}">
              <a16:creationId xmlns:a16="http://schemas.microsoft.com/office/drawing/2014/main" id="{C9CBA3AB-A67E-40A4-A284-C643CFA68C2C}"/>
            </a:ext>
          </a:extLst>
        </xdr:cNvPr>
        <xdr:cNvSpPr/>
      </xdr:nvSpPr>
      <xdr:spPr>
        <a:xfrm>
          <a:off x="114300" y="4133850"/>
          <a:ext cx="39878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533400</xdr:colOff>
      <xdr:row>22</xdr:row>
      <xdr:rowOff>88900</xdr:rowOff>
    </xdr:from>
    <xdr:to>
      <xdr:col>13</xdr:col>
      <xdr:colOff>254000</xdr:colOff>
      <xdr:row>35</xdr:row>
      <xdr:rowOff>19050</xdr:rowOff>
    </xdr:to>
    <xdr:sp macro="" textlink="">
      <xdr:nvSpPr>
        <xdr:cNvPr id="59" name="Rectangle: Rounded Corners 58">
          <a:extLst>
            <a:ext uri="{FF2B5EF4-FFF2-40B4-BE49-F238E27FC236}">
              <a16:creationId xmlns:a16="http://schemas.microsoft.com/office/drawing/2014/main" id="{F2F688FA-FABD-4C70-B6FF-AAE29B1CC41F}"/>
            </a:ext>
          </a:extLst>
        </xdr:cNvPr>
        <xdr:cNvSpPr/>
      </xdr:nvSpPr>
      <xdr:spPr>
        <a:xfrm>
          <a:off x="4191000" y="4140200"/>
          <a:ext cx="3987800" cy="2400300"/>
        </a:xfrm>
        <a:prstGeom prst="roundRect">
          <a:avLst>
            <a:gd name="adj" fmla="val 509"/>
          </a:avLst>
        </a:prstGeom>
        <a:solidFill>
          <a:schemeClr val="bg1"/>
        </a:solidFill>
        <a:ln>
          <a:noFill/>
        </a:ln>
        <a:effectLst>
          <a:innerShdw blurRad="114300">
            <a:schemeClr val="accent6">
              <a:lumMod val="60000"/>
              <a:lumOff val="4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177800</xdr:colOff>
      <xdr:row>8</xdr:row>
      <xdr:rowOff>82550</xdr:rowOff>
    </xdr:from>
    <xdr:to>
      <xdr:col>6</xdr:col>
      <xdr:colOff>285750</xdr:colOff>
      <xdr:row>20</xdr:row>
      <xdr:rowOff>57150</xdr:rowOff>
    </xdr:to>
    <xdr:graphicFrame macro="">
      <xdr:nvGraphicFramePr>
        <xdr:cNvPr id="60" name="Chart 59">
          <a:extLst>
            <a:ext uri="{FF2B5EF4-FFF2-40B4-BE49-F238E27FC236}">
              <a16:creationId xmlns:a16="http://schemas.microsoft.com/office/drawing/2014/main" id="{58AAA9BE-5376-4A98-B23F-A5A4E064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12700</xdr:colOff>
      <xdr:row>8</xdr:row>
      <xdr:rowOff>25400</xdr:rowOff>
    </xdr:from>
    <xdr:to>
      <xdr:col>13</xdr:col>
      <xdr:colOff>146050</xdr:colOff>
      <xdr:row>20</xdr:row>
      <xdr:rowOff>69850</xdr:rowOff>
    </xdr:to>
    <xdr:graphicFrame macro="">
      <xdr:nvGraphicFramePr>
        <xdr:cNvPr id="61" name="Chart 60">
          <a:extLst>
            <a:ext uri="{FF2B5EF4-FFF2-40B4-BE49-F238E27FC236}">
              <a16:creationId xmlns:a16="http://schemas.microsoft.com/office/drawing/2014/main" id="{530BCB0A-895F-466F-A205-B5608AF84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196850</xdr:colOff>
      <xdr:row>23</xdr:row>
      <xdr:rowOff>6350</xdr:rowOff>
    </xdr:from>
    <xdr:to>
      <xdr:col>6</xdr:col>
      <xdr:colOff>330200</xdr:colOff>
      <xdr:row>34</xdr:row>
      <xdr:rowOff>139700</xdr:rowOff>
    </xdr:to>
    <xdr:graphicFrame macro="">
      <xdr:nvGraphicFramePr>
        <xdr:cNvPr id="62" name="Chart 61">
          <a:extLst>
            <a:ext uri="{FF2B5EF4-FFF2-40B4-BE49-F238E27FC236}">
              <a16:creationId xmlns:a16="http://schemas.microsoft.com/office/drawing/2014/main" id="{DAA3528B-6981-4D91-9BC8-A3FE812EB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12700</xdr:colOff>
      <xdr:row>22</xdr:row>
      <xdr:rowOff>171451</xdr:rowOff>
    </xdr:from>
    <xdr:to>
      <xdr:col>13</xdr:col>
      <xdr:colOff>177800</xdr:colOff>
      <xdr:row>34</xdr:row>
      <xdr:rowOff>120651</xdr:rowOff>
    </xdr:to>
    <xdr:graphicFrame macro="">
      <xdr:nvGraphicFramePr>
        <xdr:cNvPr id="63" name="Chart 62">
          <a:extLst>
            <a:ext uri="{FF2B5EF4-FFF2-40B4-BE49-F238E27FC236}">
              <a16:creationId xmlns:a16="http://schemas.microsoft.com/office/drawing/2014/main" id="{6BEAE432-F07B-4E4E-9727-8CC8236F1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PC/Downloads/Women%20in%20Nigerian%20Politics_%20Progress%20or%20Plateau_%20_%20Public%20Opinion%20Survey.%20(Responses)%20Finalis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IN" refreshedDate="45847.75980925926" createdVersion="8" refreshedVersion="8" minRefreshableVersion="3" recordCount="76" xr:uid="{EAD66DE3-72B5-4A7E-8752-C8E64A7576C5}">
  <cacheSource type="worksheet">
    <worksheetSource name="Form_Responses" r:id="rId2"/>
  </cacheSource>
  <cacheFields count="17">
    <cacheField name="Timestamp" numFmtId="165">
      <sharedItems containsSemiMixedTypes="0" containsNonDate="0" containsDate="1" containsString="0" minDate="2025-06-26T03:59:27" maxDate="2025-07-01T10:44:31"/>
    </cacheField>
    <cacheField name="What is your gender?" numFmtId="0">
      <sharedItems count="2">
        <s v="Female"/>
        <s v="Male"/>
      </sharedItems>
    </cacheField>
    <cacheField name="What is your age range?" numFmtId="0">
      <sharedItems count="5">
        <s v="18 - 25"/>
        <s v="36 - 45"/>
        <s v="26 - 35"/>
        <s v="46 - 60"/>
        <s v="Above 60"/>
      </sharedItems>
    </cacheField>
    <cacheField name="What is your highest level of education?" numFmtId="0">
      <sharedItems/>
    </cacheField>
    <cacheField name="Are you currently employed?" numFmtId="0">
      <sharedItems/>
    </cacheField>
    <cacheField name="State of residence" numFmtId="0">
      <sharedItems/>
    </cacheField>
    <cacheField name="Are you politically active (e.g., voting, campaigning, or party membership)?" numFmtId="0">
      <sharedItems count="3">
        <s v="No"/>
        <s v="Somewhat"/>
        <s v="Yes"/>
      </sharedItems>
    </cacheField>
    <cacheField name="Are you aware of any women currently holding political office in Nigeria?" numFmtId="0">
      <sharedItems count="3">
        <s v="Yes"/>
        <s v="No"/>
        <s v="Not sure"/>
      </sharedItems>
    </cacheField>
    <cacheField name="On a scale of 1–5, how would you rate the level of women’s participation in Nigerian politics today?" numFmtId="0">
      <sharedItems containsSemiMixedTypes="0" containsString="0" containsNumber="1" containsInteger="1" minValue="1" maxValue="5" count="5">
        <n v="3"/>
        <n v="2"/>
        <n v="1"/>
        <n v="4"/>
        <n v="5"/>
      </sharedItems>
    </cacheField>
    <cacheField name="Do you believe women have made progress in Nigerian politics over the last 10 years?" numFmtId="0">
      <sharedItems/>
    </cacheField>
    <cacheField name="Compared to men, how fairly do you think women are represented in political offices in Nigeria?" numFmtId="0">
      <sharedItems count="4">
        <s v="Somewhat fairly represented"/>
        <s v="Very fairly represented"/>
        <s v="Not fairly represented"/>
        <s v="Not sure"/>
      </sharedItems>
    </cacheField>
    <cacheField name="What do you think are the major challenges preventing women from entering political offices in Nigeria? (Select all that apply)" numFmtId="0">
      <sharedItems count="30">
        <s v="Cultural/Religious beliefs, Gender discrimination, Political violence/intimidation, Low political interest among women, Lack of party support"/>
        <s v="Cultural/Religious beliefs, Gender discrimination, Low political interest among women, Lack of party support"/>
        <s v="Lack of financial resources, Political violence/intimidation"/>
        <s v="Gender discrimination"/>
        <s v="Low political interest among women"/>
        <s v="Gender discrimination, Political violence/intimidation, Low political interest among women"/>
        <s v="Cultural/Religious beliefs, Gender discrimination, Political violence/intimidation, Lack of party support"/>
        <s v="Cultural/Religious beliefs, Gender discrimination, Political violence/intimidation, Low political interest among women"/>
        <s v="Lack of party support"/>
        <s v="Cultural/Religious beliefs, Lack of financial resources, Political violence/intimidation, Lack of party support"/>
        <s v="Cultural/Religious beliefs, Lack of financial resources, Gender discrimination, Political violence/intimidation, Lack of party support"/>
        <s v="Cultural/Religious beliefs, Lack of financial resources, Gender discrimination, Lack of party support"/>
        <s v="Cultural/Religious beliefs, Low political interest among women"/>
        <s v="Lack of financial resources, Political violence/intimidation, Low political interest among women, Lack of party support"/>
        <s v="Cultural/Religious beliefs"/>
        <s v="Cultural/Religious beliefs, Lack of financial resources, Gender discrimination, Political violence/intimidation, Low political interest among women, Lack of party support"/>
        <s v="Lack of financial resources, Gender discrimination, Political violence/intimidation, Lack of party support"/>
        <s v="Cultural/Religious beliefs, Gender discrimination, Lack of party support"/>
        <s v="Cultural/Religious beliefs, Gender discrimination, Political violence/intimidation"/>
        <s v="Political violence/intimidation"/>
        <s v="Cultural/Religious beliefs, Gender discrimination"/>
        <s v="Cultural/Religious beliefs, Lack of financial resources, Gender discrimination, Political violence/intimidation, Low political interest among women"/>
        <s v="Gender discrimination, Lack of party support"/>
        <s v="Gender discrimination, Political violence/intimidation, Lack of party support"/>
        <s v="Lack of financial resources, Gender discrimination, Low political interest among women"/>
        <s v="Gender discrimination, Political violence/intimidation"/>
        <s v="Gender discrimination, Political violence/intimidation, Low political interest among women, Lack of party support"/>
        <s v="Cultural/Religious beliefs, Lack of financial resources, Gender discrimination, Political violence/intimidation"/>
        <s v="Lack of financial resources, Low political interest among women"/>
        <s v="Cultural/Religious beliefs, Lack of financial resources, Gender discrimination, Low political interest among women, Lack of party support"/>
      </sharedItems>
    </cacheField>
    <cacheField name="Have you ever witnessed or heard of discrimination against women in politics in Nigeria?" numFmtId="0">
      <sharedItems count="3">
        <s v="Yes"/>
        <s v="No"/>
        <s v="Not sure"/>
      </sharedItems>
    </cacheField>
    <cacheField name="What strategies do you think can improve women's participation in politics in Nigeria?" numFmtId="0">
      <sharedItems count="15" longText="1">
        <s v="Implementing gender quotas in political parties and elective positions, Providing political education and leadership training for women, Enforcing laws against gender discrimination in political processes, Increasing financial and institutional support for female candidates"/>
        <s v="Providing political education and leadership training for women, Increasing financial and institutional support for female candidates"/>
        <s v="Enforcing laws against gender discrimination in political processes"/>
        <s v="Providing political education and leadership training for women"/>
        <s v="Providing political education and leadership training for women, Enforcing laws against gender discrimination in political processes, Increasing financial and institutional support for female candidates"/>
        <s v="Implementing gender quotas in political parties and elective positions, Providing political education and leadership training for women, Enforcing laws against gender discrimination in political processes"/>
        <s v="Implementing gender quotas in political parties and elective positions"/>
        <s v="Increasing financial and institutional support for female candidates"/>
        <s v="Implementing gender quotas in political parties and elective positions, Enforcing laws against gender discrimination in political processes, Increasing financial and institutional support for female candidates"/>
        <s v="Implementing gender quotas in political parties and elective positions, Increasing financial and institutional support for female candidates"/>
        <s v="Implementing gender quotas in political parties and elective positions, Enforcing laws against gender discrimination in political processes"/>
        <s v="Implementing gender quotas in political parties and elective positions, Providing political education and leadership training for women"/>
        <s v="Providing political education and leadership training for women, Enforcing laws against gender discrimination in political processes"/>
        <s v="Enforcing laws against gender discrimination in political processes, Increasing financial and institutional support for female candidates"/>
        <s v="Implementing gender quotas in political parties and elective positions, Providing political education and leadership training for women, Increasing financial and institutional support for female candidates"/>
      </sharedItems>
    </cacheField>
    <cacheField name="Would you support a woman running for political office in your constituency?" numFmtId="0">
      <sharedItems count="3">
        <s v="Yes"/>
        <s v="Maybe"/>
        <s v="No"/>
      </sharedItems>
    </cacheField>
    <cacheField name="Should Nigeria implement a quota system to reserve a percentage of political positions for women?" numFmtId="0">
      <sharedItems count="3">
        <s v="Yes"/>
        <s v="Not sure"/>
        <s v="No"/>
      </sharedItems>
    </cacheField>
    <cacheField name="In your opinion, are we seeing progress or a plateau in the inclusion of women in Nigerian politics?" numFmtId="0">
      <sharedItems count="4">
        <s v="Progress"/>
        <s v="Not sure"/>
        <s v="Plateau"/>
        <s v="Regressing"/>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3999768522" backgroundQuery="1" createdVersion="8" refreshedVersion="8" minRefreshableVersion="3" recordCount="0" supportSubquery="1" supportAdvancedDrill="1" xr:uid="{1DA02CF9-8A16-43A3-B47D-D686A800C23B}">
  <cacheSource type="external" connectionId="1"/>
  <cacheFields count="2">
    <cacheField name="[ELECTION].[Election Year].[Election Year]" caption="Election Year" numFmtId="0" hierarchy="1" level="1">
      <sharedItems containsSemiMixedTypes="0" containsNonDate="0" containsString="0"/>
    </cacheField>
    <cacheField name="[Measures].[Sum of Total Contested Female]" caption="Sum of Total Contested Female" numFmtId="0" hierarchy="17" level="32767"/>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4000347222" backgroundQuery="1" createdVersion="8" refreshedVersion="8" minRefreshableVersion="3" recordCount="0" supportSubquery="1" supportAdvancedDrill="1" xr:uid="{04C9F986-6FA0-4C0E-A045-9AB9CC51DA58}">
  <cacheSource type="external" connectionId="1"/>
  <cacheFields count="4">
    <cacheField name="[ELECTION].[Position].[Position]" caption="Position" numFmtId="0" hierarchy="2" level="1">
      <sharedItems count="7">
        <s v="Deputy Governorship"/>
        <s v="Governorship"/>
        <s v="House of Assembly"/>
        <s v="House of Rep."/>
        <s v="Presidential"/>
        <s v="Senatorial"/>
        <s v="Vice Presidential"/>
      </sharedItems>
    </cacheField>
    <cacheField name="[Measures].[Sum of Total Contested Male]" caption="Sum of Total Contested Male" numFmtId="0" hierarchy="16" level="32767"/>
    <cacheField name="[Measures].[Sum of Total Contested Female]" caption="Sum of Total Contested Female" numFmtId="0" hierarchy="17" level="32767"/>
    <cacheField name="[ELECTION].[Election Year].[Election Year]" caption="Election Year" numFmtId="0" hierarchy="1"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3"/>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0"/>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4000925923" backgroundQuery="1" createdVersion="8" refreshedVersion="8" minRefreshableVersion="3" recordCount="0" supportSubquery="1" supportAdvancedDrill="1" xr:uid="{5C98531E-6814-491F-9C3E-BB998253DE57}">
  <cacheSource type="external" connectionId="1"/>
  <cacheFields count="3">
    <cacheField name="[ELECTION].[Election Year].[Election Year]" caption="Election Year" numFmtId="0" hierarchy="1" level="1">
      <sharedItems containsSemiMixedTypes="0" containsNonDate="0" containsString="0"/>
    </cacheField>
    <cacheField name="[Measures].[Sum of Total Contested Female]" caption="Sum of Total Contested Female" numFmtId="0" hierarchy="17" level="32767"/>
    <cacheField name="[Measures].[Sum of Total Contested Male]" caption="Sum of Total Contested Male" numFmtId="0" hierarchy="16" level="32767"/>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4001504631" backgroundQuery="1" createdVersion="8" refreshedVersion="8" minRefreshableVersion="3" recordCount="0" supportSubquery="1" supportAdvancedDrill="1" xr:uid="{8B2C14DA-83B3-469A-BAB0-CDD6142C140E}">
  <cacheSource type="external" connectionId="1"/>
  <cacheFields count="4">
    <cacheField name="[ELECTION].[Position].[Position]" caption="Position" numFmtId="0" hierarchy="2" level="1">
      <sharedItems count="7">
        <s v="Deputy Governorship"/>
        <s v="Governorship"/>
        <s v="House of Assembly"/>
        <s v="House of Rep."/>
        <s v="Presidential"/>
        <s v="Senatorial"/>
        <s v="Vice Presidential"/>
      </sharedItems>
    </cacheField>
    <cacheField name="[Measures].[Sum of Total Contested Male]" caption="Sum of Total Contested Male" numFmtId="0" hierarchy="16" level="32767"/>
    <cacheField name="[Measures].[Sum of Total Contested Female]" caption="Sum of Total Contested Female" numFmtId="0" hierarchy="17" level="32767"/>
    <cacheField name="[ELECTION].[Election Year].[Election Year]" caption="Election Year" numFmtId="0" hierarchy="1" level="1">
      <sharedItems containsSemiMixedTypes="0" containsString="0" containsNumber="1" containsInteger="1" minValue="2007" maxValue="2023" count="5">
        <n v="2007"/>
        <n v="2011"/>
        <n v="2015"/>
        <n v="2019"/>
        <n v="2023"/>
      </sharedItems>
      <extLst>
        <ext xmlns:x15="http://schemas.microsoft.com/office/spreadsheetml/2010/11/main" uri="{4F2E5C28-24EA-4eb8-9CBF-B6C8F9C3D259}">
          <x15:cachedUniqueNames>
            <x15:cachedUniqueName index="0" name="[ELECTION].[Election Year].&amp;[2007]"/>
            <x15:cachedUniqueName index="1" name="[ELECTION].[Election Year].&amp;[2011]"/>
            <x15:cachedUniqueName index="2" name="[ELECTION].[Election Year].&amp;[2015]"/>
            <x15:cachedUniqueName index="3" name="[ELECTION].[Election Year].&amp;[2019]"/>
            <x15:cachedUniqueName index="4" name="[ELECTION].[Election Year].&amp;[2023]"/>
          </x15:cachedUniqueNames>
        </ext>
      </extLst>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3"/>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0"/>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4002314816" backgroundQuery="1" createdVersion="8" refreshedVersion="8" minRefreshableVersion="3" recordCount="0" supportSubquery="1" supportAdvancedDrill="1" xr:uid="{C87194CF-49C5-4628-9E1A-7CDE832140D0}">
  <cacheSource type="external" connectionId="1"/>
  <cacheFields count="2">
    <cacheField name="[Measures].[Sum of Total Contested Candidates]" caption="Sum of Total Contested Candidates" numFmtId="0" hierarchy="18" level="32767"/>
    <cacheField name="[ELECTION].[Election Year].[Election Year]" caption="Election Year" numFmtId="0" hierarchy="1"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1"/>
      </fieldsUsage>
    </cacheHierarchy>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4002662039" backgroundQuery="1" createdVersion="8" refreshedVersion="8" minRefreshableVersion="3" recordCount="0" supportSubquery="1" supportAdvancedDrill="1" xr:uid="{FC95C087-4AD6-44BB-BC53-188F2DCC19E2}">
  <cacheSource type="external" connectionId="1"/>
  <cacheFields count="2">
    <cacheField name="[ELECTION].[Election Year].[Election Year]" caption="Election Year" numFmtId="0" hierarchy="1" level="1">
      <sharedItems containsSemiMixedTypes="0" containsNonDate="0" containsString="0"/>
    </cacheField>
    <cacheField name="[Measures].[Sum of Total Contested Male]" caption="Sum of Total Contested Male" numFmtId="0" hierarchy="16" level="32767"/>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188425929" backgroundQuery="1" createdVersion="3" refreshedVersion="8" minRefreshableVersion="3" recordCount="0" supportSubquery="1" supportAdvancedDrill="1" xr:uid="{CB0D1A8E-28EC-466D-820F-9765A902A6B0}">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79526068"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213194445" backgroundQuery="1" createdVersion="3" refreshedVersion="8" minRefreshableVersion="3" recordCount="0" supportSubquery="1" supportAdvancedDrill="1" xr:uid="{762563D4-7FF4-47C0-A021-CD076F1B0DD6}">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711891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190393515" backgroundQuery="1" createdVersion="8" refreshedVersion="8" minRefreshableVersion="3" recordCount="0" supportSubquery="1" supportAdvancedDrill="1" xr:uid="{4B8987C6-5854-4B1B-B86C-B82612EC8630}">
  <cacheSource type="external" connectionId="1"/>
  <cacheFields count="4">
    <cacheField name="[ELECTION].[Election Year].[Election Year]" caption="Election Year" numFmtId="0" hierarchy="1" level="1">
      <sharedItems containsSemiMixedTypes="0" containsString="0" containsNumber="1" containsInteger="1" minValue="2007" maxValue="2023" count="5">
        <n v="2007"/>
        <n v="2011"/>
        <n v="2015"/>
        <n v="2019"/>
        <n v="2023"/>
      </sharedItems>
      <extLst>
        <ext xmlns:x15="http://schemas.microsoft.com/office/spreadsheetml/2010/11/main" uri="{4F2E5C28-24EA-4eb8-9CBF-B6C8F9C3D259}">
          <x15:cachedUniqueNames>
            <x15:cachedUniqueName index="0" name="[ELECTION].[Election Year].&amp;[2007]"/>
            <x15:cachedUniqueName index="1" name="[ELECTION].[Election Year].&amp;[2011]"/>
            <x15:cachedUniqueName index="2" name="[ELECTION].[Election Year].&amp;[2015]"/>
            <x15:cachedUniqueName index="3" name="[ELECTION].[Election Year].&amp;[2019]"/>
            <x15:cachedUniqueName index="4" name="[ELECTION].[Election Year].&amp;[2023]"/>
          </x15:cachedUniqueNames>
        </ext>
      </extLst>
    </cacheField>
    <cacheField name="[Measures].[Sum of Total Elected Male]" caption="Sum of Total Elected Male" numFmtId="0" hierarchy="19" level="32767"/>
    <cacheField name="[Measures].[Sum of Total Elected Female]" caption="Sum of Total Elected Female" numFmtId="0" hierarchy="20" level="32767"/>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3"/>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193055555" backgroundQuery="1" createdVersion="8" refreshedVersion="8" minRefreshableVersion="3" recordCount="0" supportSubquery="1" supportAdvancedDrill="1" xr:uid="{DA189C64-EB04-4EB6-A935-7A0C6B44459E}">
  <cacheSource type="external" connectionId="1"/>
  <cacheFields count="3">
    <cacheField name="[ELECTION].[Election Year].[Election Year]" caption="Election Year" numFmtId="0" hierarchy="1" level="1">
      <sharedItems containsSemiMixedTypes="0" containsNonDate="0" containsString="0"/>
    </cacheField>
    <cacheField name="[Measures].[Sum of Total Elected Male]" caption="Sum of Total Elected Male" numFmtId="0" hierarchy="19" level="32767"/>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2"/>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196064811" backgroundQuery="1" createdVersion="8" refreshedVersion="8" minRefreshableVersion="3" recordCount="0" supportSubquery="1" supportAdvancedDrill="1" xr:uid="{2FD0F73A-ABBF-403A-B4C1-F90EA2B668CF}">
  <cacheSource type="external" connectionId="1"/>
  <cacheFields count="3">
    <cacheField name="[ELECTION].[Election Year].[Election Year]" caption="Election Year" numFmtId="0" hierarchy="1" level="1">
      <sharedItems containsSemiMixedTypes="0" containsNonDate="0" containsString="0"/>
    </cacheField>
    <cacheField name="[Measures].[Sum of Total Elected Female]" caption="Sum of Total Elected Female" numFmtId="0" hierarchy="20" level="32767"/>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2"/>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198032405" backgroundQuery="1" createdVersion="8" refreshedVersion="8" minRefreshableVersion="3" recordCount="0" supportSubquery="1" supportAdvancedDrill="1" xr:uid="{D466EE27-CBE6-4950-8875-28C7AE8B16AA}">
  <cacheSource type="external" connectionId="1"/>
  <cacheFields count="4">
    <cacheField name="[ELECTION].[Position].[Position]" caption="Position" numFmtId="0" hierarchy="2" level="1">
      <sharedItems count="7">
        <s v="Deputy Governorship"/>
        <s v="Governorship"/>
        <s v="House of Assembly"/>
        <s v="House of Rep."/>
        <s v="Presidential"/>
        <s v="Senatorial"/>
        <s v="Vice Presidential"/>
      </sharedItems>
    </cacheField>
    <cacheField name="[Measures].[Sum of Total Elected Male]" caption="Sum of Total Elected Male" numFmtId="0" hierarchy="19" level="32767"/>
    <cacheField name="[Measures].[Sum of Total Elected Female]" caption="Sum of Total Elected Female" numFmtId="0" hierarchy="20" level="32767"/>
    <cacheField name="[ELECTION].[Election Year].[Election Year]" caption="Election Year" numFmtId="0" hierarchy="1"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3"/>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0"/>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201851853" backgroundQuery="1" createdVersion="8" refreshedVersion="8" minRefreshableVersion="3" recordCount="0" supportSubquery="1" supportAdvancedDrill="1" xr:uid="{0B808B3C-58C4-4D88-86B9-1F1B1BD09440}">
  <cacheSource type="external" connectionId="1"/>
  <cacheFields count="4">
    <cacheField name="[ELECTION].[Election Year].[Election Year]" caption="Election Year" numFmtId="0" hierarchy="1" level="1">
      <sharedItems containsSemiMixedTypes="0" containsNonDate="0" containsString="0"/>
    </cacheField>
    <cacheField name="[Measures].[Sum of Total Elected Male]" caption="Sum of Total Elected Male" numFmtId="0" hierarchy="19" level="32767"/>
    <cacheField name="[Measures].[Sum of Total Elected Female]" caption="Sum of Total Elected Female" numFmtId="0" hierarchy="20" level="32767"/>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3"/>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204050924" backgroundQuery="1" createdVersion="8" refreshedVersion="8" minRefreshableVersion="3" recordCount="0" supportSubquery="1" supportAdvancedDrill="1" xr:uid="{4B36FF95-B33B-406C-8447-5151E3BA2011}">
  <cacheSource type="external" connectionId="1"/>
  <cacheFields count="4">
    <cacheField name="[ELECTION].[Election Year].[Election Year]" caption="Election Year" numFmtId="0" hierarchy="1" level="1">
      <sharedItems containsSemiMixedTypes="0" containsString="0" containsNumber="1" containsInteger="1" minValue="2007" maxValue="2023" count="5">
        <n v="2007"/>
        <n v="2011"/>
        <n v="2015"/>
        <n v="2019"/>
        <n v="2023"/>
      </sharedItems>
      <extLst>
        <ext xmlns:x15="http://schemas.microsoft.com/office/spreadsheetml/2010/11/main" uri="{4F2E5C28-24EA-4eb8-9CBF-B6C8F9C3D259}">
          <x15:cachedUniqueNames>
            <x15:cachedUniqueName index="0" name="[ELECTION].[Election Year].&amp;[2007]"/>
            <x15:cachedUniqueName index="1" name="[ELECTION].[Election Year].&amp;[2011]"/>
            <x15:cachedUniqueName index="2" name="[ELECTION].[Election Year].&amp;[2015]"/>
            <x15:cachedUniqueName index="3" name="[ELECTION].[Election Year].&amp;[2019]"/>
            <x15:cachedUniqueName index="4" name="[ELECTION].[Election Year].&amp;[2023]"/>
          </x15:cachedUniqueNames>
        </ext>
      </extLst>
    </cacheField>
    <cacheField name="[Measures].[Average of % Contested Female]" caption="Average of % Contested Female" numFmtId="0" hierarchy="23" level="32767"/>
    <cacheField name="[Measures].[Average of % Elected Female]" caption="Average of % Elected Female" numFmtId="0" hierarchy="24" level="32767"/>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3"/>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oneField="1" hidden="1">
      <fieldsUsage count="1">
        <fieldUsage x="1"/>
      </fieldsUsage>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57.624208217596" backgroundQuery="1" createdVersion="8" refreshedVersion="8" minRefreshableVersion="3" recordCount="0" supportSubquery="1" supportAdvancedDrill="1" xr:uid="{60A3304E-E4D5-46CB-A2DF-117C35385ADA}">
  <cacheSource type="external" connectionId="1"/>
  <cacheFields count="3">
    <cacheField name="[Measures].[Sum of Total Elected Candidates]" caption="Sum of Total Elected Candidates" numFmtId="0" hierarchy="26" level="32767"/>
    <cacheField name="[ELECTION].[Election Year].[Election Year]" caption="Election Year" numFmtId="0" hierarchy="1" level="1">
      <sharedItems containsSemiMixedTypes="0" containsNonDate="0" containsString="0"/>
    </cacheField>
    <cacheField name="[ELECTION].[Position].[Position]" caption="Position" numFmtId="0" hierarchy="2" level="1">
      <sharedItems containsSemiMixedTypes="0" containsNonDate="0" containsString="0"/>
    </cacheField>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1"/>
      </fieldsUsage>
    </cacheHierarchy>
    <cacheHierarchy uniqueName="[ELECTION].[Position]" caption="Position" attribute="1" defaultMemberUniqueName="[ELECTION].[Position].[All]" allUniqueName="[ELECTION].[Position].[All]" dimensionUniqueName="[ELECTION]" displayFolder="" count="2" memberValueDatatype="130" unbalanced="0">
      <fieldsUsage count="2">
        <fieldUsage x="-1"/>
        <fieldUsage x="2"/>
      </fieldsUsage>
    </cacheHierarchy>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hidden="1">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hidden="1">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77.173999421299" backgroundQuery="1" createdVersion="8" refreshedVersion="8" minRefreshableVersion="3" recordCount="0" supportSubquery="1" supportAdvancedDrill="1" xr:uid="{5438EB43-413A-4AC3-86BF-8E43E25F2D08}">
  <cacheSource type="external" connectionId="1"/>
  <cacheFields count="3">
    <cacheField name="[ELECTION].[Election Year].[Election Year]" caption="Election Year" numFmtId="0" hierarchy="1" level="1">
      <sharedItems containsSemiMixedTypes="0" containsString="0" containsNumber="1" containsInteger="1" minValue="2007" maxValue="2023" count="5">
        <n v="2007"/>
        <n v="2011"/>
        <n v="2015"/>
        <n v="2019"/>
        <n v="2023"/>
      </sharedItems>
      <extLst>
        <ext xmlns:x15="http://schemas.microsoft.com/office/spreadsheetml/2010/11/main" uri="{4F2E5C28-24EA-4eb8-9CBF-B6C8F9C3D259}">
          <x15:cachedUniqueNames>
            <x15:cachedUniqueName index="0" name="[ELECTION].[Election Year].&amp;[2007]"/>
            <x15:cachedUniqueName index="1" name="[ELECTION].[Election Year].&amp;[2011]"/>
            <x15:cachedUniqueName index="2" name="[ELECTION].[Election Year].&amp;[2015]"/>
            <x15:cachedUniqueName index="3" name="[ELECTION].[Election Year].&amp;[2019]"/>
            <x15:cachedUniqueName index="4" name="[ELECTION].[Election Year].&amp;[2023]"/>
          </x15:cachedUniqueNames>
        </ext>
      </extLst>
    </cacheField>
    <cacheField name="[Measures].[Sum of Total Contested Male]" caption="Sum of Total Contested Male" numFmtId="0" hierarchy="16" level="32767"/>
    <cacheField name="[Measures].[Sum of Total Contested Female]" caption="Sum of Total Contested Female" numFmtId="0" hierarchy="17" level="32767"/>
  </cacheFields>
  <cacheHierarchies count="27">
    <cacheHierarchy uniqueName="[ELECTION].[S/N]" caption="S/N" attribute="1" defaultMemberUniqueName="[ELECTION].[S/N].[All]" allUniqueName="[ELECTION].[S/N].[All]" dimensionUniqueName="[ELECTION]" displayFolder="" count="0" memberValueDatatype="20" unbalanced="0"/>
    <cacheHierarchy uniqueName="[ELECTION].[Election Year]" caption="Election Year" attribute="1" defaultMemberUniqueName="[ELECTION].[Election Year].[All]" allUniqueName="[ELECTION].[Election Year].[All]" dimensionUniqueName="[ELECTION]" displayFolder="" count="2" memberValueDatatype="20" unbalanced="0">
      <fieldsUsage count="2">
        <fieldUsage x="-1"/>
        <fieldUsage x="0"/>
      </fieldsUsage>
    </cacheHierarchy>
    <cacheHierarchy uniqueName="[ELECTION].[Position]" caption="Position" attribute="1" defaultMemberUniqueName="[ELECTION].[Position].[All]" allUniqueName="[ELECTION].[Position].[All]" dimensionUniqueName="[ELECTION]" displayFolder="" count="2" memberValueDatatype="130" unbalanced="0"/>
    <cacheHierarchy uniqueName="[ELECTION].[Total Contested Candidates]" caption="Total Contested Candidates" attribute="1" defaultMemberUniqueName="[ELECTION].[Total Contested Candidates].[All]" allUniqueName="[ELECTION].[Total Contested Candidates].[All]" dimensionUniqueName="[ELECTION]" displayFolder="" count="0" memberValueDatatype="20" unbalanced="0"/>
    <cacheHierarchy uniqueName="[ELECTION].[Age Range]" caption="Age Range" attribute="1" defaultMemberUniqueName="[ELECTION].[Age Range].[All]" allUniqueName="[ELECTION].[Age Range].[All]" dimensionUniqueName="[ELECTION]" displayFolder="" count="0" memberValueDatatype="130" unbalanced="0"/>
    <cacheHierarchy uniqueName="[ELECTION].[Total Contested Male]" caption="Total Contested Male" attribute="1" defaultMemberUniqueName="[ELECTION].[Total Contested Male].[All]" allUniqueName="[ELECTION].[Total Contested Male].[All]" dimensionUniqueName="[ELECTION]" displayFolder="" count="0" memberValueDatatype="20" unbalanced="0"/>
    <cacheHierarchy uniqueName="[ELECTION].[Total Contested Female]" caption="Total Contested Female" attribute="1" defaultMemberUniqueName="[ELECTION].[Total Contested Female].[All]" allUniqueName="[ELECTION].[Total Contested Female].[All]" dimensionUniqueName="[ELECTION]" displayFolder="" count="0" memberValueDatatype="20" unbalanced="0"/>
    <cacheHierarchy uniqueName="[ELECTION].[% Contested  Male]" caption="% Contested  Male" attribute="1" defaultMemberUniqueName="[ELECTION].[% Contested  Male].[All]" allUniqueName="[ELECTION].[% Contested  Male].[All]" dimensionUniqueName="[ELECTION]" displayFolder="" count="0" memberValueDatatype="5" unbalanced="0"/>
    <cacheHierarchy uniqueName="[ELECTION].[% Contested Female]" caption="% Contested Female" attribute="1" defaultMemberUniqueName="[ELECTION].[% Contested Female].[All]" allUniqueName="[ELECTION].[% Contested Female].[All]" dimensionUniqueName="[ELECTION]" displayFolder="" count="0" memberValueDatatype="5" unbalanced="0"/>
    <cacheHierarchy uniqueName="[ELECTION].[Total Elected Candidates]" caption="Total Elected Candidates" attribute="1" defaultMemberUniqueName="[ELECTION].[Total Elected Candidates].[All]" allUniqueName="[ELECTION].[Total Elected Candidates].[All]" dimensionUniqueName="[ELECTION]" displayFolder="" count="0" memberValueDatatype="20" unbalanced="0"/>
    <cacheHierarchy uniqueName="[ELECTION].[Total Elected Male]" caption="Total Elected Male" attribute="1" defaultMemberUniqueName="[ELECTION].[Total Elected Male].[All]" allUniqueName="[ELECTION].[Total Elected Male].[All]" dimensionUniqueName="[ELECTION]" displayFolder="" count="0" memberValueDatatype="20" unbalanced="0"/>
    <cacheHierarchy uniqueName="[ELECTION].[Total Elected Female]" caption="Total Elected Female" attribute="1" defaultMemberUniqueName="[ELECTION].[Total Elected Female].[All]" allUniqueName="[ELECTION].[Total Elected Female].[All]" dimensionUniqueName="[ELECTION]" displayFolder="" count="0" memberValueDatatype="20" unbalanced="0"/>
    <cacheHierarchy uniqueName="[ELECTION].[% Elected Male]" caption="% Elected Male" attribute="1" defaultMemberUniqueName="[ELECTION].[% Elected Male].[All]" allUniqueName="[ELECTION].[% Elected Male].[All]" dimensionUniqueName="[ELECTION]" displayFolder="" count="0" memberValueDatatype="5" unbalanced="0"/>
    <cacheHierarchy uniqueName="[ELECTION].[% Elected Female]" caption="% Elected Female" attribute="1" defaultMemberUniqueName="[ELECTION].[% Elected Female].[All]" allUniqueName="[ELECTION].[% Elected Female].[All]" dimensionUniqueName="[ELECTION]" displayFolder="" count="0" memberValueDatatype="5" unbalanced="0"/>
    <cacheHierarchy uniqueName="[Measures].[__XL_Count ELECTION]" caption="__XL_Count ELECTION" measure="1" displayFolder="" measureGroup="ELECTION" count="0" hidden="1"/>
    <cacheHierarchy uniqueName="[Measures].[__No measures defined]" caption="__No measures defined" measure="1" displayFolder="" count="0" hidden="1"/>
    <cacheHierarchy uniqueName="[Measures].[Sum of Total Contested Male]" caption="Sum of Total Contested Male" measure="1" displayFolder="" measureGroup="ELECT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Contested Female]" caption="Sum of Total Contested Female" measure="1" displayFolder="" measureGroup="ELECTION"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otal Contested Candidates]" caption="Sum of Total Contested Candidates" measure="1" displayFolder="" measureGroup="ELECTION" count="0" hidden="1">
      <extLst>
        <ext xmlns:x15="http://schemas.microsoft.com/office/spreadsheetml/2010/11/main" uri="{B97F6D7D-B522-45F9-BDA1-12C45D357490}">
          <x15:cacheHierarchy aggregatedColumn="3"/>
        </ext>
      </extLst>
    </cacheHierarchy>
    <cacheHierarchy uniqueName="[Measures].[Sum of Total Elected Male]" caption="Sum of Total Elected Male" measure="1" displayFolder="" measureGroup="ELECTION" count="0" hidden="1">
      <extLst>
        <ext xmlns:x15="http://schemas.microsoft.com/office/spreadsheetml/2010/11/main" uri="{B97F6D7D-B522-45F9-BDA1-12C45D357490}">
          <x15:cacheHierarchy aggregatedColumn="10"/>
        </ext>
      </extLst>
    </cacheHierarchy>
    <cacheHierarchy uniqueName="[Measures].[Sum of Total Elected Female]" caption="Sum of Total Elected Female" measure="1" displayFolder="" measureGroup="ELECTION" count="0" hidden="1">
      <extLst>
        <ext xmlns:x15="http://schemas.microsoft.com/office/spreadsheetml/2010/11/main" uri="{B97F6D7D-B522-45F9-BDA1-12C45D357490}">
          <x15:cacheHierarchy aggregatedColumn="11"/>
        </ext>
      </extLst>
    </cacheHierarchy>
    <cacheHierarchy uniqueName="[Measures].[Sum of % Contested Female]" caption="Sum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Sum of % Elected Female]" caption="Sum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Average of % Contested Female]" caption="Average of % Contested Female" measure="1" displayFolder="" measureGroup="ELECTION" count="0" hidden="1">
      <extLst>
        <ext xmlns:x15="http://schemas.microsoft.com/office/spreadsheetml/2010/11/main" uri="{B97F6D7D-B522-45F9-BDA1-12C45D357490}">
          <x15:cacheHierarchy aggregatedColumn="8"/>
        </ext>
      </extLst>
    </cacheHierarchy>
    <cacheHierarchy uniqueName="[Measures].[Average of % Elected Female]" caption="Average of % Elected Female" measure="1" displayFolder="" measureGroup="ELECTION" count="0" hidden="1">
      <extLst>
        <ext xmlns:x15="http://schemas.microsoft.com/office/spreadsheetml/2010/11/main" uri="{B97F6D7D-B522-45F9-BDA1-12C45D357490}">
          <x15:cacheHierarchy aggregatedColumn="13"/>
        </ext>
      </extLst>
    </cacheHierarchy>
    <cacheHierarchy uniqueName="[Measures].[Sum of Election Year]" caption="Sum of Election Year" measure="1" displayFolder="" measureGroup="ELECTION" count="0" hidden="1">
      <extLst>
        <ext xmlns:x15="http://schemas.microsoft.com/office/spreadsheetml/2010/11/main" uri="{B97F6D7D-B522-45F9-BDA1-12C45D357490}">
          <x15:cacheHierarchy aggregatedColumn="1"/>
        </ext>
      </extLst>
    </cacheHierarchy>
    <cacheHierarchy uniqueName="[Measures].[Sum of Total Elected Candidates]" caption="Sum of Total Elected Candidates" measure="1" displayFolder="" measureGroup="ELECTION" count="0" hidden="1">
      <extLst>
        <ext xmlns:x15="http://schemas.microsoft.com/office/spreadsheetml/2010/11/main" uri="{B97F6D7D-B522-45F9-BDA1-12C45D357490}">
          <x15:cacheHierarchy aggregatedColumn="9"/>
        </ext>
      </extLst>
    </cacheHierarchy>
  </cacheHierarchies>
  <kpis count="0"/>
  <dimensions count="2">
    <dimension name="ELECTION" uniqueName="[ELECTION]" caption="ELECTION"/>
    <dimension measure="1" name="Measures" uniqueName="[Measures]" caption="Measures"/>
  </dimensions>
  <measureGroups count="1">
    <measureGroup name="ELECTION" caption="ELE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d v="2025-06-26T03:59:27"/>
    <x v="0"/>
    <x v="0"/>
    <s v="Tertiary (University/Polytechnic)"/>
    <s v="Yes"/>
    <s v="Lagos"/>
    <x v="0"/>
    <x v="0"/>
    <x v="0"/>
    <s v="No"/>
    <x v="0"/>
    <x v="0"/>
    <x v="0"/>
    <x v="0"/>
    <x v="0"/>
    <x v="0"/>
    <x v="0"/>
  </r>
  <r>
    <d v="2025-06-26T04:06:12"/>
    <x v="0"/>
    <x v="0"/>
    <s v="Tertiary (University/Polytechnic)"/>
    <s v="Yes"/>
    <s v="Lagos"/>
    <x v="1"/>
    <x v="0"/>
    <x v="0"/>
    <s v="Yes"/>
    <x v="0"/>
    <x v="1"/>
    <x v="0"/>
    <x v="0"/>
    <x v="0"/>
    <x v="0"/>
    <x v="0"/>
  </r>
  <r>
    <d v="2025-06-26T04:15:21"/>
    <x v="0"/>
    <x v="1"/>
    <s v="Tertiary (University/Polytechnic)"/>
    <s v="Self-employed"/>
    <s v="Oyo "/>
    <x v="2"/>
    <x v="0"/>
    <x v="0"/>
    <s v="Yes"/>
    <x v="1"/>
    <x v="2"/>
    <x v="0"/>
    <x v="0"/>
    <x v="0"/>
    <x v="0"/>
    <x v="0"/>
  </r>
  <r>
    <d v="2025-06-26T04:17:21"/>
    <x v="1"/>
    <x v="2"/>
    <s v="Secondary"/>
    <s v="Self-employed"/>
    <s v="Anambra State "/>
    <x v="0"/>
    <x v="0"/>
    <x v="1"/>
    <s v="Not sure"/>
    <x v="2"/>
    <x v="1"/>
    <x v="0"/>
    <x v="1"/>
    <x v="1"/>
    <x v="0"/>
    <x v="1"/>
  </r>
  <r>
    <d v="2025-06-26T04:18:35"/>
    <x v="0"/>
    <x v="0"/>
    <s v="Tertiary (University/Polytechnic)"/>
    <s v="Self-employed"/>
    <s v="Anambra "/>
    <x v="0"/>
    <x v="1"/>
    <x v="2"/>
    <s v="No"/>
    <x v="2"/>
    <x v="3"/>
    <x v="0"/>
    <x v="2"/>
    <x v="0"/>
    <x v="0"/>
    <x v="0"/>
  </r>
  <r>
    <d v="2025-06-26T04:24:20"/>
    <x v="0"/>
    <x v="0"/>
    <s v="Tertiary (University/Polytechnic)"/>
    <s v="Yes"/>
    <s v="Anambra State "/>
    <x v="2"/>
    <x v="1"/>
    <x v="0"/>
    <s v="Yes"/>
    <x v="0"/>
    <x v="4"/>
    <x v="1"/>
    <x v="3"/>
    <x v="0"/>
    <x v="0"/>
    <x v="0"/>
  </r>
  <r>
    <d v="2025-06-26T04:25:13"/>
    <x v="0"/>
    <x v="3"/>
    <s v="Postgraduate"/>
    <s v="Yes"/>
    <s v="OYO"/>
    <x v="2"/>
    <x v="1"/>
    <x v="2"/>
    <s v="Yes"/>
    <x v="1"/>
    <x v="4"/>
    <x v="0"/>
    <x v="3"/>
    <x v="0"/>
    <x v="0"/>
    <x v="0"/>
  </r>
  <r>
    <d v="2025-06-26T04:26:21"/>
    <x v="0"/>
    <x v="1"/>
    <s v="Tertiary (University/Polytechnic)"/>
    <s v="Yes"/>
    <s v="Enugu State"/>
    <x v="1"/>
    <x v="0"/>
    <x v="1"/>
    <s v="Yes"/>
    <x v="2"/>
    <x v="5"/>
    <x v="0"/>
    <x v="4"/>
    <x v="0"/>
    <x v="1"/>
    <x v="2"/>
  </r>
  <r>
    <d v="2025-06-26T04:31:06"/>
    <x v="1"/>
    <x v="1"/>
    <s v="Tertiary (University/Polytechnic)"/>
    <s v="No"/>
    <s v="Awka "/>
    <x v="2"/>
    <x v="0"/>
    <x v="1"/>
    <s v="No"/>
    <x v="2"/>
    <x v="6"/>
    <x v="1"/>
    <x v="5"/>
    <x v="1"/>
    <x v="0"/>
    <x v="1"/>
  </r>
  <r>
    <d v="2025-06-26T04:31:18"/>
    <x v="1"/>
    <x v="2"/>
    <s v="Tertiary (University/Polytechnic)"/>
    <s v="Self-employed"/>
    <s v="Anambra "/>
    <x v="2"/>
    <x v="0"/>
    <x v="1"/>
    <s v="Yes"/>
    <x v="1"/>
    <x v="7"/>
    <x v="0"/>
    <x v="0"/>
    <x v="1"/>
    <x v="0"/>
    <x v="0"/>
  </r>
  <r>
    <d v="2025-06-26T04:35:22"/>
    <x v="1"/>
    <x v="0"/>
    <s v="Secondary"/>
    <s v="Self-employed"/>
    <s v="Osun"/>
    <x v="0"/>
    <x v="1"/>
    <x v="3"/>
    <s v="Yes"/>
    <x v="1"/>
    <x v="4"/>
    <x v="1"/>
    <x v="3"/>
    <x v="0"/>
    <x v="2"/>
    <x v="0"/>
  </r>
  <r>
    <d v="2025-06-26T04:37:37"/>
    <x v="0"/>
    <x v="2"/>
    <s v="Tertiary (University/Polytechnic)"/>
    <s v="Self-employed"/>
    <s v="Anambra"/>
    <x v="2"/>
    <x v="0"/>
    <x v="0"/>
    <s v="Not sure"/>
    <x v="0"/>
    <x v="3"/>
    <x v="0"/>
    <x v="2"/>
    <x v="0"/>
    <x v="0"/>
    <x v="2"/>
  </r>
  <r>
    <d v="2025-06-26T04:42:47"/>
    <x v="1"/>
    <x v="0"/>
    <s v="Tertiary (University/Polytechnic)"/>
    <s v="Yes"/>
    <s v="Oyo state"/>
    <x v="2"/>
    <x v="0"/>
    <x v="0"/>
    <s v="Yes"/>
    <x v="0"/>
    <x v="8"/>
    <x v="2"/>
    <x v="2"/>
    <x v="1"/>
    <x v="1"/>
    <x v="1"/>
  </r>
  <r>
    <d v="2025-06-26T04:44:58"/>
    <x v="0"/>
    <x v="2"/>
    <s v="Postgraduate"/>
    <s v="Yes"/>
    <s v="Anambra State "/>
    <x v="2"/>
    <x v="0"/>
    <x v="2"/>
    <s v="Not sure"/>
    <x v="2"/>
    <x v="3"/>
    <x v="0"/>
    <x v="6"/>
    <x v="0"/>
    <x v="0"/>
    <x v="3"/>
  </r>
  <r>
    <d v="2025-06-26T04:58:29"/>
    <x v="0"/>
    <x v="1"/>
    <s v="Tertiary (University/Polytechnic)"/>
    <s v="Yes"/>
    <s v="Anambra "/>
    <x v="2"/>
    <x v="0"/>
    <x v="2"/>
    <s v="No"/>
    <x v="1"/>
    <x v="9"/>
    <x v="0"/>
    <x v="7"/>
    <x v="0"/>
    <x v="0"/>
    <x v="1"/>
  </r>
  <r>
    <d v="2025-06-26T05:15:18"/>
    <x v="0"/>
    <x v="0"/>
    <s v="Tertiary (University/Polytechnic)"/>
    <s v="Self-employed"/>
    <s v="Anambra State"/>
    <x v="0"/>
    <x v="0"/>
    <x v="1"/>
    <s v="Not sure"/>
    <x v="0"/>
    <x v="10"/>
    <x v="0"/>
    <x v="8"/>
    <x v="0"/>
    <x v="0"/>
    <x v="2"/>
  </r>
  <r>
    <d v="2025-06-26T05:17:34"/>
    <x v="1"/>
    <x v="0"/>
    <s v="Tertiary (University/Polytechnic)"/>
    <s v="Self-employed"/>
    <s v="Lagos "/>
    <x v="1"/>
    <x v="0"/>
    <x v="1"/>
    <s v="Not sure"/>
    <x v="0"/>
    <x v="11"/>
    <x v="0"/>
    <x v="8"/>
    <x v="0"/>
    <x v="0"/>
    <x v="2"/>
  </r>
  <r>
    <d v="2025-06-26T05:23:21"/>
    <x v="0"/>
    <x v="2"/>
    <s v="Tertiary (University/Polytechnic)"/>
    <s v="Yes"/>
    <s v="Anambra"/>
    <x v="2"/>
    <x v="0"/>
    <x v="0"/>
    <s v="Yes"/>
    <x v="0"/>
    <x v="12"/>
    <x v="0"/>
    <x v="6"/>
    <x v="2"/>
    <x v="2"/>
    <x v="0"/>
  </r>
  <r>
    <d v="2025-06-26T05:28:56"/>
    <x v="0"/>
    <x v="2"/>
    <s v="Tertiary (University/Polytechnic)"/>
    <s v="Self-employed"/>
    <s v="Oyo state "/>
    <x v="2"/>
    <x v="0"/>
    <x v="3"/>
    <s v="Yes"/>
    <x v="1"/>
    <x v="3"/>
    <x v="0"/>
    <x v="6"/>
    <x v="0"/>
    <x v="0"/>
    <x v="0"/>
  </r>
  <r>
    <d v="2025-06-26T07:39:40"/>
    <x v="0"/>
    <x v="0"/>
    <s v="Secondary"/>
    <s v="Student"/>
    <s v="Anambra"/>
    <x v="0"/>
    <x v="0"/>
    <x v="1"/>
    <s v="Not sure"/>
    <x v="2"/>
    <x v="3"/>
    <x v="0"/>
    <x v="2"/>
    <x v="0"/>
    <x v="0"/>
    <x v="0"/>
  </r>
  <r>
    <d v="2025-06-26T07:44:01"/>
    <x v="0"/>
    <x v="0"/>
    <s v="Tertiary (University/Polytechnic)"/>
    <s v="Self-employed"/>
    <s v="Anambra State "/>
    <x v="1"/>
    <x v="0"/>
    <x v="0"/>
    <s v="Yes"/>
    <x v="2"/>
    <x v="3"/>
    <x v="0"/>
    <x v="6"/>
    <x v="0"/>
    <x v="0"/>
    <x v="0"/>
  </r>
  <r>
    <d v="2025-06-26T07:46:45"/>
    <x v="0"/>
    <x v="0"/>
    <s v="Tertiary (University/Polytechnic)"/>
    <s v="Yes"/>
    <s v="Anambra "/>
    <x v="0"/>
    <x v="0"/>
    <x v="1"/>
    <s v="Not sure"/>
    <x v="0"/>
    <x v="13"/>
    <x v="0"/>
    <x v="0"/>
    <x v="0"/>
    <x v="0"/>
    <x v="0"/>
  </r>
  <r>
    <d v="2025-06-26T07:51:52"/>
    <x v="0"/>
    <x v="0"/>
    <s v="Tertiary (University/Polytechnic)"/>
    <s v="Student"/>
    <s v="Anambra"/>
    <x v="2"/>
    <x v="0"/>
    <x v="0"/>
    <s v="Yes"/>
    <x v="2"/>
    <x v="7"/>
    <x v="0"/>
    <x v="2"/>
    <x v="0"/>
    <x v="2"/>
    <x v="0"/>
  </r>
  <r>
    <d v="2025-06-26T07:52:55"/>
    <x v="0"/>
    <x v="0"/>
    <s v="Secondary"/>
    <s v="Self-employed"/>
    <s v="Anambra State "/>
    <x v="2"/>
    <x v="0"/>
    <x v="3"/>
    <s v="Yes"/>
    <x v="1"/>
    <x v="3"/>
    <x v="0"/>
    <x v="2"/>
    <x v="0"/>
    <x v="0"/>
    <x v="1"/>
  </r>
  <r>
    <d v="2025-06-26T08:02:15"/>
    <x v="1"/>
    <x v="2"/>
    <s v="Tertiary (University/Polytechnic)"/>
    <s v="Self-employed"/>
    <s v="Anambra State"/>
    <x v="2"/>
    <x v="0"/>
    <x v="2"/>
    <s v="No"/>
    <x v="2"/>
    <x v="10"/>
    <x v="0"/>
    <x v="0"/>
    <x v="0"/>
    <x v="0"/>
    <x v="3"/>
  </r>
  <r>
    <d v="2025-06-26T08:06:42"/>
    <x v="1"/>
    <x v="0"/>
    <s v="Tertiary (University/Polytechnic)"/>
    <s v="No"/>
    <s v="Anambra State"/>
    <x v="0"/>
    <x v="0"/>
    <x v="0"/>
    <s v="Not sure"/>
    <x v="3"/>
    <x v="3"/>
    <x v="2"/>
    <x v="5"/>
    <x v="1"/>
    <x v="0"/>
    <x v="1"/>
  </r>
  <r>
    <d v="2025-06-26T08:10:51"/>
    <x v="1"/>
    <x v="2"/>
    <s v="Tertiary (University/Polytechnic)"/>
    <s v="Self-employed"/>
    <s v="Anambra State"/>
    <x v="2"/>
    <x v="0"/>
    <x v="1"/>
    <s v="Not sure"/>
    <x v="2"/>
    <x v="4"/>
    <x v="0"/>
    <x v="9"/>
    <x v="0"/>
    <x v="2"/>
    <x v="2"/>
  </r>
  <r>
    <d v="2025-06-26T08:37:40"/>
    <x v="0"/>
    <x v="1"/>
    <s v="Tertiary (University/Polytechnic)"/>
    <s v="Yes"/>
    <s v="Anambra "/>
    <x v="2"/>
    <x v="0"/>
    <x v="1"/>
    <s v="Yes"/>
    <x v="2"/>
    <x v="6"/>
    <x v="0"/>
    <x v="0"/>
    <x v="0"/>
    <x v="0"/>
    <x v="3"/>
  </r>
  <r>
    <d v="2025-06-26T08:50:01"/>
    <x v="0"/>
    <x v="2"/>
    <s v="Postgraduate"/>
    <s v="Yes"/>
    <s v="Lagos"/>
    <x v="2"/>
    <x v="0"/>
    <x v="2"/>
    <s v="Yes"/>
    <x v="0"/>
    <x v="3"/>
    <x v="2"/>
    <x v="3"/>
    <x v="0"/>
    <x v="0"/>
    <x v="0"/>
  </r>
  <r>
    <d v="2025-06-26T09:21:05"/>
    <x v="0"/>
    <x v="1"/>
    <s v="Tertiary (University/Polytechnic)"/>
    <s v="Self-employed"/>
    <s v="Lagos "/>
    <x v="2"/>
    <x v="0"/>
    <x v="0"/>
    <s v="Yes"/>
    <x v="0"/>
    <x v="14"/>
    <x v="0"/>
    <x v="3"/>
    <x v="0"/>
    <x v="0"/>
    <x v="0"/>
  </r>
  <r>
    <d v="2025-06-26T09:24:01"/>
    <x v="0"/>
    <x v="2"/>
    <s v="Postgraduate"/>
    <s v="Yes"/>
    <s v="Lagos "/>
    <x v="2"/>
    <x v="0"/>
    <x v="1"/>
    <s v="No"/>
    <x v="2"/>
    <x v="3"/>
    <x v="0"/>
    <x v="6"/>
    <x v="0"/>
    <x v="0"/>
    <x v="2"/>
  </r>
  <r>
    <d v="2025-06-26T09:38:38"/>
    <x v="0"/>
    <x v="2"/>
    <s v="Postgraduate"/>
    <s v="Self-employed"/>
    <s v="OYO"/>
    <x v="0"/>
    <x v="0"/>
    <x v="1"/>
    <s v="No"/>
    <x v="2"/>
    <x v="5"/>
    <x v="0"/>
    <x v="10"/>
    <x v="0"/>
    <x v="0"/>
    <x v="2"/>
  </r>
  <r>
    <d v="2025-06-26T09:43:18"/>
    <x v="0"/>
    <x v="1"/>
    <s v="Postgraduate"/>
    <s v="Self-employed"/>
    <s v="Anambra "/>
    <x v="2"/>
    <x v="0"/>
    <x v="0"/>
    <s v="Yes"/>
    <x v="2"/>
    <x v="10"/>
    <x v="0"/>
    <x v="0"/>
    <x v="0"/>
    <x v="0"/>
    <x v="0"/>
  </r>
  <r>
    <d v="2025-06-26T10:00:58"/>
    <x v="0"/>
    <x v="0"/>
    <s v="Postgraduate"/>
    <s v="No"/>
    <s v="Abia State "/>
    <x v="2"/>
    <x v="1"/>
    <x v="1"/>
    <s v="Yes"/>
    <x v="2"/>
    <x v="15"/>
    <x v="0"/>
    <x v="0"/>
    <x v="0"/>
    <x v="0"/>
    <x v="2"/>
  </r>
  <r>
    <d v="2025-06-26T10:33:52"/>
    <x v="0"/>
    <x v="1"/>
    <s v="Tertiary (University/Polytechnic)"/>
    <s v="Self-employed"/>
    <s v="OYO"/>
    <x v="0"/>
    <x v="0"/>
    <x v="0"/>
    <s v="Yes"/>
    <x v="2"/>
    <x v="6"/>
    <x v="0"/>
    <x v="1"/>
    <x v="0"/>
    <x v="0"/>
    <x v="1"/>
  </r>
  <r>
    <d v="2025-06-26T11:27:43"/>
    <x v="0"/>
    <x v="2"/>
    <s v="Postgraduate"/>
    <s v="Yes"/>
    <s v="OYO"/>
    <x v="0"/>
    <x v="0"/>
    <x v="0"/>
    <s v="Yes"/>
    <x v="2"/>
    <x v="16"/>
    <x v="0"/>
    <x v="9"/>
    <x v="0"/>
    <x v="0"/>
    <x v="0"/>
  </r>
  <r>
    <d v="2025-06-26T11:30:35"/>
    <x v="0"/>
    <x v="2"/>
    <s v="Tertiary (University/Polytechnic)"/>
    <s v="No"/>
    <s v="Lagos "/>
    <x v="2"/>
    <x v="0"/>
    <x v="1"/>
    <s v="Yes"/>
    <x v="1"/>
    <x v="3"/>
    <x v="0"/>
    <x v="6"/>
    <x v="0"/>
    <x v="0"/>
    <x v="0"/>
  </r>
  <r>
    <d v="2025-06-26T11:48:45"/>
    <x v="0"/>
    <x v="2"/>
    <s v="Postgraduate"/>
    <s v="Yes"/>
    <s v="Edo"/>
    <x v="0"/>
    <x v="0"/>
    <x v="0"/>
    <s v="Yes"/>
    <x v="0"/>
    <x v="17"/>
    <x v="0"/>
    <x v="10"/>
    <x v="0"/>
    <x v="0"/>
    <x v="0"/>
  </r>
  <r>
    <d v="2025-06-26T12:27:00"/>
    <x v="0"/>
    <x v="0"/>
    <s v="Tertiary (University/Polytechnic)"/>
    <s v="Self-employed"/>
    <s v="OYO"/>
    <x v="0"/>
    <x v="0"/>
    <x v="3"/>
    <s v="Yes"/>
    <x v="0"/>
    <x v="18"/>
    <x v="0"/>
    <x v="10"/>
    <x v="1"/>
    <x v="0"/>
    <x v="0"/>
  </r>
  <r>
    <d v="2025-06-26T12:41:38"/>
    <x v="0"/>
    <x v="2"/>
    <s v="Secondary"/>
    <s v="Yes"/>
    <s v="Edo State "/>
    <x v="0"/>
    <x v="1"/>
    <x v="1"/>
    <s v="Yes"/>
    <x v="2"/>
    <x v="3"/>
    <x v="0"/>
    <x v="7"/>
    <x v="0"/>
    <x v="0"/>
    <x v="0"/>
  </r>
  <r>
    <d v="2025-06-26T13:18:28"/>
    <x v="0"/>
    <x v="2"/>
    <s v="Postgraduate"/>
    <s v="Yes"/>
    <s v="Ogun State "/>
    <x v="2"/>
    <x v="0"/>
    <x v="0"/>
    <s v="Not sure"/>
    <x v="0"/>
    <x v="19"/>
    <x v="0"/>
    <x v="5"/>
    <x v="0"/>
    <x v="0"/>
    <x v="2"/>
  </r>
  <r>
    <d v="2025-06-26T13:19:24"/>
    <x v="0"/>
    <x v="2"/>
    <s v="Tertiary (University/Polytechnic)"/>
    <s v="No"/>
    <s v="Anambra "/>
    <x v="2"/>
    <x v="0"/>
    <x v="0"/>
    <s v="Yes"/>
    <x v="0"/>
    <x v="14"/>
    <x v="0"/>
    <x v="6"/>
    <x v="0"/>
    <x v="0"/>
    <x v="2"/>
  </r>
  <r>
    <d v="2025-06-26T13:24:58"/>
    <x v="0"/>
    <x v="1"/>
    <s v="Tertiary (University/Polytechnic)"/>
    <s v="Self-employed"/>
    <s v="Anambra State "/>
    <x v="2"/>
    <x v="0"/>
    <x v="0"/>
    <s v="Yes"/>
    <x v="0"/>
    <x v="15"/>
    <x v="0"/>
    <x v="5"/>
    <x v="0"/>
    <x v="0"/>
    <x v="0"/>
  </r>
  <r>
    <d v="2025-06-26T13:58:37"/>
    <x v="0"/>
    <x v="2"/>
    <s v="Tertiary (University/Polytechnic)"/>
    <s v="Self-employed"/>
    <s v="Anambra State "/>
    <x v="2"/>
    <x v="0"/>
    <x v="1"/>
    <s v="Not sure"/>
    <x v="2"/>
    <x v="3"/>
    <x v="0"/>
    <x v="10"/>
    <x v="0"/>
    <x v="0"/>
    <x v="0"/>
  </r>
  <r>
    <d v="2025-06-26T14:35:01"/>
    <x v="1"/>
    <x v="4"/>
    <s v="Tertiary (University/Polytechnic)"/>
    <s v="No"/>
    <s v="Anambra "/>
    <x v="2"/>
    <x v="0"/>
    <x v="1"/>
    <s v="No"/>
    <x v="2"/>
    <x v="20"/>
    <x v="0"/>
    <x v="3"/>
    <x v="0"/>
    <x v="1"/>
    <x v="2"/>
  </r>
  <r>
    <d v="2025-06-26T14:59:22"/>
    <x v="0"/>
    <x v="2"/>
    <s v="Postgraduate"/>
    <s v="Yes"/>
    <s v="Ogun"/>
    <x v="1"/>
    <x v="1"/>
    <x v="2"/>
    <s v="No"/>
    <x v="1"/>
    <x v="7"/>
    <x v="0"/>
    <x v="11"/>
    <x v="0"/>
    <x v="0"/>
    <x v="2"/>
  </r>
  <r>
    <d v="2025-06-26T15:16:24"/>
    <x v="0"/>
    <x v="3"/>
    <s v="Postgraduate"/>
    <s v="No"/>
    <s v="Anambra "/>
    <x v="2"/>
    <x v="0"/>
    <x v="2"/>
    <s v="Yes"/>
    <x v="2"/>
    <x v="21"/>
    <x v="0"/>
    <x v="5"/>
    <x v="0"/>
    <x v="0"/>
    <x v="0"/>
  </r>
  <r>
    <d v="2025-06-27T02:05:16"/>
    <x v="0"/>
    <x v="2"/>
    <s v="Tertiary (University/Polytechnic)"/>
    <s v="Self-employed"/>
    <s v="Anambra State "/>
    <x v="0"/>
    <x v="0"/>
    <x v="2"/>
    <s v="No"/>
    <x v="0"/>
    <x v="22"/>
    <x v="0"/>
    <x v="2"/>
    <x v="0"/>
    <x v="2"/>
    <x v="2"/>
  </r>
  <r>
    <d v="2025-06-27T03:36:19"/>
    <x v="0"/>
    <x v="0"/>
    <s v="Tertiary (University/Polytechnic)"/>
    <s v="Yes"/>
    <s v="Lagos"/>
    <x v="1"/>
    <x v="0"/>
    <x v="0"/>
    <s v="Not sure"/>
    <x v="0"/>
    <x v="15"/>
    <x v="0"/>
    <x v="0"/>
    <x v="0"/>
    <x v="0"/>
    <x v="0"/>
  </r>
  <r>
    <d v="2025-06-27T12:04:29"/>
    <x v="0"/>
    <x v="2"/>
    <s v="Tertiary (University/Polytechnic)"/>
    <s v="Yes"/>
    <s v="Oyo state"/>
    <x v="0"/>
    <x v="0"/>
    <x v="0"/>
    <s v="Not sure"/>
    <x v="2"/>
    <x v="3"/>
    <x v="2"/>
    <x v="2"/>
    <x v="0"/>
    <x v="0"/>
    <x v="2"/>
  </r>
  <r>
    <d v="2025-06-28T08:56:13"/>
    <x v="0"/>
    <x v="2"/>
    <s v="Tertiary (University/Polytechnic)"/>
    <s v="Yes"/>
    <s v="Anambra"/>
    <x v="2"/>
    <x v="0"/>
    <x v="1"/>
    <s v="Yes"/>
    <x v="2"/>
    <x v="6"/>
    <x v="0"/>
    <x v="0"/>
    <x v="0"/>
    <x v="0"/>
    <x v="2"/>
  </r>
  <r>
    <d v="2025-06-28T10:14:04"/>
    <x v="0"/>
    <x v="2"/>
    <s v="Postgraduate"/>
    <s v="No"/>
    <s v="Anambra "/>
    <x v="2"/>
    <x v="0"/>
    <x v="0"/>
    <s v="No"/>
    <x v="2"/>
    <x v="5"/>
    <x v="0"/>
    <x v="6"/>
    <x v="0"/>
    <x v="0"/>
    <x v="2"/>
  </r>
  <r>
    <d v="2025-06-28T10:41:41"/>
    <x v="0"/>
    <x v="2"/>
    <s v="Tertiary (University/Polytechnic)"/>
    <s v="Yes"/>
    <s v="Bayelsa"/>
    <x v="2"/>
    <x v="1"/>
    <x v="2"/>
    <s v="Not sure"/>
    <x v="2"/>
    <x v="3"/>
    <x v="0"/>
    <x v="12"/>
    <x v="0"/>
    <x v="2"/>
    <x v="0"/>
  </r>
  <r>
    <d v="2025-06-28T10:44:08"/>
    <x v="0"/>
    <x v="0"/>
    <s v="Tertiary (University/Polytechnic)"/>
    <s v="Student"/>
    <s v="Lagos /Ogun state "/>
    <x v="0"/>
    <x v="0"/>
    <x v="3"/>
    <s v="Not sure"/>
    <x v="2"/>
    <x v="20"/>
    <x v="0"/>
    <x v="0"/>
    <x v="0"/>
    <x v="0"/>
    <x v="1"/>
  </r>
  <r>
    <d v="2025-06-28T10:54:41"/>
    <x v="0"/>
    <x v="2"/>
    <s v="Tertiary (University/Polytechnic)"/>
    <s v="Yes"/>
    <s v="Delta "/>
    <x v="0"/>
    <x v="1"/>
    <x v="1"/>
    <s v="No"/>
    <x v="2"/>
    <x v="23"/>
    <x v="0"/>
    <x v="11"/>
    <x v="0"/>
    <x v="0"/>
    <x v="1"/>
  </r>
  <r>
    <d v="2025-06-28T11:31:52"/>
    <x v="0"/>
    <x v="2"/>
    <s v="Tertiary (University/Polytechnic)"/>
    <s v="Self-employed"/>
    <s v="Anambra "/>
    <x v="0"/>
    <x v="1"/>
    <x v="1"/>
    <s v="Not sure"/>
    <x v="2"/>
    <x v="19"/>
    <x v="0"/>
    <x v="7"/>
    <x v="0"/>
    <x v="0"/>
    <x v="3"/>
  </r>
  <r>
    <d v="2025-06-28T19:23:53"/>
    <x v="0"/>
    <x v="1"/>
    <s v="Postgraduate"/>
    <s v="No"/>
    <s v="Anambra "/>
    <x v="2"/>
    <x v="2"/>
    <x v="3"/>
    <s v="Yes"/>
    <x v="2"/>
    <x v="3"/>
    <x v="0"/>
    <x v="6"/>
    <x v="0"/>
    <x v="0"/>
    <x v="0"/>
  </r>
  <r>
    <d v="2025-06-29T00:11:23"/>
    <x v="0"/>
    <x v="1"/>
    <s v="Tertiary (University/Polytechnic)"/>
    <s v="No"/>
    <s v="Imo"/>
    <x v="2"/>
    <x v="1"/>
    <x v="1"/>
    <s v="Yes"/>
    <x v="0"/>
    <x v="24"/>
    <x v="0"/>
    <x v="5"/>
    <x v="0"/>
    <x v="0"/>
    <x v="1"/>
  </r>
  <r>
    <d v="2025-06-29T00:39:27"/>
    <x v="0"/>
    <x v="2"/>
    <s v="Tertiary (University/Polytechnic)"/>
    <s v="No"/>
    <s v="OYO"/>
    <x v="0"/>
    <x v="2"/>
    <x v="2"/>
    <s v="Yes"/>
    <x v="0"/>
    <x v="10"/>
    <x v="2"/>
    <x v="0"/>
    <x v="0"/>
    <x v="0"/>
    <x v="1"/>
  </r>
  <r>
    <d v="2025-06-29T02:38:04"/>
    <x v="0"/>
    <x v="2"/>
    <s v="Tertiary (University/Polytechnic)"/>
    <s v="Yes"/>
    <s v="Rental "/>
    <x v="2"/>
    <x v="0"/>
    <x v="1"/>
    <s v="No"/>
    <x v="2"/>
    <x v="25"/>
    <x v="0"/>
    <x v="13"/>
    <x v="0"/>
    <x v="0"/>
    <x v="0"/>
  </r>
  <r>
    <d v="2025-06-29T02:40:20"/>
    <x v="0"/>
    <x v="2"/>
    <s v="Tertiary (University/Polytechnic)"/>
    <s v="Yes"/>
    <s v="Anambra State"/>
    <x v="2"/>
    <x v="0"/>
    <x v="0"/>
    <s v="Yes"/>
    <x v="2"/>
    <x v="21"/>
    <x v="0"/>
    <x v="0"/>
    <x v="0"/>
    <x v="0"/>
    <x v="0"/>
  </r>
  <r>
    <d v="2025-06-29T03:56:29"/>
    <x v="0"/>
    <x v="2"/>
    <s v="Tertiary (University/Polytechnic)"/>
    <s v="Self-employed"/>
    <s v="Anambra "/>
    <x v="2"/>
    <x v="0"/>
    <x v="3"/>
    <s v="Yes"/>
    <x v="0"/>
    <x v="15"/>
    <x v="0"/>
    <x v="0"/>
    <x v="0"/>
    <x v="0"/>
    <x v="0"/>
  </r>
  <r>
    <d v="2025-06-29T04:29:48"/>
    <x v="0"/>
    <x v="2"/>
    <s v="Postgraduate"/>
    <s v="No"/>
    <s v="Akwaibom State "/>
    <x v="2"/>
    <x v="0"/>
    <x v="2"/>
    <s v="Yes"/>
    <x v="2"/>
    <x v="25"/>
    <x v="0"/>
    <x v="5"/>
    <x v="0"/>
    <x v="0"/>
    <x v="1"/>
  </r>
  <r>
    <d v="2025-06-29T04:48:44"/>
    <x v="0"/>
    <x v="2"/>
    <s v="Tertiary (University/Polytechnic)"/>
    <s v="Self-employed"/>
    <s v="Awka"/>
    <x v="1"/>
    <x v="2"/>
    <x v="3"/>
    <s v="Not sure"/>
    <x v="0"/>
    <x v="19"/>
    <x v="0"/>
    <x v="2"/>
    <x v="1"/>
    <x v="0"/>
    <x v="0"/>
  </r>
  <r>
    <d v="2025-06-29T04:59:28"/>
    <x v="0"/>
    <x v="0"/>
    <s v="Tertiary (University/Polytechnic)"/>
    <s v="Yes"/>
    <s v="Anambra "/>
    <x v="0"/>
    <x v="0"/>
    <x v="1"/>
    <s v="No"/>
    <x v="2"/>
    <x v="23"/>
    <x v="0"/>
    <x v="5"/>
    <x v="0"/>
    <x v="0"/>
    <x v="1"/>
  </r>
  <r>
    <d v="2025-06-29T05:34:04"/>
    <x v="0"/>
    <x v="2"/>
    <s v="Tertiary (University/Polytechnic)"/>
    <s v="Yes"/>
    <s v="Awka"/>
    <x v="1"/>
    <x v="0"/>
    <x v="4"/>
    <s v="Yes"/>
    <x v="1"/>
    <x v="3"/>
    <x v="0"/>
    <x v="2"/>
    <x v="0"/>
    <x v="0"/>
    <x v="0"/>
  </r>
  <r>
    <d v="2025-06-29T05:39:44"/>
    <x v="0"/>
    <x v="2"/>
    <s v="Postgraduate"/>
    <s v="Yes"/>
    <s v="Anambra "/>
    <x v="2"/>
    <x v="0"/>
    <x v="4"/>
    <s v="Yes"/>
    <x v="1"/>
    <x v="18"/>
    <x v="0"/>
    <x v="14"/>
    <x v="0"/>
    <x v="0"/>
    <x v="0"/>
  </r>
  <r>
    <d v="2025-06-29T05:56:41"/>
    <x v="0"/>
    <x v="2"/>
    <s v="Postgraduate"/>
    <s v="Yes"/>
    <s v="Anambra "/>
    <x v="0"/>
    <x v="0"/>
    <x v="3"/>
    <s v="Yes"/>
    <x v="2"/>
    <x v="26"/>
    <x v="0"/>
    <x v="0"/>
    <x v="0"/>
    <x v="0"/>
    <x v="0"/>
  </r>
  <r>
    <d v="2025-06-29T06:56:32"/>
    <x v="0"/>
    <x v="0"/>
    <s v="Secondary"/>
    <s v="Self-employed"/>
    <s v="Anambra"/>
    <x v="2"/>
    <x v="0"/>
    <x v="0"/>
    <s v="Yes"/>
    <x v="1"/>
    <x v="17"/>
    <x v="0"/>
    <x v="8"/>
    <x v="0"/>
    <x v="0"/>
    <x v="1"/>
  </r>
  <r>
    <d v="2025-06-29T12:33:43"/>
    <x v="0"/>
    <x v="2"/>
    <s v="Tertiary (University/Polytechnic)"/>
    <s v="Yes"/>
    <s v="Anambra "/>
    <x v="2"/>
    <x v="0"/>
    <x v="4"/>
    <s v="Yes"/>
    <x v="1"/>
    <x v="8"/>
    <x v="0"/>
    <x v="12"/>
    <x v="0"/>
    <x v="0"/>
    <x v="0"/>
  </r>
  <r>
    <d v="2025-06-29T12:52:03"/>
    <x v="0"/>
    <x v="2"/>
    <s v="Tertiary (University/Polytechnic)"/>
    <s v="No"/>
    <s v="Enugu "/>
    <x v="2"/>
    <x v="0"/>
    <x v="0"/>
    <s v="Yes"/>
    <x v="1"/>
    <x v="3"/>
    <x v="0"/>
    <x v="2"/>
    <x v="0"/>
    <x v="0"/>
    <x v="2"/>
  </r>
  <r>
    <d v="2025-06-29T15:17:11"/>
    <x v="0"/>
    <x v="2"/>
    <s v="Tertiary (University/Polytechnic)"/>
    <s v="Yes"/>
    <s v="Anambra "/>
    <x v="0"/>
    <x v="0"/>
    <x v="1"/>
    <s v="Yes"/>
    <x v="1"/>
    <x v="27"/>
    <x v="0"/>
    <x v="12"/>
    <x v="0"/>
    <x v="0"/>
    <x v="0"/>
  </r>
  <r>
    <d v="2025-06-30T05:41:53"/>
    <x v="0"/>
    <x v="2"/>
    <s v="Tertiary (University/Polytechnic)"/>
    <s v="Yes"/>
    <s v="Anambra State"/>
    <x v="1"/>
    <x v="0"/>
    <x v="0"/>
    <s v="Yes"/>
    <x v="0"/>
    <x v="27"/>
    <x v="0"/>
    <x v="0"/>
    <x v="0"/>
    <x v="0"/>
    <x v="2"/>
  </r>
  <r>
    <d v="2025-07-01T02:49:25"/>
    <x v="0"/>
    <x v="1"/>
    <s v="Postgraduate"/>
    <s v="Yes"/>
    <s v="Anambra "/>
    <x v="1"/>
    <x v="0"/>
    <x v="2"/>
    <s v="No"/>
    <x v="1"/>
    <x v="7"/>
    <x v="0"/>
    <x v="5"/>
    <x v="1"/>
    <x v="1"/>
    <x v="1"/>
  </r>
  <r>
    <d v="2025-07-01T06:55:07"/>
    <x v="0"/>
    <x v="2"/>
    <s v="Postgraduate"/>
    <s v="Yes"/>
    <s v="Lagos"/>
    <x v="2"/>
    <x v="0"/>
    <x v="3"/>
    <s v="Yes"/>
    <x v="1"/>
    <x v="28"/>
    <x v="0"/>
    <x v="6"/>
    <x v="0"/>
    <x v="0"/>
    <x v="0"/>
  </r>
  <r>
    <d v="2025-07-01T10:44:31"/>
    <x v="0"/>
    <x v="1"/>
    <s v="Postgraduate"/>
    <s v="Student"/>
    <s v="Michigan, USA."/>
    <x v="0"/>
    <x v="0"/>
    <x v="1"/>
    <s v="Not sure"/>
    <x v="2"/>
    <x v="29"/>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3DE42-8EF0-4366-BD6C-003271EBC9B9}" name="PivotTable_11" cacheId="43" applyNumberFormats="0" applyBorderFormats="0" applyFontFormats="0" applyPatternFormats="0" applyAlignmentFormats="0" applyWidthHeightFormats="1" dataCaption="Values" tag="ceb6dc01-6621-4fb0-92ec-bad4b490130b" updatedVersion="8" minRefreshableVersion="3" useAutoFormatting="1" itemPrintTitles="1" createdVersion="8" indent="0" outline="1" outlineData="1" multipleFieldFilters="0">
  <location ref="A175:A176"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1" name="[ELECTION].[Election Year].[All]" cap="All"/>
  </pageFields>
  <dataFields count="1">
    <dataField name=" Total Contested Female" fld="1" baseField="0" baseItem="0" numFmtId="164"/>
  </dataFields>
  <formats count="2">
    <format dxfId="56">
      <pivotArea dataOnly="0" labelOnly="1" outline="0" axis="axisValues" fieldPosition="0"/>
    </format>
    <format dxfId="55">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Total Contested Femal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0DF71A-C23A-4280-8777-663A8D073470}" name="PivotTable_4" cacheId="52" applyNumberFormats="0" applyBorderFormats="0" applyFontFormats="0" applyPatternFormats="0" applyAlignmentFormats="0" applyWidthHeightFormats="1" dataCaption="Values" tag="3f31d493-dd6a-440c-8d21-2769b5ff8036" updatedVersion="8" minRefreshableVersion="3" useAutoFormatting="1" itemPrintTitles="1" createdVersion="8" indent="0" outline="1" outlineData="1" multipleFieldFilters="0" chartFormat="53" rowHeaderCaption="Year">
  <location ref="A47:C90"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3"/>
  </rowFields>
  <rowItems count="43">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t="grand">
      <x/>
    </i>
  </rowItems>
  <colFields count="1">
    <field x="-2"/>
  </colFields>
  <colItems count="2">
    <i>
      <x/>
    </i>
    <i i="1">
      <x v="1"/>
    </i>
  </colItems>
  <dataFields count="2">
    <dataField name=" Total Contested Male" fld="1" baseField="0" baseItem="0"/>
    <dataField name=" Total Contested Female" fld="2" baseField="0" baseItem="0"/>
  </dataFields>
  <formats count="5">
    <format dxfId="94">
      <pivotArea outline="0" collapsedLevelsAreSubtotals="1" fieldPosition="0"/>
    </format>
    <format dxfId="93">
      <pivotArea field="0" type="button" dataOnly="0" labelOnly="1" outline="0" axis="axisRow" fieldPosition="0"/>
    </format>
    <format dxfId="92">
      <pivotArea dataOnly="0" labelOnly="1" outline="0" fieldPosition="0">
        <references count="1">
          <reference field="4294967294" count="2">
            <x v="0"/>
            <x v="1"/>
          </reference>
        </references>
      </pivotArea>
    </format>
    <format dxfId="91">
      <pivotArea grandRow="1" outline="0" collapsedLevelsAreSubtotals="1" fieldPosition="0"/>
    </format>
    <format dxfId="90">
      <pivotArea dataOnly="0" labelOnly="1" grandRow="1" outline="0" fieldPosition="0"/>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Total Contested Male"/>
    <pivotHierarchy dragToData="1" caption=" Total Contested Femal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BE8AC0-82AD-49D6-AE6A-962C5D625EA1}" name="PivotTable_3" cacheId="49" applyNumberFormats="0" applyBorderFormats="0" applyFontFormats="0" applyPatternFormats="0" applyAlignmentFormats="0" applyWidthHeightFormats="1" dataCaption="Values" tag="7d37d9b6-ff11-4aed-b0e6-c5c5a393a36c" updatedVersion="8" minRefreshableVersion="3" useAutoFormatting="1" itemPrintTitles="1" createdVersion="8" indent="0" outline="1" outlineData="1" multipleFieldFilters="0">
  <location ref="A30:B31" firstHeaderRow="0" firstDataRow="1" firstDataCol="0" rowPageCount="1" colPageCount="1"/>
  <pivotFields count="3">
    <pivotField axis="axisPage"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pageFields count="1">
    <pageField fld="0" hier="1" name="[ELECTION].[Election Year].[All]" cap="All"/>
  </pageFields>
  <dataFields count="2">
    <dataField name=" Total Contested Male" fld="2" baseField="0" baseItem="0"/>
    <dataField name=" Total Contested Female" fld="1" baseField="0" baseItem="0"/>
  </dataFields>
  <formats count="1">
    <format dxfId="95">
      <pivotArea dataOnly="0" labelOnly="1" outline="0" fieldPosition="0">
        <references count="1">
          <reference field="4294967294" count="2">
            <x v="0"/>
            <x v="1"/>
          </reference>
        </references>
      </pivotArea>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Total Contested Male"/>
    <pivotHierarchy dragToData="1" caption=" Total Contested Femal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BE4FF2-F62B-4CF2-A941-8266DE84CA5B}" name="PivotTable_12" cacheId="7" applyNumberFormats="0" applyBorderFormats="0" applyFontFormats="0" applyPatternFormats="0" applyAlignmentFormats="0" applyWidthHeightFormats="1" dataCaption="Values" tag="db04a516-f7fd-4322-bba0-480ad23881b7" updatedVersion="8" minRefreshableVersion="3" useAutoFormatting="1" subtotalHiddenItems="1" itemPrintTitles="1" createdVersion="8" indent="0" outline="1" outlineData="1" multipleFieldFilters="0">
  <location ref="A186:A187"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 name="[ELECTION].[Election Year].[All]" cap="All"/>
  </pageFields>
  <dataFields count="1">
    <dataField name=" Total Elected Candidates" fld="0" baseField="0" baseItem="0" numFmtId="164"/>
  </dataFields>
  <formats count="2">
    <format dxfId="97">
      <pivotArea dataOnly="0" outline="0" axis="axisValues" fieldPosition="0"/>
    </format>
    <format dxfId="96">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Elected Candidat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C6947BB-459F-4D6E-A1CD-F3FB729D2C8A}" name="PivotTable_2" cacheId="46" applyNumberFormats="0" applyBorderFormats="0" applyFontFormats="0" applyPatternFormats="0" applyAlignmentFormats="0" applyWidthHeightFormats="1" dataCaption="Values" tag="93d1e624-631d-41e9-ac02-9635f537ae47" updatedVersion="8" minRefreshableVersion="3" useAutoFormatting="1" itemPrintTitles="1" createdVersion="8" indent="0" outline="1" outlineData="1" multipleFieldFilters="0" chartFormat="49" rowHeaderCaption="Year">
  <location ref="A16:C24" firstHeaderRow="0"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6"/>
    </i>
    <i>
      <x v="4"/>
    </i>
    <i>
      <x/>
    </i>
    <i>
      <x v="1"/>
    </i>
    <i>
      <x v="5"/>
    </i>
    <i>
      <x v="3"/>
    </i>
    <i>
      <x v="2"/>
    </i>
    <i t="grand">
      <x/>
    </i>
  </rowItems>
  <colFields count="1">
    <field x="-2"/>
  </colFields>
  <colItems count="2">
    <i>
      <x/>
    </i>
    <i i="1">
      <x v="1"/>
    </i>
  </colItems>
  <dataFields count="2">
    <dataField name=" Total Contested Male" fld="1" baseField="0" baseItem="0"/>
    <dataField name=" Total Contested Female" fld="2" baseField="0" baseItem="0"/>
  </dataFields>
  <formats count="7">
    <format dxfId="104">
      <pivotArea outline="0" collapsedLevelsAreSubtotals="1" fieldPosition="0"/>
    </format>
    <format dxfId="103">
      <pivotArea field="0" type="button" dataOnly="0" labelOnly="1" outline="0" axis="axisRow" fieldPosition="0"/>
    </format>
    <format dxfId="102">
      <pivotArea dataOnly="0" labelOnly="1" outline="0" fieldPosition="0">
        <references count="1">
          <reference field="4294967294" count="2">
            <x v="0"/>
            <x v="1"/>
          </reference>
        </references>
      </pivotArea>
    </format>
    <format dxfId="101">
      <pivotArea field="0" type="button" dataOnly="0" labelOnly="1" outline="0" axis="axisRow" fieldPosition="0"/>
    </format>
    <format dxfId="100">
      <pivotArea dataOnly="0" labelOnly="1" outline="0" fieldPosition="0">
        <references count="1">
          <reference field="4294967294" count="2">
            <x v="0"/>
            <x v="1"/>
          </reference>
        </references>
      </pivotArea>
    </format>
    <format dxfId="99">
      <pivotArea grandRow="1" outline="0" collapsedLevelsAreSubtotals="1" fieldPosition="0"/>
    </format>
    <format dxfId="98">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Total Contested Male"/>
    <pivotHierarchy dragToData="1" caption=" Total Contested Femal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A7FAC02-0F3D-45C9-AE49-878A63E9A995}" name="PivotTable_13" cacheId="2" applyNumberFormats="0" applyBorderFormats="0" applyFontFormats="0" applyPatternFormats="0" applyAlignmentFormats="0" applyWidthHeightFormats="1" dataCaption="Values" tag="b435973a-a55a-4182-a4ed-0249dfcb9e50" updatedVersion="8" minRefreshableVersion="3" useAutoFormatting="1" itemPrintTitles="1" createdVersion="8" indent="0" outline="1" outlineData="1" multipleFieldFilters="0">
  <location ref="A192:A193"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1" name="[ELECTION].[Election Year].[All]" cap="All"/>
  </pageFields>
  <dataFields count="1">
    <dataField name=" Total Elected Male" fld="1" baseField="0" baseItem="0" numFmtId="164"/>
  </dataFields>
  <formats count="2">
    <format dxfId="106">
      <pivotArea dataOnly="0" labelOnly="1" outline="0" axis="axisValues" fieldPosition="0"/>
    </format>
    <format dxfId="105">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 Total Elected Mal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9A92B4-90AE-4240-B2AB-E8308BCB98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Options">
  <location ref="A36:B41" firstHeaderRow="1" firstDataRow="1" firstDataCol="1"/>
  <pivotFields count="17">
    <pivotField numFmtId="165" showAll="0"/>
    <pivotField showAll="0"/>
    <pivotField showAll="0"/>
    <pivotField showAll="0"/>
    <pivotField showAll="0"/>
    <pivotField showAll="0"/>
    <pivotField showAll="0"/>
    <pivotField showAll="0"/>
    <pivotField showAll="0"/>
    <pivotField showAll="0"/>
    <pivotField axis="axisRow" dataField="1"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5">
    <i>
      <x v="1"/>
    </i>
    <i>
      <x v="3"/>
    </i>
    <i>
      <x v="2"/>
    </i>
    <i>
      <x/>
    </i>
    <i t="grand">
      <x/>
    </i>
  </rowItems>
  <colItems count="1">
    <i/>
  </colItems>
  <dataFields count="1">
    <dataField name="Results" fld="10" subtotal="count" baseField="10" baseItem="0"/>
  </dataFields>
  <formats count="6">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428CB2D-68E1-488D-9269-71D4AA95975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ptions">
  <location ref="A58:B62" firstHeaderRow="1" firstDataRow="1" firstDataCol="1"/>
  <pivotFields count="17">
    <pivotField numFmtId="165"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v="2"/>
    </i>
    <i>
      <x v="1"/>
    </i>
    <i>
      <x/>
    </i>
    <i t="grand">
      <x/>
    </i>
  </rowItems>
  <colItems count="1">
    <i/>
  </colItems>
  <dataFields count="1">
    <dataField name="Results" fld="12" subtotal="count" baseField="12" baseItem="2"/>
  </dataFields>
  <formats count="6">
    <format dxfId="11">
      <pivotArea type="all" dataOnly="0" outline="0" fieldPosition="0"/>
    </format>
    <format dxfId="10">
      <pivotArea outline="0" collapsedLevelsAreSubtotals="1" fieldPosition="0"/>
    </format>
    <format dxfId="9">
      <pivotArea field="12" type="button" dataOnly="0" labelOnly="1" outline="0" axis="axisRow" fieldPosition="0"/>
    </format>
    <format dxfId="8">
      <pivotArea dataOnly="0" labelOnly="1" fieldPosition="0">
        <references count="1">
          <reference field="12"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DA7434A-8187-4048-B2AF-4E8021D49E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ptions">
  <location ref="A28:B32" firstHeaderRow="1" firstDataRow="1" firstDataCol="1"/>
  <pivotFields count="17">
    <pivotField numFmtId="165" showAll="0"/>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Results" fld="7" subtotal="count" baseField="7" baseItem="0"/>
  </dataFields>
  <formats count="6">
    <format dxfId="17">
      <pivotArea type="all" dataOnly="0" outline="0" fieldPosition="0"/>
    </format>
    <format dxfId="16">
      <pivotArea outline="0" collapsedLevelsAreSubtotals="1" fieldPosition="0"/>
    </format>
    <format dxfId="15">
      <pivotArea field="7" type="button" dataOnly="0" labelOnly="1" outline="0" axis="axisRow" fieldPosition="0"/>
    </format>
    <format dxfId="14">
      <pivotArea dataOnly="0" labelOnly="1" fieldPosition="0">
        <references count="1">
          <reference field="7" count="0"/>
        </references>
      </pivotArea>
    </format>
    <format dxfId="13">
      <pivotArea dataOnly="0" labelOnly="1" grandRow="1" outline="0" fieldPosition="0"/>
    </format>
    <format dxfId="1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D17A0F-355B-47CA-A8F0-967E06740ED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ptions">
  <location ref="A4:B7" firstHeaderRow="1" firstDataRow="1" firstDataCol="1"/>
  <pivotFields count="17">
    <pivotField numFmtId="165" showAll="0"/>
    <pivotField axis="axisRow" dataField="1" showAll="0">
      <items count="3">
        <item x="0"/>
        <item x="1"/>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Gender Count" fld="1" subtotal="count" baseField="1"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DC17185-84D6-45AC-BBF4-425F6F02C0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Options">
  <location ref="A10:B16" firstHeaderRow="1" firstDataRow="1" firstDataCol="1"/>
  <pivotFields count="17">
    <pivotField numFmtId="165" showAll="0"/>
    <pivotField showAll="0">
      <items count="3">
        <item x="0"/>
        <item x="1"/>
        <item t="default"/>
      </items>
    </pivotField>
    <pivotField showAll="0"/>
    <pivotField showAll="0"/>
    <pivotField showAll="0"/>
    <pivotField showAll="0"/>
    <pivotField showAll="0"/>
    <pivotField showAll="0"/>
    <pivotField axis="axisRow" dataField="1"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8"/>
  </rowFields>
  <rowItems count="6">
    <i>
      <x v="2"/>
    </i>
    <i>
      <x v="1"/>
    </i>
    <i>
      <x v="3"/>
    </i>
    <i>
      <x v="4"/>
    </i>
    <i>
      <x/>
    </i>
    <i t="grand">
      <x/>
    </i>
  </rowItems>
  <colItems count="1">
    <i/>
  </colItems>
  <dataFields count="1">
    <dataField name="Results" fld="8" baseField="8" baseItem="0"/>
  </dataFields>
  <formats count="6">
    <format dxfId="29">
      <pivotArea type="all" dataOnly="0" outline="0" fieldPosition="0"/>
    </format>
    <format dxfId="28">
      <pivotArea outline="0" collapsedLevelsAreSubtotals="1" fieldPosition="0"/>
    </format>
    <format dxfId="27">
      <pivotArea field="8" type="button" dataOnly="0" labelOnly="1" outline="0" axis="axisRow" fieldPosition="0"/>
    </format>
    <format dxfId="26">
      <pivotArea dataOnly="0" labelOnly="1" fieldPosition="0">
        <references count="1">
          <reference field="8" count="0"/>
        </references>
      </pivotArea>
    </format>
    <format dxfId="25">
      <pivotArea dataOnly="0" labelOnly="1" grandRow="1" outline="0" fieldPosition="0"/>
    </format>
    <format dxfId="24">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13F5B-24EF-4DE9-97F8-94B99E2F6194}" name="PivotTable_7" cacheId="5" applyNumberFormats="0" applyBorderFormats="0" applyFontFormats="0" applyPatternFormats="0" applyAlignmentFormats="0" applyWidthHeightFormats="1" dataCaption="Values" tag="a426928f-2078-4262-a0af-3bbf0a506547" updatedVersion="8" minRefreshableVersion="3" useAutoFormatting="1" itemPrintTitles="1" createdVersion="8" indent="0" outline="1" outlineData="1" multipleFieldFilters="0">
  <location ref="A127:B128" firstHeaderRow="0" firstDataRow="1" firstDataCol="0"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pageFields count="1">
    <pageField fld="0" hier="1" name="[ELECTION].[Election Year].[All]" cap="All"/>
  </pageFields>
  <dataFields count="2">
    <dataField name=" Total Elected Male" fld="1" baseField="0" baseItem="0"/>
    <dataField name=" Total Elected Female" fld="2" baseField="0" baseItem="0"/>
  </dataFields>
  <formats count="1">
    <format dxfId="57">
      <pivotArea dataOnly="0" labelOnly="1" outline="0" fieldPosition="0">
        <references count="1">
          <reference field="4294967294" count="2">
            <x v="0"/>
            <x v="1"/>
          </reference>
        </references>
      </pivotArea>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 Total Elected Male"/>
    <pivotHierarchy dragToData="1" caption=" Total Elected Femal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D80AA19-A5AA-4604-B04F-A816A547ABC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ptions">
  <location ref="A94:B98" firstHeaderRow="1" firstDataRow="1" firstDataCol="1"/>
  <pivotFields count="17">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4">
    <i>
      <x v="2"/>
    </i>
    <i>
      <x/>
    </i>
    <i>
      <x v="1"/>
    </i>
    <i t="grand">
      <x/>
    </i>
  </rowItems>
  <colItems count="1">
    <i/>
  </colItems>
  <dataFields count="1">
    <dataField name="Results" fld="15" subtotal="count" baseField="15" baseItem="2"/>
  </dataFields>
  <formats count="6">
    <format dxfId="35">
      <pivotArea type="all" dataOnly="0" outline="0" fieldPosition="0"/>
    </format>
    <format dxfId="34">
      <pivotArea outline="0" collapsedLevelsAreSubtotals="1" fieldPosition="0"/>
    </format>
    <format dxfId="33">
      <pivotArea field="15" type="button" dataOnly="0" labelOnly="1" outline="0" axis="axisRow" fieldPosition="0"/>
    </format>
    <format dxfId="32">
      <pivotArea dataOnly="0" labelOnly="1" fieldPosition="0">
        <references count="1">
          <reference field="15" count="0"/>
        </references>
      </pivotArea>
    </format>
    <format dxfId="31">
      <pivotArea dataOnly="0" labelOnly="1" grandRow="1" outline="0"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E114354-951D-453D-92AF-E6AF0FCFF2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ptions">
  <location ref="A83:B87" firstHeaderRow="1" firstDataRow="1" firstDataCol="1"/>
  <pivotFields count="17">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4">
    <i>
      <x v="2"/>
    </i>
    <i>
      <x/>
    </i>
    <i>
      <x v="1"/>
    </i>
    <i t="grand">
      <x/>
    </i>
  </rowItems>
  <colItems count="1">
    <i/>
  </colItems>
  <dataFields count="1">
    <dataField name="Results" fld="14" subtotal="count" baseField="14" baseItem="2"/>
  </dataFields>
  <formats count="6">
    <format dxfId="41">
      <pivotArea type="all" dataOnly="0" outline="0" fieldPosition="0"/>
    </format>
    <format dxfId="40">
      <pivotArea outline="0" collapsedLevelsAreSubtotals="1" fieldPosition="0"/>
    </format>
    <format dxfId="39">
      <pivotArea field="14" type="button" dataOnly="0" labelOnly="1" outline="0" axis="axisRow" fieldPosition="0"/>
    </format>
    <format dxfId="38">
      <pivotArea dataOnly="0" labelOnly="1" fieldPosition="0">
        <references count="1">
          <reference field="14" count="0"/>
        </references>
      </pivotArea>
    </format>
    <format dxfId="37">
      <pivotArea dataOnly="0" labelOnly="1" grandRow="1" outline="0" fieldPosition="0"/>
    </format>
    <format dxfId="3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1A6BDB-BCC3-4A18-9DCF-E4AA88FA3C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ptions">
  <location ref="A20:B24" firstHeaderRow="1" firstDataRow="1" firstDataCol="1"/>
  <pivotFields count="17">
    <pivotField numFmtId="165" showAll="0"/>
    <pivotField showAll="0"/>
    <pivotField showAll="0"/>
    <pivotField showAll="0"/>
    <pivotField showAll="0"/>
    <pivotField showAll="0"/>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6"/>
  </rowFields>
  <rowItems count="4">
    <i>
      <x v="2"/>
    </i>
    <i>
      <x/>
    </i>
    <i>
      <x v="1"/>
    </i>
    <i t="grand">
      <x/>
    </i>
  </rowItems>
  <colItems count="1">
    <i/>
  </colItems>
  <dataFields count="1">
    <dataField name="Results" fld="6" subtotal="count" baseField="6" baseItem="0"/>
  </dataFields>
  <formats count="6">
    <format dxfId="47">
      <pivotArea type="all" dataOnly="0" outline="0" fieldPosition="0"/>
    </format>
    <format dxfId="46">
      <pivotArea outline="0" collapsedLevelsAreSubtotals="1" fieldPosition="0"/>
    </format>
    <format dxfId="45">
      <pivotArea field="6" type="button" dataOnly="0" labelOnly="1" outline="0" axis="axisRow" fieldPosition="0"/>
    </format>
    <format dxfId="44">
      <pivotArea dataOnly="0" labelOnly="1" fieldPosition="0">
        <references count="1">
          <reference field="6" count="0"/>
        </references>
      </pivotArea>
    </format>
    <format dxfId="43">
      <pivotArea dataOnly="0" labelOnly="1" grandRow="1" outline="0" fieldPosition="0"/>
    </format>
    <format dxfId="4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07002C2-22E4-4BB1-83A6-E74C4DB437E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pptions">
  <location ref="A106:B111" firstHeaderRow="1" firstDataRow="1" firstDataCol="1"/>
  <pivotFields count="17">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s>
  <rowFields count="1">
    <field x="16"/>
  </rowFields>
  <rowItems count="5">
    <i>
      <x v="2"/>
    </i>
    <i>
      <x v="1"/>
    </i>
    <i>
      <x/>
    </i>
    <i>
      <x v="3"/>
    </i>
    <i t="grand">
      <x/>
    </i>
  </rowItems>
  <colItems count="1">
    <i/>
  </colItems>
  <dataFields count="1">
    <dataField name="Results" fld="16" subtotal="count" baseField="16" baseItem="2"/>
  </dataFields>
  <formats count="6">
    <format dxfId="53">
      <pivotArea type="all" dataOnly="0" outline="0" fieldPosition="0"/>
    </format>
    <format dxfId="52">
      <pivotArea outline="0" collapsedLevelsAreSubtotals="1" fieldPosition="0"/>
    </format>
    <format dxfId="51">
      <pivotArea field="16" type="button" dataOnly="0" labelOnly="1" outline="0" axis="axisRow" fieldPosition="0"/>
    </format>
    <format dxfId="50">
      <pivotArea dataOnly="0" labelOnly="1" fieldPosition="0">
        <references count="1">
          <reference field="16" count="0"/>
        </references>
      </pivotArea>
    </format>
    <format dxfId="49">
      <pivotArea dataOnly="0" labelOnly="1" grandRow="1" outline="0" fieldPosition="0"/>
    </format>
    <format dxfId="4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FB81C-B898-4643-8802-F8D4B02DC3BE}" name="PivotTable_14" cacheId="3" applyNumberFormats="0" applyBorderFormats="0" applyFontFormats="0" applyPatternFormats="0" applyAlignmentFormats="0" applyWidthHeightFormats="1" dataCaption="Values" tag="8b6d57fc-d04a-4da1-ae5f-ad426df0b9da" updatedVersion="8" minRefreshableVersion="3" useAutoFormatting="1" itemPrintTitles="1" createdVersion="8" indent="0" outline="1" outlineData="1" multipleFieldFilters="0">
  <location ref="A201:A202"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1" name="[ELECTION].[Election Year].[All]" cap="All"/>
  </pageFields>
  <dataFields count="1">
    <dataField name=" Total Elected Female" fld="1" baseField="0" baseItem="0" numFmtId="164"/>
  </dataFields>
  <formats count="2">
    <format dxfId="59">
      <pivotArea dataOnly="0" labelOnly="1" outline="0" axis="axisValues" fieldPosition="0"/>
    </format>
    <format dxfId="58">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 Total Elected Femal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125A9D-937B-41AB-A32A-F88CABD637A2}" name="PivotTable1_10" cacheId="58" applyNumberFormats="0" applyBorderFormats="0" applyFontFormats="0" applyPatternFormats="0" applyAlignmentFormats="0" applyWidthHeightFormats="1" dataCaption="Values" tag="10519e01-e719-4fb3-967e-fac53cf6ce6e" updatedVersion="8" minRefreshableVersion="3" useAutoFormatting="1" itemPrintTitles="1" createdVersion="8" indent="0" outline="1" outlineData="1" multipleFieldFilters="0">
  <location ref="A166:A167"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1" name="[ELECTION].[Election Year].[All]" cap="All"/>
  </pageFields>
  <dataFields count="1">
    <dataField name=" Total Contested Male" fld="1" baseField="0" baseItem="0" numFmtId="164"/>
  </dataFields>
  <formats count="2">
    <format dxfId="61">
      <pivotArea dataOnly="0" labelOnly="1" outline="0" axis="axisValues" fieldPosition="0"/>
    </format>
    <format dxfId="60">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Total Contested Ma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765DC7-26B6-4E4F-A94B-CA3F46382652}" name="PivotTable_9" cacheId="55" applyNumberFormats="0" applyBorderFormats="0" applyFontFormats="0" applyPatternFormats="0" applyAlignmentFormats="0" applyWidthHeightFormats="1" dataCaption="Values" tag="db5407c9-d346-46c7-8350-4c7b43eafd55" updatedVersion="8" minRefreshableVersion="3" useAutoFormatting="1" subtotalHiddenItems="1" itemPrintTitles="1" createdVersion="8" indent="0" outline="1" outlineData="1" multipleFieldFilters="0">
  <location ref="A160:A161"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1" name="[ELECTION].[Election Year].[All]" cap="All"/>
  </pageFields>
  <dataFields count="1">
    <dataField name=" Total Contested Candidates" fld="0" baseField="0" baseItem="0" numFmtId="164"/>
  </dataFields>
  <formats count="2">
    <format dxfId="63">
      <pivotArea dataOnly="0" labelOnly="1" outline="0" axis="axisValues" fieldPosition="0"/>
    </format>
    <format dxfId="62">
      <pivotArea outline="0" collapsedLevelsAreSubtotals="1" fieldPosition="0"/>
    </format>
  </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 Total Contested Candidat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9A9557-D761-471F-98B5-4AD61D840AD9}" name="PivotTable_6" cacheId="4" applyNumberFormats="0" applyBorderFormats="0" applyFontFormats="0" applyPatternFormats="0" applyAlignmentFormats="0" applyWidthHeightFormats="1" dataCaption="Values" tag="37352aed-a91f-4280-a2ec-301163397ba4" updatedVersion="8" minRefreshableVersion="3" useAutoFormatting="1" itemPrintTitles="1" createdVersion="8" indent="0" outline="1" outlineData="1" multipleFieldFilters="0" chartFormat="5" rowHeaderCaption="Position">
  <location ref="A110:C118" firstHeaderRow="0"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4"/>
    </i>
    <i>
      <x v="6"/>
    </i>
    <i>
      <x/>
    </i>
    <i>
      <x v="1"/>
    </i>
    <i>
      <x v="5"/>
    </i>
    <i>
      <x v="3"/>
    </i>
    <i>
      <x v="2"/>
    </i>
    <i t="grand">
      <x/>
    </i>
  </rowItems>
  <colFields count="1">
    <field x="-2"/>
  </colFields>
  <colItems count="2">
    <i>
      <x/>
    </i>
    <i i="1">
      <x v="1"/>
    </i>
  </colItems>
  <dataFields count="2">
    <dataField name=" Total Elected Male" fld="1" baseField="0" baseItem="0"/>
    <dataField name=" Total Elected Female" fld="2" baseField="0" baseItem="0"/>
  </dataFields>
  <formats count="3">
    <format dxfId="66">
      <pivotArea field="0" type="button" dataOnly="0" labelOnly="1" outline="0" axis="axisRow" fieldPosition="0"/>
    </format>
    <format dxfId="65">
      <pivotArea dataOnly="0" labelOnly="1" outline="0" fieldPosition="0">
        <references count="1">
          <reference field="4294967294" count="2">
            <x v="0"/>
            <x v="1"/>
          </reference>
        </references>
      </pivotArea>
    </format>
    <format dxfId="64">
      <pivotArea dataOnly="0" grandRow="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 Total Elected Male"/>
    <pivotHierarchy dragToData="1" caption=" Total Elected Femal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819AB8-59F5-4285-8FBA-9D22DAF4C851}" name="PivotTable_8" cacheId="6" applyNumberFormats="0" applyBorderFormats="0" applyFontFormats="0" applyPatternFormats="0" applyAlignmentFormats="0" applyWidthHeightFormats="1" dataCaption="Values" tag="3809f88f-e817-4c56-8524-98ef569a2799" updatedVersion="8" minRefreshableVersion="3" useAutoFormatting="1" itemPrintTitles="1" createdVersion="8" indent="0" outline="1" outlineData="1" multipleFieldFilters="0" chartFormat="8">
  <location ref="A141:C14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Average of % Contested Female" fld="1" subtotal="average" baseField="0" baseItem="0"/>
    <dataField name="Average of % Elected Female" fld="2" subtotal="average" baseField="0" baseItem="0"/>
  </dataFields>
  <formats count="5">
    <format dxfId="71">
      <pivotArea outline="0" collapsedLevelsAreSubtotals="1" fieldPosition="0"/>
    </format>
    <format dxfId="70">
      <pivotArea field="0" type="button" dataOnly="0" labelOnly="1" outline="0" axis="axisRow" fieldPosition="0"/>
    </format>
    <format dxfId="69">
      <pivotArea dataOnly="0" labelOnly="1" outline="0" fieldPosition="0">
        <references count="1">
          <reference field="4294967294" count="2">
            <x v="0"/>
            <x v="1"/>
          </reference>
        </references>
      </pivotArea>
    </format>
    <format dxfId="68">
      <pivotArea grandRow="1" outline="0" collapsedLevelsAreSubtotals="1" fieldPosition="0"/>
    </format>
    <format dxfId="67">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 Contested Female"/>
    <pivotHierarchy dragToData="1" caption="Average of % Elected Female"/>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5BA31C-D6FF-4802-B441-F2A10516AD40}" name="PivotTable_5" cacheId="1" applyNumberFormats="0" applyBorderFormats="0" applyFontFormats="0" applyPatternFormats="0" applyAlignmentFormats="0" applyWidthHeightFormats="1" dataCaption="Values" tag="809aae70-b528-4323-aa1a-f52b7b204a0e" updatedVersion="8" minRefreshableVersion="3" useAutoFormatting="1" itemPrintTitles="1" createdVersion="8" indent="0" outline="1" outlineData="1" multipleFieldFilters="0" chartFormat="6" rowHeaderCaption="Year">
  <location ref="A97:C103"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 Total Elected Male" fld="1" baseField="0" baseItem="0"/>
    <dataField name=" Total Elected Female" fld="2" baseField="0" baseItem="0"/>
  </dataFields>
  <formats count="3">
    <format dxfId="74">
      <pivotArea field="0" type="button" dataOnly="0" labelOnly="1" outline="0" axis="axisRow" fieldPosition="0"/>
    </format>
    <format dxfId="73">
      <pivotArea dataOnly="0" labelOnly="1" outline="0" fieldPosition="0">
        <references count="1">
          <reference field="4294967294" count="2">
            <x v="0"/>
            <x v="1"/>
          </reference>
        </references>
      </pivotArea>
    </format>
    <format dxfId="72">
      <pivotArea dataOnly="0" grandRow="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 Total Elected Male"/>
    <pivotHierarchy dragToData="1" caption=" Total Elected Femal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861F71-9952-4695-8082-9E613B549C63}" name="PivotTable_1" cacheId="40" applyNumberFormats="0" applyBorderFormats="0" applyFontFormats="0" applyPatternFormats="0" applyAlignmentFormats="0" applyWidthHeightFormats="1" dataCaption="Values" tag="c9be1929-4b75-47c5-b859-6def802cec41" updatedVersion="8" minRefreshableVersion="3" useAutoFormatting="1" itemPrintTitles="1" createdVersion="8" indent="0" outline="1" outlineData="1" multipleFieldFilters="0" chartFormat="52" rowHeaderCaption="Year">
  <location ref="A3:C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 Total Contested Male" fld="1" baseField="0" baseItem="0"/>
    <dataField name=" Total Contested Female" fld="2" baseField="0" baseItem="0"/>
  </dataFields>
  <formats count="15">
    <format dxfId="89">
      <pivotArea outline="0" collapsedLevelsAreSubtotals="1" fieldPosition="0"/>
    </format>
    <format dxfId="88">
      <pivotArea field="0" type="button" dataOnly="0" labelOnly="1" outline="0" axis="axisRow" fieldPosition="0"/>
    </format>
    <format dxfId="87">
      <pivotArea dataOnly="0" labelOnly="1" outline="0" fieldPosition="0">
        <references count="1">
          <reference field="4294967294" count="2">
            <x v="0"/>
            <x v="1"/>
          </reference>
        </references>
      </pivotArea>
    </format>
    <format dxfId="86">
      <pivotArea field="0" type="button" dataOnly="0" labelOnly="1" outline="0" axis="axisRow" fieldPosition="0"/>
    </format>
    <format dxfId="85">
      <pivotArea dataOnly="0" labelOnly="1" outline="0" fieldPosition="0">
        <references count="1">
          <reference field="4294967294" count="2">
            <x v="0"/>
            <x v="1"/>
          </reference>
        </references>
      </pivotArea>
    </format>
    <format dxfId="84">
      <pivotArea field="0" type="button" dataOnly="0" labelOnly="1" outline="0" axis="axisRow" fieldPosition="0"/>
    </format>
    <format dxfId="83">
      <pivotArea dataOnly="0" labelOnly="1" outline="0" fieldPosition="0">
        <references count="1">
          <reference field="4294967294" count="2">
            <x v="0"/>
            <x v="1"/>
          </reference>
        </references>
      </pivotArea>
    </format>
    <format dxfId="82">
      <pivotArea dataOnly="0" grandRow="1" fieldPosition="0"/>
    </format>
    <format dxfId="81">
      <pivotArea dataOnly="0" grandRow="1" fieldPosition="0"/>
    </format>
    <format dxfId="80">
      <pivotArea field="0" type="button" dataOnly="0" labelOnly="1" outline="0" axis="axisRow" fieldPosition="0"/>
    </format>
    <format dxfId="79">
      <pivotArea dataOnly="0" labelOnly="1" outline="0" fieldPosition="0">
        <references count="1">
          <reference field="4294967294" count="2">
            <x v="0"/>
            <x v="1"/>
          </reference>
        </references>
      </pivotArea>
    </format>
    <format dxfId="78">
      <pivotArea grandRow="1" outline="0" collapsedLevelsAreSubtotals="1" fieldPosition="0"/>
    </format>
    <format dxfId="77">
      <pivotArea dataOnly="0" labelOnly="1" grandRow="1" outline="0" fieldPosition="0"/>
    </format>
    <format dxfId="76">
      <pivotArea grandRow="1" outline="0" collapsedLevelsAreSubtotals="1" fieldPosition="0"/>
    </format>
    <format dxfId="75">
      <pivotArea dataOnly="0" labelOnly="1" grandRow="1" outline="0" fieldPosition="0"/>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Total Contested Male"/>
    <pivotHierarchy dragToData="1" caption=" Total Contested Femal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ction_Year1" xr10:uid="{89B7D2CB-3921-4084-BFA3-0CCB00A42602}" sourceName="[ELECTION].[Election Year]">
  <pivotTables>
    <pivotTable tabId="3" name="PivotTable_1"/>
    <pivotTable tabId="3" name="PivotTable_11"/>
    <pivotTable tabId="3" name="PivotTable_2"/>
    <pivotTable tabId="3" name="PivotTable_3"/>
    <pivotTable tabId="3" name="PivotTable_4"/>
    <pivotTable tabId="3" name="PivotTable_9"/>
    <pivotTable tabId="3" name="PivotTable1_10"/>
  </pivotTables>
  <data>
    <olap pivotCacheId="371189183">
      <levels count="2">
        <level uniqueName="[ELECTION].[Election Year].[(All)]" sourceCaption="(All)" count="0"/>
        <level uniqueName="[ELECTION].[Election Year].[Election Year]" sourceCaption="Election Year" count="5">
          <ranges>
            <range startItem="0">
              <i n="[ELECTION].[Election Year].&amp;[2007]" c="2007"/>
              <i n="[ELECTION].[Election Year].&amp;[2011]" c="2011"/>
              <i n="[ELECTION].[Election Year].&amp;[2015]" c="2015"/>
              <i n="[ELECTION].[Election Year].&amp;[2019]" c="2019"/>
              <i n="[ELECTION].[Election Year].&amp;[2023]" c="2023"/>
            </range>
          </ranges>
        </level>
      </levels>
      <selections count="1">
        <selection n="[ELECTION].[Election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641B003A-594F-4B6F-A6BC-BB5C78DC4592}" sourceName="[ELECTION].[Position]">
  <pivotTables>
    <pivotTable tabId="3" name="PivotTable_1"/>
    <pivotTable tabId="3" name="PivotTable_11"/>
    <pivotTable tabId="3" name="PivotTable_2"/>
    <pivotTable tabId="3" name="PivotTable_3"/>
    <pivotTable tabId="3" name="PivotTable_4"/>
    <pivotTable tabId="3" name="PivotTable_9"/>
    <pivotTable tabId="3" name="PivotTable1_10"/>
  </pivotTables>
  <data>
    <olap pivotCacheId="371189183">
      <levels count="2">
        <level uniqueName="[ELECTION].[Position].[(All)]" sourceCaption="(All)" count="0"/>
        <level uniqueName="[ELECTION].[Position].[Position]" sourceCaption="Position" count="7">
          <ranges>
            <range startItem="0">
              <i n="[ELECTION].[Position].&amp;[Deputy Governorship]" c="Deputy Governorship"/>
              <i n="[ELECTION].[Position].&amp;[Governorship]" c="Governorship"/>
              <i n="[ELECTION].[Position].&amp;[House of Assembly]" c="House of Assembly"/>
              <i n="[ELECTION].[Position].&amp;[House of Rep.]" c="House of Rep."/>
              <i n="[ELECTION].[Position].&amp;[Presidential]" c="Presidential"/>
              <i n="[ELECTION].[Position].&amp;[Senatorial]" c="Senatorial"/>
              <i n="[ELECTION].[Position].&amp;[Vice Presidential]" c="Vice Presidential"/>
            </range>
          </ranges>
        </level>
      </levels>
      <selections count="1">
        <selection n="[ELECTION].[Pos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ction_Year2" xr10:uid="{BD89FF25-CA86-48CA-89F4-DAF99B1C9D2D}" sourceName="[ELECTION].[Election Year]">
  <pivotTables>
    <pivotTable tabId="3" name="PivotTable_5"/>
    <pivotTable tabId="3" name="PivotTable_12"/>
    <pivotTable tabId="3" name="PivotTable_13"/>
    <pivotTable tabId="3" name="PivotTable_14"/>
    <pivotTable tabId="3" name="PivotTable_6"/>
    <pivotTable tabId="3" name="PivotTable_7"/>
    <pivotTable tabId="3" name="PivotTable_8"/>
  </pivotTables>
  <data>
    <olap pivotCacheId="379526068">
      <levels count="2">
        <level uniqueName="[ELECTION].[Election Year].[(All)]" sourceCaption="(All)" count="0"/>
        <level uniqueName="[ELECTION].[Election Year].[Election Year]" sourceCaption="Election Year" count="5">
          <ranges>
            <range startItem="0">
              <i n="[ELECTION].[Election Year].&amp;[2007]" c="2007"/>
              <i n="[ELECTION].[Election Year].&amp;[2011]" c="2011"/>
              <i n="[ELECTION].[Election Year].&amp;[2015]" c="2015"/>
              <i n="[ELECTION].[Election Year].&amp;[2019]" c="2019"/>
              <i n="[ELECTION].[Election Year].&amp;[2023]" c="2023"/>
            </range>
          </ranges>
        </level>
      </levels>
      <selections count="1">
        <selection n="[ELECTION].[Election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2" xr10:uid="{2E162E89-C530-4F19-B0C8-E829A107C668}" sourceName="[ELECTION].[Position]">
  <pivotTables>
    <pivotTable tabId="3" name="PivotTable_5"/>
    <pivotTable tabId="3" name="PivotTable_12"/>
    <pivotTable tabId="3" name="PivotTable_13"/>
    <pivotTable tabId="3" name="PivotTable_14"/>
    <pivotTable tabId="3" name="PivotTable_6"/>
    <pivotTable tabId="3" name="PivotTable_7"/>
    <pivotTable tabId="3" name="PivotTable_8"/>
  </pivotTables>
  <data>
    <olap pivotCacheId="379526068">
      <levels count="2">
        <level uniqueName="[ELECTION].[Position].[(All)]" sourceCaption="(All)" count="0"/>
        <level uniqueName="[ELECTION].[Position].[Position]" sourceCaption="Position" count="7">
          <ranges>
            <range startItem="0">
              <i n="[ELECTION].[Position].&amp;[Deputy Governorship]" c="Deputy Governorship"/>
              <i n="[ELECTION].[Position].&amp;[Governorship]" c="Governorship"/>
              <i n="[ELECTION].[Position].&amp;[House of Assembly]" c="House of Assembly"/>
              <i n="[ELECTION].[Position].&amp;[House of Rep.]" c="House of Rep."/>
              <i n="[ELECTION].[Position].&amp;[Presidential]" c="Presidential"/>
              <i n="[ELECTION].[Position].&amp;[Senatorial]" c="Senatorial"/>
              <i n="[ELECTION].[Position].&amp;[Vice Presidential]" c="Vice Presidential"/>
            </range>
          </ranges>
        </level>
      </levels>
      <selections count="1">
        <selection n="[ELECTION].[Posi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ction Year" xr10:uid="{0EDDE516-E556-4D9D-BCBB-3A232532049F}" cache="Slicer_Election_Year1" caption="Election Year" level="1" style="SlicerStyleDark6" rowHeight="241300"/>
  <slicer name="Position" xr10:uid="{244160F3-EF1C-4C39-8D32-387D014D0659}" cache="Slicer_Position1" caption="Position" level="1"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ction Year 2" xr10:uid="{4BE8A542-9EC2-4A73-9858-066961D3A0B4}" cache="Slicer_Election_Year2" caption="Election Year" level="1" style="SlicerStyleDark6" rowHeight="241300"/>
  <slicer name="Position 2" xr10:uid="{113CB60D-8E3C-4CCA-BC81-132C41206B7E}" cache="Slicer_Position2" caption="Position"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AEF587-2B92-4FFE-ADA6-0F4D2AEB86ED}" name="ELECTION" displayName="ELECTION" ref="A2:N37" totalsRowShown="0" headerRowDxfId="122" dataDxfId="121" tableBorderDxfId="120">
  <autoFilter ref="A2:N37" xr:uid="{51AEF587-2B92-4FFE-ADA6-0F4D2AEB86ED}"/>
  <tableColumns count="14">
    <tableColumn id="1" xr3:uid="{37CA793B-4AB0-4526-A0C1-F13D8B2B8BEF}" name="S/N" dataDxfId="119"/>
    <tableColumn id="2" xr3:uid="{4160972D-DDB6-4B35-8450-146542F350BA}" name="Election Year" dataDxfId="118"/>
    <tableColumn id="3" xr3:uid="{6A9CB8F6-0CE8-48F2-A2B8-B3DC5E8886D4}" name="Position" dataDxfId="117"/>
    <tableColumn id="4" xr3:uid="{968AE21A-4984-47A9-BEA2-05B38289F99D}" name="Total Contested Candidates" dataDxfId="116"/>
    <tableColumn id="5" xr3:uid="{0D003350-1D66-4B90-923C-9451CF473EFA}" name="Age Range" dataDxfId="115"/>
    <tableColumn id="6" xr3:uid="{906C60D4-C94F-424F-AC26-AB9B343855FF}" name="Total Contested Male" dataDxfId="114"/>
    <tableColumn id="7" xr3:uid="{2D536032-0919-4F49-8569-40A56A117C10}" name="Total Contested Female" dataDxfId="113"/>
    <tableColumn id="8" xr3:uid="{945178EE-C657-41C8-9B1A-4BA4E4203E3D}" name="% Contested  Male" dataDxfId="112">
      <calculatedColumnFormula>Cleaned_Secondary_Dataset!$F3/Cleaned_Secondary_Dataset!$D3</calculatedColumnFormula>
    </tableColumn>
    <tableColumn id="9" xr3:uid="{F5986933-ACDC-498A-88A6-9058DEEA5E8C}" name="% Contested Female" dataDxfId="111">
      <calculatedColumnFormula>Cleaned_Secondary_Dataset!$G3/Cleaned_Secondary_Dataset!$D3</calculatedColumnFormula>
    </tableColumn>
    <tableColumn id="10" xr3:uid="{7E1E0EDB-C9B4-4A8A-9B16-708769E87B9F}" name="Total Elected Candidates" dataDxfId="110"/>
    <tableColumn id="11" xr3:uid="{EF059F32-8E87-4B80-B148-BDFC3C31FCEA}" name="Total Elected Male " dataDxfId="109"/>
    <tableColumn id="12" xr3:uid="{264D3895-879D-4929-8FF6-81A0F0CFFC2A}" name="Total Elected Female " dataDxfId="108"/>
    <tableColumn id="13" xr3:uid="{A47EA9A1-D6BE-4E52-A980-E61507A7AC18}" name="% Elected Male" dataDxfId="107" dataCellStyle="Percent">
      <calculatedColumnFormula>Cleaned_Secondary_Dataset!$K3/Cleaned_Secondary_Dataset!$J3</calculatedColumnFormula>
    </tableColumn>
    <tableColumn id="14" xr3:uid="{21F2B166-977F-47A1-8E00-20BD1A771917}" name="% Elected Female">
      <calculatedColumnFormula>Cleaned_Secondary_Dataset!$L3/Cleaned_Secondary_Dataset!$J3</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924FC-322A-4A8B-9AEE-3E1C86DEBCE0}" name="Form_Responses" displayName="Form_Responses" ref="A1:P77" headerRowDxfId="54">
  <sortState xmlns:xlrd2="http://schemas.microsoft.com/office/spreadsheetml/2017/richdata2" ref="A2:P77">
    <sortCondition ref="E2:E77"/>
  </sortState>
  <tableColumns count="16">
    <tableColumn id="2" xr3:uid="{00000000-0010-0000-0000-000002000000}" name="Gender"/>
    <tableColumn id="3" xr3:uid="{00000000-0010-0000-0000-000003000000}" name="Age Range"/>
    <tableColumn id="4" xr3:uid="{00000000-0010-0000-0000-000004000000}" name="Highest Level of Education"/>
    <tableColumn id="5" xr3:uid="{00000000-0010-0000-0000-000005000000}" name="Currently employed?"/>
    <tableColumn id="6" xr3:uid="{00000000-0010-0000-0000-000006000000}" name="State of residence"/>
    <tableColumn id="7" xr3:uid="{00000000-0010-0000-0000-000007000000}" name="Politically Active"/>
    <tableColumn id="8" xr3:uid="{00000000-0010-0000-0000-000008000000}" name="Aware of any women currently holding political office in Nigeria?"/>
    <tableColumn id="9" xr3:uid="{00000000-0010-0000-0000-000009000000}" name="Rate the level of women’s participation in Nigerian politics today"/>
    <tableColumn id="10" xr3:uid="{00000000-0010-0000-0000-00000A000000}" name="Have women have made progress in Nigerian politics over the last 10 years?"/>
    <tableColumn id="11" xr3:uid="{00000000-0010-0000-0000-00000B000000}" name="How fairly do you think women are represented in political offices in Nigeria?"/>
    <tableColumn id="12" xr3:uid="{00000000-0010-0000-0000-00000C000000}" name="Challenges preventing women from entering political offices in Nigeria? (Select all that apply)"/>
    <tableColumn id="13" xr3:uid="{00000000-0010-0000-0000-00000D000000}" name="Ever witnessed or heard of discrimination against women in politics in Nigeria?"/>
    <tableColumn id="14" xr3:uid="{00000000-0010-0000-0000-00000E000000}" name="Strategies to improve women's participation in politics in Nigeria?"/>
    <tableColumn id="15" xr3:uid="{00000000-0010-0000-0000-00000F000000}" name="Would you support a woman running for political office in your constituency?"/>
    <tableColumn id="16" xr3:uid="{00000000-0010-0000-0000-000010000000}" name="Should Nigeria implement a quota system to reserve a percentage of political positions for women?"/>
    <tableColumn id="17" xr3:uid="{00000000-0010-0000-0000-000011000000}" name="In your opinion, are we seeing progress or a plateau in the inclusion of women in Nigerian politics?"/>
  </tableColumns>
  <tableStyleInfo name="Form Responses 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3.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2.xml"/><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drawing" Target="../drawings/drawing4.xml"/><Relationship Id="rId5" Type="http://schemas.openxmlformats.org/officeDocument/2006/relationships/pivotTable" Target="../pivotTables/pivotTable19.xml"/><Relationship Id="rId10" Type="http://schemas.openxmlformats.org/officeDocument/2006/relationships/printerSettings" Target="../printerSettings/printerSettings4.bin"/><Relationship Id="rId4" Type="http://schemas.openxmlformats.org/officeDocument/2006/relationships/pivotTable" Target="../pivotTables/pivotTable18.xml"/><Relationship Id="rId9" Type="http://schemas.openxmlformats.org/officeDocument/2006/relationships/pivotTable" Target="../pivotTables/pivot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2CFC-8CE6-4CFF-9B09-1FE1236E9EB4}">
  <dimension ref="A1:N37"/>
  <sheetViews>
    <sheetView topLeftCell="B1" zoomScale="112" zoomScaleNormal="112" workbookViewId="0">
      <selection activeCell="G3" sqref="G3:G37"/>
    </sheetView>
  </sheetViews>
  <sheetFormatPr defaultRowHeight="14.5" x14ac:dyDescent="0.35"/>
  <cols>
    <col min="2" max="2" width="14.6328125" customWidth="1"/>
    <col min="3" max="3" width="18.6328125" customWidth="1"/>
    <col min="4" max="4" width="27.81640625" customWidth="1"/>
    <col min="5" max="5" width="12.36328125" customWidth="1"/>
    <col min="6" max="6" width="22.26953125" customWidth="1"/>
    <col min="7" max="7" width="24.26953125" customWidth="1"/>
    <col min="8" max="8" width="19.7265625" customWidth="1"/>
    <col min="9" max="9" width="21.26953125" customWidth="1"/>
    <col min="10" max="10" width="25.1796875" customWidth="1"/>
    <col min="11" max="11" width="20.08984375" customWidth="1"/>
    <col min="12" max="12" width="22.08984375" customWidth="1"/>
    <col min="13" max="13" width="16.6328125" customWidth="1"/>
    <col min="14" max="14" width="18.6328125" customWidth="1"/>
  </cols>
  <sheetData>
    <row r="1" spans="1:14" ht="31" customHeight="1" x14ac:dyDescent="0.35">
      <c r="A1" s="60" t="s">
        <v>60</v>
      </c>
      <c r="B1" s="60"/>
      <c r="C1" s="60"/>
      <c r="D1" s="60"/>
      <c r="E1" s="60"/>
      <c r="F1" s="60"/>
      <c r="G1" s="60"/>
      <c r="H1" s="60"/>
      <c r="I1" s="60"/>
      <c r="J1" s="60"/>
      <c r="K1" s="60"/>
      <c r="L1" s="60"/>
      <c r="M1" s="60"/>
      <c r="N1" s="60"/>
    </row>
    <row r="2" spans="1:14" ht="30" customHeight="1" x14ac:dyDescent="0.35">
      <c r="A2" s="28" t="s">
        <v>59</v>
      </c>
      <c r="B2" s="29" t="s">
        <v>0</v>
      </c>
      <c r="C2" s="30" t="s">
        <v>1</v>
      </c>
      <c r="D2" s="28" t="s">
        <v>2</v>
      </c>
      <c r="E2" s="28" t="s">
        <v>3</v>
      </c>
      <c r="F2" s="28" t="s">
        <v>4</v>
      </c>
      <c r="G2" s="28" t="s">
        <v>5</v>
      </c>
      <c r="H2" s="28" t="s">
        <v>6</v>
      </c>
      <c r="I2" s="28" t="s">
        <v>7</v>
      </c>
      <c r="J2" s="28" t="s">
        <v>8</v>
      </c>
      <c r="K2" s="28" t="s">
        <v>9</v>
      </c>
      <c r="L2" s="28" t="s">
        <v>10</v>
      </c>
      <c r="M2" s="31" t="s">
        <v>11</v>
      </c>
      <c r="N2" s="31" t="s">
        <v>12</v>
      </c>
    </row>
    <row r="3" spans="1:14" x14ac:dyDescent="0.35">
      <c r="A3" s="18">
        <v>1</v>
      </c>
      <c r="B3" s="17">
        <v>2007</v>
      </c>
      <c r="C3" s="18" t="s">
        <v>13</v>
      </c>
      <c r="D3" s="18">
        <v>25</v>
      </c>
      <c r="E3" s="18" t="s">
        <v>14</v>
      </c>
      <c r="F3" s="18">
        <v>24</v>
      </c>
      <c r="G3" s="18">
        <v>1</v>
      </c>
      <c r="H3" s="20">
        <f>Cleaned_Secondary_Dataset!$F3/Cleaned_Secondary_Dataset!$D3</f>
        <v>0.96</v>
      </c>
      <c r="I3" s="20">
        <f>Cleaned_Secondary_Dataset!$G3/Cleaned_Secondary_Dataset!$D3</f>
        <v>0.04</v>
      </c>
      <c r="J3" s="21">
        <v>1</v>
      </c>
      <c r="K3" s="21">
        <v>1</v>
      </c>
      <c r="L3" s="21">
        <v>0</v>
      </c>
      <c r="M3" s="22">
        <f>Cleaned_Secondary_Dataset!$K3/Cleaned_Secondary_Dataset!$J3</f>
        <v>1</v>
      </c>
      <c r="N3" s="22">
        <f>Cleaned_Secondary_Dataset!$L3/Cleaned_Secondary_Dataset!$J3</f>
        <v>0</v>
      </c>
    </row>
    <row r="4" spans="1:14" x14ac:dyDescent="0.35">
      <c r="A4" s="18">
        <v>2</v>
      </c>
      <c r="B4" s="17">
        <v>2011</v>
      </c>
      <c r="C4" s="18" t="s">
        <v>13</v>
      </c>
      <c r="D4" s="18">
        <v>20</v>
      </c>
      <c r="E4" s="18" t="s">
        <v>15</v>
      </c>
      <c r="F4" s="18">
        <v>19</v>
      </c>
      <c r="G4" s="18">
        <v>1</v>
      </c>
      <c r="H4" s="20">
        <f>Cleaned_Secondary_Dataset!$F4/Cleaned_Secondary_Dataset!$D4</f>
        <v>0.95</v>
      </c>
      <c r="I4" s="20">
        <f>Cleaned_Secondary_Dataset!$G4/Cleaned_Secondary_Dataset!$D4</f>
        <v>0.05</v>
      </c>
      <c r="J4" s="21">
        <v>1</v>
      </c>
      <c r="K4" s="21">
        <v>1</v>
      </c>
      <c r="L4" s="21">
        <v>0</v>
      </c>
      <c r="M4" s="22">
        <f>Cleaned_Secondary_Dataset!$K4/Cleaned_Secondary_Dataset!$J4</f>
        <v>1</v>
      </c>
      <c r="N4" s="22">
        <f>Cleaned_Secondary_Dataset!$L4/Cleaned_Secondary_Dataset!$J4</f>
        <v>0</v>
      </c>
    </row>
    <row r="5" spans="1:14" x14ac:dyDescent="0.35">
      <c r="A5" s="18">
        <v>3</v>
      </c>
      <c r="B5" s="17">
        <v>2015</v>
      </c>
      <c r="C5" s="18" t="s">
        <v>13</v>
      </c>
      <c r="D5" s="18">
        <v>14</v>
      </c>
      <c r="E5" s="18" t="s">
        <v>16</v>
      </c>
      <c r="F5" s="18">
        <v>13</v>
      </c>
      <c r="G5" s="18">
        <v>1</v>
      </c>
      <c r="H5" s="20">
        <f>Cleaned_Secondary_Dataset!$F5/Cleaned_Secondary_Dataset!$D5</f>
        <v>0.9285714285714286</v>
      </c>
      <c r="I5" s="20">
        <f>Cleaned_Secondary_Dataset!$G5/Cleaned_Secondary_Dataset!$D5</f>
        <v>7.1428571428571425E-2</v>
      </c>
      <c r="J5" s="21">
        <v>1</v>
      </c>
      <c r="K5" s="21">
        <v>1</v>
      </c>
      <c r="L5" s="21">
        <v>0</v>
      </c>
      <c r="M5" s="22">
        <f>Cleaned_Secondary_Dataset!$K5/Cleaned_Secondary_Dataset!$J5</f>
        <v>1</v>
      </c>
      <c r="N5" s="22">
        <f>Cleaned_Secondary_Dataset!$L5/Cleaned_Secondary_Dataset!$J5</f>
        <v>0</v>
      </c>
    </row>
    <row r="6" spans="1:14" x14ac:dyDescent="0.35">
      <c r="A6" s="18">
        <v>4</v>
      </c>
      <c r="B6" s="17">
        <v>2019</v>
      </c>
      <c r="C6" s="18" t="s">
        <v>13</v>
      </c>
      <c r="D6" s="18">
        <v>73</v>
      </c>
      <c r="E6" s="18" t="s">
        <v>17</v>
      </c>
      <c r="F6" s="18">
        <v>69</v>
      </c>
      <c r="G6" s="18">
        <v>4</v>
      </c>
      <c r="H6" s="20">
        <f>Cleaned_Secondary_Dataset!$F6/Cleaned_Secondary_Dataset!$D6</f>
        <v>0.9452054794520548</v>
      </c>
      <c r="I6" s="20">
        <f>Cleaned_Secondary_Dataset!$G6/Cleaned_Secondary_Dataset!$D6</f>
        <v>5.4794520547945202E-2</v>
      </c>
      <c r="J6" s="21">
        <v>1</v>
      </c>
      <c r="K6" s="21">
        <v>1</v>
      </c>
      <c r="L6" s="21">
        <v>0</v>
      </c>
      <c r="M6" s="22">
        <f>Cleaned_Secondary_Dataset!$K6/Cleaned_Secondary_Dataset!$J6</f>
        <v>1</v>
      </c>
      <c r="N6" s="22">
        <f>Cleaned_Secondary_Dataset!$L6/Cleaned_Secondary_Dataset!$J6</f>
        <v>0</v>
      </c>
    </row>
    <row r="7" spans="1:14" x14ac:dyDescent="0.35">
      <c r="A7" s="18">
        <v>5</v>
      </c>
      <c r="B7" s="17">
        <v>2023</v>
      </c>
      <c r="C7" s="18" t="s">
        <v>13</v>
      </c>
      <c r="D7" s="18">
        <v>18</v>
      </c>
      <c r="E7" s="18" t="s">
        <v>18</v>
      </c>
      <c r="F7" s="18">
        <v>17</v>
      </c>
      <c r="G7" s="18">
        <v>1</v>
      </c>
      <c r="H7" s="20">
        <f>Cleaned_Secondary_Dataset!$F7/Cleaned_Secondary_Dataset!$D7</f>
        <v>0.94444444444444442</v>
      </c>
      <c r="I7" s="20">
        <f>Cleaned_Secondary_Dataset!$G7/Cleaned_Secondary_Dataset!$D7</f>
        <v>5.5555555555555552E-2</v>
      </c>
      <c r="J7" s="21">
        <v>1</v>
      </c>
      <c r="K7" s="21">
        <v>1</v>
      </c>
      <c r="L7" s="21">
        <v>0</v>
      </c>
      <c r="M7" s="22">
        <f>Cleaned_Secondary_Dataset!$K7/Cleaned_Secondary_Dataset!$J7</f>
        <v>1</v>
      </c>
      <c r="N7" s="22">
        <f>Cleaned_Secondary_Dataset!$L7/Cleaned_Secondary_Dataset!$J7</f>
        <v>0</v>
      </c>
    </row>
    <row r="8" spans="1:14" x14ac:dyDescent="0.35">
      <c r="A8" s="18">
        <v>6</v>
      </c>
      <c r="B8" s="17">
        <v>2007</v>
      </c>
      <c r="C8" s="18" t="s">
        <v>19</v>
      </c>
      <c r="D8" s="18">
        <v>25</v>
      </c>
      <c r="E8" s="18" t="s">
        <v>15</v>
      </c>
      <c r="F8" s="18">
        <v>24</v>
      </c>
      <c r="G8" s="18">
        <v>1</v>
      </c>
      <c r="H8" s="20">
        <f>Cleaned_Secondary_Dataset!$F8/Cleaned_Secondary_Dataset!$D8</f>
        <v>0.96</v>
      </c>
      <c r="I8" s="20">
        <f>Cleaned_Secondary_Dataset!$G8/Cleaned_Secondary_Dataset!$D8</f>
        <v>0.04</v>
      </c>
      <c r="J8" s="21">
        <v>1</v>
      </c>
      <c r="K8" s="21">
        <v>1</v>
      </c>
      <c r="L8" s="21">
        <v>0</v>
      </c>
      <c r="M8" s="22">
        <f>Cleaned_Secondary_Dataset!$K8/Cleaned_Secondary_Dataset!$J8</f>
        <v>1</v>
      </c>
      <c r="N8" s="22">
        <f>Cleaned_Secondary_Dataset!$L8/Cleaned_Secondary_Dataset!$J8</f>
        <v>0</v>
      </c>
    </row>
    <row r="9" spans="1:14" x14ac:dyDescent="0.35">
      <c r="A9" s="18">
        <v>7</v>
      </c>
      <c r="B9" s="17">
        <v>2011</v>
      </c>
      <c r="C9" s="18" t="s">
        <v>19</v>
      </c>
      <c r="D9" s="18">
        <v>20</v>
      </c>
      <c r="E9" s="18" t="s">
        <v>20</v>
      </c>
      <c r="F9" s="18">
        <v>19</v>
      </c>
      <c r="G9" s="18">
        <v>1</v>
      </c>
      <c r="H9" s="20">
        <f>Cleaned_Secondary_Dataset!$F9/Cleaned_Secondary_Dataset!$D9</f>
        <v>0.95</v>
      </c>
      <c r="I9" s="20">
        <f>Cleaned_Secondary_Dataset!$G9/Cleaned_Secondary_Dataset!$D9</f>
        <v>0.05</v>
      </c>
      <c r="J9" s="21">
        <v>1</v>
      </c>
      <c r="K9" s="21">
        <v>1</v>
      </c>
      <c r="L9" s="21">
        <v>0</v>
      </c>
      <c r="M9" s="22">
        <f>Cleaned_Secondary_Dataset!$K9/Cleaned_Secondary_Dataset!$J9</f>
        <v>1</v>
      </c>
      <c r="N9" s="22">
        <f>Cleaned_Secondary_Dataset!$L9/Cleaned_Secondary_Dataset!$J9</f>
        <v>0</v>
      </c>
    </row>
    <row r="10" spans="1:14" x14ac:dyDescent="0.35">
      <c r="A10" s="18">
        <v>8</v>
      </c>
      <c r="B10" s="17">
        <v>2015</v>
      </c>
      <c r="C10" s="18" t="s">
        <v>19</v>
      </c>
      <c r="D10" s="18">
        <v>14</v>
      </c>
      <c r="E10" s="18" t="s">
        <v>21</v>
      </c>
      <c r="F10" s="18">
        <v>11</v>
      </c>
      <c r="G10" s="18">
        <v>3</v>
      </c>
      <c r="H10" s="20">
        <f>Cleaned_Secondary_Dataset!$F10/Cleaned_Secondary_Dataset!$D10</f>
        <v>0.7857142857142857</v>
      </c>
      <c r="I10" s="20">
        <f>Cleaned_Secondary_Dataset!$G10/Cleaned_Secondary_Dataset!$D10</f>
        <v>0.21428571428571427</v>
      </c>
      <c r="J10" s="21">
        <v>1</v>
      </c>
      <c r="K10" s="21">
        <v>1</v>
      </c>
      <c r="L10" s="21">
        <v>0</v>
      </c>
      <c r="M10" s="22">
        <f>Cleaned_Secondary_Dataset!$K10/Cleaned_Secondary_Dataset!$J10</f>
        <v>1</v>
      </c>
      <c r="N10" s="22">
        <f>Cleaned_Secondary_Dataset!$L10/Cleaned_Secondary_Dataset!$J10</f>
        <v>0</v>
      </c>
    </row>
    <row r="11" spans="1:14" x14ac:dyDescent="0.35">
      <c r="A11" s="18">
        <v>9</v>
      </c>
      <c r="B11" s="17">
        <v>2019</v>
      </c>
      <c r="C11" s="18" t="s">
        <v>19</v>
      </c>
      <c r="D11" s="18">
        <v>73</v>
      </c>
      <c r="E11" s="18" t="s">
        <v>22</v>
      </c>
      <c r="F11" s="18">
        <v>61</v>
      </c>
      <c r="G11" s="18">
        <v>12</v>
      </c>
      <c r="H11" s="20">
        <f>Cleaned_Secondary_Dataset!$F11/Cleaned_Secondary_Dataset!$D11</f>
        <v>0.83561643835616439</v>
      </c>
      <c r="I11" s="20">
        <f>Cleaned_Secondary_Dataset!$G11/Cleaned_Secondary_Dataset!$D11</f>
        <v>0.16438356164383561</v>
      </c>
      <c r="J11" s="21">
        <v>1</v>
      </c>
      <c r="K11" s="21">
        <v>1</v>
      </c>
      <c r="L11" s="21">
        <v>0</v>
      </c>
      <c r="M11" s="22">
        <f>Cleaned_Secondary_Dataset!$K11/Cleaned_Secondary_Dataset!$J11</f>
        <v>1</v>
      </c>
      <c r="N11" s="22">
        <f>Cleaned_Secondary_Dataset!$L11/Cleaned_Secondary_Dataset!$J11</f>
        <v>0</v>
      </c>
    </row>
    <row r="12" spans="1:14" x14ac:dyDescent="0.35">
      <c r="A12" s="18">
        <v>10</v>
      </c>
      <c r="B12" s="17">
        <v>2023</v>
      </c>
      <c r="C12" s="18" t="s">
        <v>19</v>
      </c>
      <c r="D12" s="18">
        <v>18</v>
      </c>
      <c r="E12" s="18" t="s">
        <v>23</v>
      </c>
      <c r="F12" s="18">
        <v>15</v>
      </c>
      <c r="G12" s="18">
        <v>3</v>
      </c>
      <c r="H12" s="20">
        <f>Cleaned_Secondary_Dataset!$F12/Cleaned_Secondary_Dataset!$D12</f>
        <v>0.83333333333333337</v>
      </c>
      <c r="I12" s="20">
        <f>Cleaned_Secondary_Dataset!$G12/Cleaned_Secondary_Dataset!$D12</f>
        <v>0.16666666666666666</v>
      </c>
      <c r="J12" s="21">
        <v>1</v>
      </c>
      <c r="K12" s="21">
        <v>1</v>
      </c>
      <c r="L12" s="21">
        <v>0</v>
      </c>
      <c r="M12" s="22">
        <f>Cleaned_Secondary_Dataset!$K12/Cleaned_Secondary_Dataset!$J12</f>
        <v>1</v>
      </c>
      <c r="N12" s="22">
        <f>Cleaned_Secondary_Dataset!$L12/Cleaned_Secondary_Dataset!$J12</f>
        <v>0</v>
      </c>
    </row>
    <row r="13" spans="1:14" x14ac:dyDescent="0.35">
      <c r="A13" s="18">
        <v>11</v>
      </c>
      <c r="B13" s="17">
        <v>2007</v>
      </c>
      <c r="C13" s="18" t="s">
        <v>24</v>
      </c>
      <c r="D13" s="18">
        <v>247</v>
      </c>
      <c r="E13" s="18" t="s">
        <v>17</v>
      </c>
      <c r="F13" s="18">
        <v>238</v>
      </c>
      <c r="G13" s="18">
        <v>9</v>
      </c>
      <c r="H13" s="20">
        <f>Cleaned_Secondary_Dataset!$F13/Cleaned_Secondary_Dataset!$D13</f>
        <v>0.96356275303643724</v>
      </c>
      <c r="I13" s="20">
        <f>Cleaned_Secondary_Dataset!$G13/Cleaned_Secondary_Dataset!$D13</f>
        <v>3.643724696356275E-2</v>
      </c>
      <c r="J13" s="18">
        <v>35</v>
      </c>
      <c r="K13" s="18">
        <v>35</v>
      </c>
      <c r="L13" s="18">
        <v>0</v>
      </c>
      <c r="M13" s="22">
        <f>Cleaned_Secondary_Dataset!$K13/Cleaned_Secondary_Dataset!$J13</f>
        <v>1</v>
      </c>
      <c r="N13" s="22">
        <f>Cleaned_Secondary_Dataset!$L13/Cleaned_Secondary_Dataset!$J13</f>
        <v>0</v>
      </c>
    </row>
    <row r="14" spans="1:14" x14ac:dyDescent="0.35">
      <c r="A14" s="18">
        <v>12</v>
      </c>
      <c r="B14" s="17">
        <v>2011</v>
      </c>
      <c r="C14" s="18" t="s">
        <v>24</v>
      </c>
      <c r="D14" s="18">
        <v>264</v>
      </c>
      <c r="E14" s="18" t="s">
        <v>25</v>
      </c>
      <c r="F14" s="18">
        <v>254</v>
      </c>
      <c r="G14" s="18">
        <v>10</v>
      </c>
      <c r="H14" s="20">
        <f>Cleaned_Secondary_Dataset!$F14/Cleaned_Secondary_Dataset!$D14</f>
        <v>0.96212121212121215</v>
      </c>
      <c r="I14" s="20">
        <f>Cleaned_Secondary_Dataset!$G14/Cleaned_Secondary_Dataset!$D14</f>
        <v>3.787878787878788E-2</v>
      </c>
      <c r="J14" s="18">
        <v>26</v>
      </c>
      <c r="K14" s="18">
        <v>26</v>
      </c>
      <c r="L14" s="18">
        <v>0</v>
      </c>
      <c r="M14" s="22">
        <f>Cleaned_Secondary_Dataset!$K14/Cleaned_Secondary_Dataset!$J14</f>
        <v>1</v>
      </c>
      <c r="N14" s="22">
        <f>Cleaned_Secondary_Dataset!$L14/Cleaned_Secondary_Dataset!$J14</f>
        <v>0</v>
      </c>
    </row>
    <row r="15" spans="1:14" x14ac:dyDescent="0.35">
      <c r="A15" s="18">
        <v>13</v>
      </c>
      <c r="B15" s="17">
        <v>2015</v>
      </c>
      <c r="C15" s="18" t="s">
        <v>24</v>
      </c>
      <c r="D15" s="18">
        <v>380</v>
      </c>
      <c r="E15" s="18" t="s">
        <v>26</v>
      </c>
      <c r="F15" s="18">
        <v>370</v>
      </c>
      <c r="G15" s="18">
        <v>10</v>
      </c>
      <c r="H15" s="20">
        <f>Cleaned_Secondary_Dataset!$F15/Cleaned_Secondary_Dataset!$D15</f>
        <v>0.97368421052631582</v>
      </c>
      <c r="I15" s="20">
        <f>Cleaned_Secondary_Dataset!$G15/Cleaned_Secondary_Dataset!$D15</f>
        <v>2.6315789473684209E-2</v>
      </c>
      <c r="J15" s="18">
        <v>29</v>
      </c>
      <c r="K15" s="18">
        <v>29</v>
      </c>
      <c r="L15" s="18">
        <v>0</v>
      </c>
      <c r="M15" s="22">
        <f>Cleaned_Secondary_Dataset!$K15/Cleaned_Secondary_Dataset!$J15</f>
        <v>1</v>
      </c>
      <c r="N15" s="22">
        <f>Cleaned_Secondary_Dataset!$L15/Cleaned_Secondary_Dataset!$J15</f>
        <v>0</v>
      </c>
    </row>
    <row r="16" spans="1:14" x14ac:dyDescent="0.35">
      <c r="A16" s="18">
        <v>14</v>
      </c>
      <c r="B16" s="17">
        <v>2019</v>
      </c>
      <c r="C16" s="18" t="s">
        <v>24</v>
      </c>
      <c r="D16" s="23">
        <v>1158</v>
      </c>
      <c r="E16" s="18" t="s">
        <v>27</v>
      </c>
      <c r="F16" s="23">
        <v>1068</v>
      </c>
      <c r="G16" s="23">
        <v>90</v>
      </c>
      <c r="H16" s="20">
        <f>Cleaned_Secondary_Dataset!$F16/Cleaned_Secondary_Dataset!$D16</f>
        <v>0.92227979274611394</v>
      </c>
      <c r="I16" s="20">
        <f>Cleaned_Secondary_Dataset!$G16/Cleaned_Secondary_Dataset!$D16</f>
        <v>7.7720207253886009E-2</v>
      </c>
      <c r="J16" s="18">
        <v>29</v>
      </c>
      <c r="K16" s="18">
        <v>29</v>
      </c>
      <c r="L16" s="18">
        <v>0</v>
      </c>
      <c r="M16" s="22">
        <f>Cleaned_Secondary_Dataset!$K16/Cleaned_Secondary_Dataset!$J16</f>
        <v>1</v>
      </c>
      <c r="N16" s="22">
        <f>Cleaned_Secondary_Dataset!$L16/Cleaned_Secondary_Dataset!$J16</f>
        <v>0</v>
      </c>
    </row>
    <row r="17" spans="1:14" x14ac:dyDescent="0.35">
      <c r="A17" s="18">
        <v>15</v>
      </c>
      <c r="B17" s="17">
        <v>2023</v>
      </c>
      <c r="C17" s="18" t="s">
        <v>24</v>
      </c>
      <c r="D17" s="18">
        <v>837</v>
      </c>
      <c r="E17" s="18" t="s">
        <v>25</v>
      </c>
      <c r="F17" s="18">
        <v>760</v>
      </c>
      <c r="G17" s="18">
        <v>77</v>
      </c>
      <c r="H17" s="20">
        <f>Cleaned_Secondary_Dataset!$F17/Cleaned_Secondary_Dataset!$D17</f>
        <v>0.90800477897252085</v>
      </c>
      <c r="I17" s="20">
        <f>Cleaned_Secondary_Dataset!$G17/Cleaned_Secondary_Dataset!$D17</f>
        <v>9.199522102747909E-2</v>
      </c>
      <c r="J17" s="23">
        <v>26</v>
      </c>
      <c r="K17" s="18">
        <v>26</v>
      </c>
      <c r="L17" s="18">
        <v>0</v>
      </c>
      <c r="M17" s="22">
        <f>Cleaned_Secondary_Dataset!$K17/Cleaned_Secondary_Dataset!$J17</f>
        <v>1</v>
      </c>
      <c r="N17" s="22">
        <f>Cleaned_Secondary_Dataset!$L17/Cleaned_Secondary_Dataset!$J17</f>
        <v>0</v>
      </c>
    </row>
    <row r="18" spans="1:14" x14ac:dyDescent="0.35">
      <c r="A18" s="18">
        <v>16</v>
      </c>
      <c r="B18" s="17">
        <v>2007</v>
      </c>
      <c r="C18" s="18" t="s">
        <v>28</v>
      </c>
      <c r="D18" s="18">
        <v>247</v>
      </c>
      <c r="E18" s="18" t="s">
        <v>29</v>
      </c>
      <c r="F18" s="23">
        <v>235</v>
      </c>
      <c r="G18" s="18">
        <v>12</v>
      </c>
      <c r="H18" s="20">
        <f>Cleaned_Secondary_Dataset!$F18/Cleaned_Secondary_Dataset!$D18</f>
        <v>0.95141700404858298</v>
      </c>
      <c r="I18" s="20">
        <f>Cleaned_Secondary_Dataset!$G18/Cleaned_Secondary_Dataset!$D18</f>
        <v>4.8582995951417005E-2</v>
      </c>
      <c r="J18" s="18">
        <v>35</v>
      </c>
      <c r="K18" s="18">
        <v>35</v>
      </c>
      <c r="L18" s="18">
        <v>0</v>
      </c>
      <c r="M18" s="22">
        <f>Cleaned_Secondary_Dataset!$K18/Cleaned_Secondary_Dataset!$J18</f>
        <v>1</v>
      </c>
      <c r="N18" s="22">
        <f>Cleaned_Secondary_Dataset!$L18/Cleaned_Secondary_Dataset!$J18</f>
        <v>0</v>
      </c>
    </row>
    <row r="19" spans="1:14" x14ac:dyDescent="0.35">
      <c r="A19" s="18">
        <v>17</v>
      </c>
      <c r="B19" s="17">
        <v>2011</v>
      </c>
      <c r="C19" s="18" t="s">
        <v>28</v>
      </c>
      <c r="D19" s="18">
        <v>264</v>
      </c>
      <c r="E19" s="18" t="s">
        <v>25</v>
      </c>
      <c r="F19" s="23">
        <v>250</v>
      </c>
      <c r="G19" s="18">
        <v>14</v>
      </c>
      <c r="H19" s="20">
        <f>Cleaned_Secondary_Dataset!$F19/Cleaned_Secondary_Dataset!$D19</f>
        <v>0.94696969696969702</v>
      </c>
      <c r="I19" s="20">
        <f>Cleaned_Secondary_Dataset!$G19/Cleaned_Secondary_Dataset!$D19</f>
        <v>5.3030303030303032E-2</v>
      </c>
      <c r="J19" s="18">
        <v>26</v>
      </c>
      <c r="K19" s="18">
        <v>26</v>
      </c>
      <c r="L19" s="18">
        <v>0</v>
      </c>
      <c r="M19" s="22">
        <f>Cleaned_Secondary_Dataset!$K19/Cleaned_Secondary_Dataset!$J19</f>
        <v>1</v>
      </c>
      <c r="N19" s="22">
        <f>Cleaned_Secondary_Dataset!$L19/Cleaned_Secondary_Dataset!$J19</f>
        <v>0</v>
      </c>
    </row>
    <row r="20" spans="1:14" x14ac:dyDescent="0.35">
      <c r="A20" s="18">
        <v>18</v>
      </c>
      <c r="B20" s="17">
        <v>2015</v>
      </c>
      <c r="C20" s="18" t="s">
        <v>28</v>
      </c>
      <c r="D20" s="18">
        <v>380</v>
      </c>
      <c r="E20" s="18" t="s">
        <v>26</v>
      </c>
      <c r="F20" s="23">
        <v>365</v>
      </c>
      <c r="G20" s="18">
        <v>15</v>
      </c>
      <c r="H20" s="20">
        <f>Cleaned_Secondary_Dataset!$F20/Cleaned_Secondary_Dataset!$D20</f>
        <v>0.96052631578947367</v>
      </c>
      <c r="I20" s="20">
        <f>Cleaned_Secondary_Dataset!$G20/Cleaned_Secondary_Dataset!$D20</f>
        <v>3.9473684210526314E-2</v>
      </c>
      <c r="J20" s="18">
        <v>29</v>
      </c>
      <c r="K20" s="18">
        <v>29</v>
      </c>
      <c r="L20" s="18">
        <v>0</v>
      </c>
      <c r="M20" s="22">
        <f>Cleaned_Secondary_Dataset!$K20/Cleaned_Secondary_Dataset!$J20</f>
        <v>1</v>
      </c>
      <c r="N20" s="22">
        <f>Cleaned_Secondary_Dataset!$L20/Cleaned_Secondary_Dataset!$J20</f>
        <v>0</v>
      </c>
    </row>
    <row r="21" spans="1:14" x14ac:dyDescent="0.35">
      <c r="A21" s="18">
        <v>19</v>
      </c>
      <c r="B21" s="17">
        <v>2019</v>
      </c>
      <c r="C21" s="18" t="s">
        <v>28</v>
      </c>
      <c r="D21" s="23">
        <v>1158</v>
      </c>
      <c r="E21" s="18" t="s">
        <v>27</v>
      </c>
      <c r="F21" s="23">
        <v>1056</v>
      </c>
      <c r="G21" s="18">
        <v>102</v>
      </c>
      <c r="H21" s="20">
        <f>Cleaned_Secondary_Dataset!$F21/Cleaned_Secondary_Dataset!$D21</f>
        <v>0.91191709844559588</v>
      </c>
      <c r="I21" s="20">
        <f>Cleaned_Secondary_Dataset!$G21/Cleaned_Secondary_Dataset!$D21</f>
        <v>8.8082901554404139E-2</v>
      </c>
      <c r="J21" s="18">
        <v>29</v>
      </c>
      <c r="K21" s="18">
        <v>28</v>
      </c>
      <c r="L21" s="18">
        <v>1</v>
      </c>
      <c r="M21" s="22">
        <f>Cleaned_Secondary_Dataset!$K21/Cleaned_Secondary_Dataset!$J21</f>
        <v>0.96551724137931039</v>
      </c>
      <c r="N21" s="22">
        <f>Cleaned_Secondary_Dataset!$L21/Cleaned_Secondary_Dataset!$J21</f>
        <v>3.4482758620689655E-2</v>
      </c>
    </row>
    <row r="22" spans="1:14" x14ac:dyDescent="0.35">
      <c r="A22" s="18">
        <v>20</v>
      </c>
      <c r="B22" s="17">
        <v>2023</v>
      </c>
      <c r="C22" s="18" t="s">
        <v>28</v>
      </c>
      <c r="D22" s="18">
        <v>837</v>
      </c>
      <c r="E22" s="18" t="s">
        <v>25</v>
      </c>
      <c r="F22" s="23">
        <v>745</v>
      </c>
      <c r="G22" s="18">
        <v>92</v>
      </c>
      <c r="H22" s="20">
        <f>Cleaned_Secondary_Dataset!$F22/Cleaned_Secondary_Dataset!$D22</f>
        <v>0.89008363201911589</v>
      </c>
      <c r="I22" s="20">
        <f>Cleaned_Secondary_Dataset!$G22/Cleaned_Secondary_Dataset!$D22</f>
        <v>0.10991636798088411</v>
      </c>
      <c r="J22" s="18">
        <v>26</v>
      </c>
      <c r="K22" s="18">
        <v>25</v>
      </c>
      <c r="L22" s="18">
        <v>1</v>
      </c>
      <c r="M22" s="22">
        <f>Cleaned_Secondary_Dataset!$K22/Cleaned_Secondary_Dataset!$J22</f>
        <v>0.96153846153846156</v>
      </c>
      <c r="N22" s="22">
        <f>Cleaned_Secondary_Dataset!$L22/Cleaned_Secondary_Dataset!$J22</f>
        <v>3.8461538461538464E-2</v>
      </c>
    </row>
    <row r="23" spans="1:14" x14ac:dyDescent="0.35">
      <c r="A23" s="18">
        <v>21</v>
      </c>
      <c r="B23" s="17">
        <v>2007</v>
      </c>
      <c r="C23" s="18" t="s">
        <v>30</v>
      </c>
      <c r="D23" s="18">
        <v>725</v>
      </c>
      <c r="E23" s="18" t="s">
        <v>17</v>
      </c>
      <c r="F23" s="24">
        <v>695</v>
      </c>
      <c r="G23" s="24">
        <v>30</v>
      </c>
      <c r="H23" s="20">
        <f>Cleaned_Secondary_Dataset!$F23/Cleaned_Secondary_Dataset!$D23</f>
        <v>0.95862068965517244</v>
      </c>
      <c r="I23" s="20">
        <f>Cleaned_Secondary_Dataset!$G23/Cleaned_Secondary_Dataset!$D23</f>
        <v>4.1379310344827586E-2</v>
      </c>
      <c r="J23" s="24">
        <v>109</v>
      </c>
      <c r="K23" s="24">
        <v>107</v>
      </c>
      <c r="L23" s="24">
        <v>2</v>
      </c>
      <c r="M23" s="22">
        <f>Cleaned_Secondary_Dataset!$K23/Cleaned_Secondary_Dataset!$J23</f>
        <v>0.98165137614678899</v>
      </c>
      <c r="N23" s="22">
        <f>Cleaned_Secondary_Dataset!$L23/Cleaned_Secondary_Dataset!$J23</f>
        <v>1.834862385321101E-2</v>
      </c>
    </row>
    <row r="24" spans="1:14" x14ac:dyDescent="0.35">
      <c r="A24" s="18">
        <v>22</v>
      </c>
      <c r="B24" s="17">
        <v>2011</v>
      </c>
      <c r="C24" s="18" t="s">
        <v>30</v>
      </c>
      <c r="D24" s="18">
        <v>738</v>
      </c>
      <c r="E24" s="18" t="s">
        <v>25</v>
      </c>
      <c r="F24" s="24">
        <v>752</v>
      </c>
      <c r="G24" s="24">
        <v>34</v>
      </c>
      <c r="H24" s="20">
        <f>Cleaned_Secondary_Dataset!$F24/Cleaned_Secondary_Dataset!$D24</f>
        <v>1.018970189701897</v>
      </c>
      <c r="I24" s="20">
        <f>Cleaned_Secondary_Dataset!$G24/Cleaned_Secondary_Dataset!$D24</f>
        <v>4.6070460704607047E-2</v>
      </c>
      <c r="J24" s="24">
        <v>109</v>
      </c>
      <c r="K24" s="24">
        <v>106</v>
      </c>
      <c r="L24" s="24">
        <v>3</v>
      </c>
      <c r="M24" s="22">
        <f>Cleaned_Secondary_Dataset!$K24/Cleaned_Secondary_Dataset!$J24</f>
        <v>0.97247706422018354</v>
      </c>
      <c r="N24" s="22">
        <f>Cleaned_Secondary_Dataset!$L24/Cleaned_Secondary_Dataset!$J24</f>
        <v>2.7522935779816515E-2</v>
      </c>
    </row>
    <row r="25" spans="1:14" x14ac:dyDescent="0.35">
      <c r="A25" s="18">
        <v>23</v>
      </c>
      <c r="B25" s="17">
        <v>2015</v>
      </c>
      <c r="C25" s="18" t="s">
        <v>30</v>
      </c>
      <c r="D25" s="18">
        <v>739</v>
      </c>
      <c r="E25" s="18" t="s">
        <v>26</v>
      </c>
      <c r="F25" s="24">
        <v>710</v>
      </c>
      <c r="G25" s="24">
        <v>29</v>
      </c>
      <c r="H25" s="20">
        <f>Cleaned_Secondary_Dataset!$F25/Cleaned_Secondary_Dataset!$D25</f>
        <v>0.96075778078484442</v>
      </c>
      <c r="I25" s="20">
        <f>Cleaned_Secondary_Dataset!$G25/Cleaned_Secondary_Dataset!$D25</f>
        <v>3.9242219215155617E-2</v>
      </c>
      <c r="J25" s="24">
        <v>109</v>
      </c>
      <c r="K25" s="24">
        <v>106</v>
      </c>
      <c r="L25" s="24">
        <v>3</v>
      </c>
      <c r="M25" s="22">
        <f>Cleaned_Secondary_Dataset!$K25/Cleaned_Secondary_Dataset!$J25</f>
        <v>0.97247706422018354</v>
      </c>
      <c r="N25" s="22">
        <f>Cleaned_Secondary_Dataset!$L25/Cleaned_Secondary_Dataset!$J25</f>
        <v>2.7522935779816515E-2</v>
      </c>
    </row>
    <row r="26" spans="1:14" x14ac:dyDescent="0.35">
      <c r="A26" s="18">
        <v>24</v>
      </c>
      <c r="B26" s="17">
        <v>2019</v>
      </c>
      <c r="C26" s="18" t="s">
        <v>30</v>
      </c>
      <c r="D26" s="23">
        <v>1904</v>
      </c>
      <c r="E26" s="18" t="s">
        <v>31</v>
      </c>
      <c r="F26" s="25">
        <v>1774</v>
      </c>
      <c r="G26" s="24">
        <v>130</v>
      </c>
      <c r="H26" s="20">
        <f>Cleaned_Secondary_Dataset!$F26/Cleaned_Secondary_Dataset!$D26</f>
        <v>0.93172268907563027</v>
      </c>
      <c r="I26" s="20">
        <f>Cleaned_Secondary_Dataset!$G26/Cleaned_Secondary_Dataset!$D26</f>
        <v>6.8277310924369741E-2</v>
      </c>
      <c r="J26" s="24">
        <v>109</v>
      </c>
      <c r="K26" s="24">
        <v>106</v>
      </c>
      <c r="L26" s="24">
        <v>3</v>
      </c>
      <c r="M26" s="22">
        <f>Cleaned_Secondary_Dataset!$K26/Cleaned_Secondary_Dataset!$J26</f>
        <v>0.97247706422018354</v>
      </c>
      <c r="N26" s="22">
        <f>Cleaned_Secondary_Dataset!$L26/Cleaned_Secondary_Dataset!$J26</f>
        <v>2.7522935779816515E-2</v>
      </c>
    </row>
    <row r="27" spans="1:14" x14ac:dyDescent="0.35">
      <c r="A27" s="18">
        <v>25</v>
      </c>
      <c r="B27" s="17">
        <v>2023</v>
      </c>
      <c r="C27" s="18" t="s">
        <v>30</v>
      </c>
      <c r="D27" s="23">
        <v>1100</v>
      </c>
      <c r="E27" s="18" t="s">
        <v>17</v>
      </c>
      <c r="F27" s="25">
        <v>1008</v>
      </c>
      <c r="G27" s="24">
        <v>92</v>
      </c>
      <c r="H27" s="20">
        <f>Cleaned_Secondary_Dataset!$F27/Cleaned_Secondary_Dataset!$D27</f>
        <v>0.91636363636363638</v>
      </c>
      <c r="I27" s="20">
        <f>Cleaned_Secondary_Dataset!$G27/Cleaned_Secondary_Dataset!$D27</f>
        <v>8.3636363636363634E-2</v>
      </c>
      <c r="J27" s="24">
        <v>109</v>
      </c>
      <c r="K27" s="24">
        <v>101</v>
      </c>
      <c r="L27" s="24">
        <v>8</v>
      </c>
      <c r="M27" s="22">
        <f>Cleaned_Secondary_Dataset!$K27/Cleaned_Secondary_Dataset!$J27</f>
        <v>0.92660550458715596</v>
      </c>
      <c r="N27" s="22">
        <f>Cleaned_Secondary_Dataset!$L27/Cleaned_Secondary_Dataset!$J27</f>
        <v>7.3394495412844041E-2</v>
      </c>
    </row>
    <row r="28" spans="1:14" x14ac:dyDescent="0.35">
      <c r="A28" s="18">
        <v>26</v>
      </c>
      <c r="B28" s="17">
        <v>2007</v>
      </c>
      <c r="C28" s="18" t="s">
        <v>32</v>
      </c>
      <c r="D28" s="23">
        <v>3167</v>
      </c>
      <c r="E28" s="18" t="s">
        <v>33</v>
      </c>
      <c r="F28" s="23">
        <v>3030</v>
      </c>
      <c r="G28" s="23">
        <v>137</v>
      </c>
      <c r="H28" s="20">
        <f>Cleaned_Secondary_Dataset!$F28/Cleaned_Secondary_Dataset!$D28</f>
        <v>0.95674139564256389</v>
      </c>
      <c r="I28" s="20">
        <f>Cleaned_Secondary_Dataset!$G28/Cleaned_Secondary_Dataset!$D28</f>
        <v>4.3258604357436059E-2</v>
      </c>
      <c r="J28" s="21">
        <v>360</v>
      </c>
      <c r="K28" s="18">
        <v>358</v>
      </c>
      <c r="L28" s="18">
        <v>2</v>
      </c>
      <c r="M28" s="22">
        <f>Cleaned_Secondary_Dataset!$K28/Cleaned_Secondary_Dataset!$J28</f>
        <v>0.99444444444444446</v>
      </c>
      <c r="N28" s="22">
        <f>Cleaned_Secondary_Dataset!$L28/Cleaned_Secondary_Dataset!$J28</f>
        <v>5.5555555555555558E-3</v>
      </c>
    </row>
    <row r="29" spans="1:14" x14ac:dyDescent="0.35">
      <c r="A29" s="18">
        <v>27</v>
      </c>
      <c r="B29" s="17">
        <v>2011</v>
      </c>
      <c r="C29" s="18" t="s">
        <v>32</v>
      </c>
      <c r="D29" s="23">
        <v>3540</v>
      </c>
      <c r="E29" s="18" t="s">
        <v>34</v>
      </c>
      <c r="F29" s="23">
        <v>3390</v>
      </c>
      <c r="G29" s="18">
        <v>150</v>
      </c>
      <c r="H29" s="20">
        <f>Cleaned_Secondary_Dataset!$F29/Cleaned_Secondary_Dataset!$D29</f>
        <v>0.9576271186440678</v>
      </c>
      <c r="I29" s="20">
        <f>Cleaned_Secondary_Dataset!$G29/Cleaned_Secondary_Dataset!$D29</f>
        <v>4.2372881355932202E-2</v>
      </c>
      <c r="J29" s="21">
        <v>360</v>
      </c>
      <c r="K29" s="18">
        <v>357</v>
      </c>
      <c r="L29" s="18">
        <v>3</v>
      </c>
      <c r="M29" s="22">
        <f>Cleaned_Secondary_Dataset!$K29/Cleaned_Secondary_Dataset!$J29</f>
        <v>0.9916666666666667</v>
      </c>
      <c r="N29" s="22">
        <f>Cleaned_Secondary_Dataset!$L29/Cleaned_Secondary_Dataset!$J29</f>
        <v>8.3333333333333332E-3</v>
      </c>
    </row>
    <row r="30" spans="1:14" x14ac:dyDescent="0.35">
      <c r="A30" s="18">
        <v>28</v>
      </c>
      <c r="B30" s="17">
        <v>2015</v>
      </c>
      <c r="C30" s="18" t="s">
        <v>32</v>
      </c>
      <c r="D30" s="23">
        <v>3928</v>
      </c>
      <c r="E30" s="18" t="s">
        <v>35</v>
      </c>
      <c r="F30" s="23">
        <v>3802</v>
      </c>
      <c r="G30" s="18">
        <v>126</v>
      </c>
      <c r="H30" s="20">
        <f>Cleaned_Secondary_Dataset!$F30/Cleaned_Secondary_Dataset!$D30</f>
        <v>0.9679226069246436</v>
      </c>
      <c r="I30" s="20">
        <f>Cleaned_Secondary_Dataset!$G30/Cleaned_Secondary_Dataset!$D30</f>
        <v>3.2077393075356418E-2</v>
      </c>
      <c r="J30" s="21">
        <v>360</v>
      </c>
      <c r="K30" s="18">
        <v>346</v>
      </c>
      <c r="L30" s="18">
        <v>14</v>
      </c>
      <c r="M30" s="22">
        <f>Cleaned_Secondary_Dataset!$K30/Cleaned_Secondary_Dataset!$J30</f>
        <v>0.96111111111111114</v>
      </c>
      <c r="N30" s="22">
        <f>Cleaned_Secondary_Dataset!$L30/Cleaned_Secondary_Dataset!$J30</f>
        <v>3.888888888888889E-2</v>
      </c>
    </row>
    <row r="31" spans="1:14" x14ac:dyDescent="0.35">
      <c r="A31" s="18">
        <v>29</v>
      </c>
      <c r="B31" s="17">
        <v>2019</v>
      </c>
      <c r="C31" s="18" t="s">
        <v>32</v>
      </c>
      <c r="D31" s="23">
        <v>4680</v>
      </c>
      <c r="E31" s="18" t="s">
        <v>36</v>
      </c>
      <c r="F31" s="23">
        <v>4320</v>
      </c>
      <c r="G31" s="18">
        <v>360</v>
      </c>
      <c r="H31" s="20">
        <f>Cleaned_Secondary_Dataset!$F31/Cleaned_Secondary_Dataset!$D31</f>
        <v>0.92307692307692313</v>
      </c>
      <c r="I31" s="20">
        <f>Cleaned_Secondary_Dataset!$G31/Cleaned_Secondary_Dataset!$D31</f>
        <v>7.6923076923076927E-2</v>
      </c>
      <c r="J31" s="21">
        <v>360</v>
      </c>
      <c r="K31" s="18">
        <v>347</v>
      </c>
      <c r="L31" s="18">
        <v>13</v>
      </c>
      <c r="M31" s="22">
        <f>Cleaned_Secondary_Dataset!$K31/Cleaned_Secondary_Dataset!$J31</f>
        <v>0.96388888888888891</v>
      </c>
      <c r="N31" s="22">
        <f>Cleaned_Secondary_Dataset!$L31/Cleaned_Secondary_Dataset!$J31</f>
        <v>3.6111111111111108E-2</v>
      </c>
    </row>
    <row r="32" spans="1:14" x14ac:dyDescent="0.35">
      <c r="A32" s="18">
        <v>30</v>
      </c>
      <c r="B32" s="17">
        <v>2023</v>
      </c>
      <c r="C32" s="18" t="s">
        <v>32</v>
      </c>
      <c r="D32" s="23">
        <v>3122</v>
      </c>
      <c r="E32" s="18" t="s">
        <v>35</v>
      </c>
      <c r="F32" s="23">
        <v>2832</v>
      </c>
      <c r="G32" s="18">
        <v>290</v>
      </c>
      <c r="H32" s="20">
        <f>Cleaned_Secondary_Dataset!$F32/Cleaned_Secondary_Dataset!$D32</f>
        <v>0.90711082639333762</v>
      </c>
      <c r="I32" s="20">
        <f>Cleaned_Secondary_Dataset!$G32/Cleaned_Secondary_Dataset!$D32</f>
        <v>9.2889173606662392E-2</v>
      </c>
      <c r="J32" s="21">
        <v>360</v>
      </c>
      <c r="K32" s="18">
        <v>326</v>
      </c>
      <c r="L32" s="18">
        <v>34</v>
      </c>
      <c r="M32" s="22">
        <f>Cleaned_Secondary_Dataset!$K32/Cleaned_Secondary_Dataset!$J32</f>
        <v>0.90555555555555556</v>
      </c>
      <c r="N32" s="22">
        <f>Cleaned_Secondary_Dataset!$L32/Cleaned_Secondary_Dataset!$J32</f>
        <v>9.4444444444444442E-2</v>
      </c>
    </row>
    <row r="33" spans="1:14" x14ac:dyDescent="0.35">
      <c r="A33" s="18">
        <v>31</v>
      </c>
      <c r="B33" s="17">
        <v>2007</v>
      </c>
      <c r="C33" s="18" t="s">
        <v>37</v>
      </c>
      <c r="D33" s="23">
        <v>3167</v>
      </c>
      <c r="E33" s="18" t="s">
        <v>38</v>
      </c>
      <c r="F33" s="23">
        <v>2998</v>
      </c>
      <c r="G33" s="18">
        <v>159</v>
      </c>
      <c r="H33" s="20">
        <f>Cleaned_Secondary_Dataset!$F33/Cleaned_Secondary_Dataset!$D33</f>
        <v>0.94663719608462271</v>
      </c>
      <c r="I33" s="20">
        <f>Cleaned_Secondary_Dataset!$G33/Cleaned_Secondary_Dataset!$D33</f>
        <v>5.0205241553520685E-2</v>
      </c>
      <c r="J33" s="18">
        <v>990</v>
      </c>
      <c r="K33" s="18">
        <v>970</v>
      </c>
      <c r="L33" s="18">
        <v>20</v>
      </c>
      <c r="M33" s="22">
        <f>Cleaned_Secondary_Dataset!$K33/Cleaned_Secondary_Dataset!$J33</f>
        <v>0.97979797979797978</v>
      </c>
      <c r="N33" s="22">
        <f>Cleaned_Secondary_Dataset!$L33/Cleaned_Secondary_Dataset!$J33</f>
        <v>2.0202020202020204E-2</v>
      </c>
    </row>
    <row r="34" spans="1:14" x14ac:dyDescent="0.35">
      <c r="A34" s="18">
        <v>32</v>
      </c>
      <c r="B34" s="17">
        <v>2011</v>
      </c>
      <c r="C34" s="18" t="s">
        <v>37</v>
      </c>
      <c r="D34" s="23">
        <v>4072</v>
      </c>
      <c r="E34" s="18" t="s">
        <v>38</v>
      </c>
      <c r="F34" s="23">
        <v>3800</v>
      </c>
      <c r="G34" s="18">
        <v>262</v>
      </c>
      <c r="H34" s="20">
        <f>Cleaned_Secondary_Dataset!$F34/Cleaned_Secondary_Dataset!$D34</f>
        <v>0.93320235756385073</v>
      </c>
      <c r="I34" s="20">
        <f>Cleaned_Secondary_Dataset!$G34/Cleaned_Secondary_Dataset!$D34</f>
        <v>6.4341846758349711E-2</v>
      </c>
      <c r="J34" s="18">
        <v>990</v>
      </c>
      <c r="K34" s="18">
        <v>962</v>
      </c>
      <c r="L34" s="18">
        <v>28</v>
      </c>
      <c r="M34" s="22">
        <f>Cleaned_Secondary_Dataset!$K34/Cleaned_Secondary_Dataset!$J34</f>
        <v>0.97171717171717176</v>
      </c>
      <c r="N34" s="22">
        <f>Cleaned_Secondary_Dataset!$L34/Cleaned_Secondary_Dataset!$J34</f>
        <v>2.8282828282828285E-2</v>
      </c>
    </row>
    <row r="35" spans="1:14" x14ac:dyDescent="0.35">
      <c r="A35" s="18">
        <v>33</v>
      </c>
      <c r="B35" s="17">
        <v>2015</v>
      </c>
      <c r="C35" s="18" t="s">
        <v>37</v>
      </c>
      <c r="D35" s="23">
        <v>5457</v>
      </c>
      <c r="E35" s="18" t="s">
        <v>38</v>
      </c>
      <c r="F35" s="23">
        <v>5100</v>
      </c>
      <c r="G35" s="18">
        <v>347</v>
      </c>
      <c r="H35" s="20">
        <f>Cleaned_Secondary_Dataset!$F35/Cleaned_Secondary_Dataset!$D35</f>
        <v>0.93457943925233644</v>
      </c>
      <c r="I35" s="20">
        <f>Cleaned_Secondary_Dataset!$G35/Cleaned_Secondary_Dataset!$D35</f>
        <v>6.3588052043247204E-2</v>
      </c>
      <c r="J35" s="18">
        <v>990</v>
      </c>
      <c r="K35" s="18">
        <v>956</v>
      </c>
      <c r="L35" s="18">
        <v>34</v>
      </c>
      <c r="M35" s="22">
        <f>Cleaned_Secondary_Dataset!$K35/Cleaned_Secondary_Dataset!$J35</f>
        <v>0.96565656565656566</v>
      </c>
      <c r="N35" s="26">
        <f>Cleaned_Secondary_Dataset!$L35/Cleaned_Secondary_Dataset!$J35</f>
        <v>3.4343434343434343E-2</v>
      </c>
    </row>
    <row r="36" spans="1:14" x14ac:dyDescent="0.35">
      <c r="A36" s="18">
        <v>34</v>
      </c>
      <c r="B36" s="17">
        <v>2019</v>
      </c>
      <c r="C36" s="18" t="s">
        <v>37</v>
      </c>
      <c r="D36" s="23">
        <v>14583</v>
      </c>
      <c r="E36" s="18" t="s">
        <v>36</v>
      </c>
      <c r="F36" s="23">
        <v>13508</v>
      </c>
      <c r="G36" s="23">
        <v>1065</v>
      </c>
      <c r="H36" s="20">
        <f>Cleaned_Secondary_Dataset!$F36/Cleaned_Secondary_Dataset!$D36</f>
        <v>0.92628402934924225</v>
      </c>
      <c r="I36" s="20">
        <f>Cleaned_Secondary_Dataset!$G36/Cleaned_Secondary_Dataset!$D36</f>
        <v>7.3030240691215803E-2</v>
      </c>
      <c r="J36" s="18">
        <v>991</v>
      </c>
      <c r="K36" s="18">
        <v>964</v>
      </c>
      <c r="L36" s="18">
        <v>27</v>
      </c>
      <c r="M36" s="22">
        <f>Cleaned_Secondary_Dataset!$K36/Cleaned_Secondary_Dataset!$J36</f>
        <v>0.9727547931382442</v>
      </c>
      <c r="N36" s="27">
        <f>Cleaned_Secondary_Dataset!$L36/Cleaned_Secondary_Dataset!$J36</f>
        <v>2.7245206861755803E-2</v>
      </c>
    </row>
    <row r="37" spans="1:14" x14ac:dyDescent="0.35">
      <c r="A37" s="18">
        <v>35</v>
      </c>
      <c r="B37" s="17">
        <v>2023</v>
      </c>
      <c r="C37" s="18" t="s">
        <v>37</v>
      </c>
      <c r="D37" s="23">
        <v>10231</v>
      </c>
      <c r="E37" s="18" t="s">
        <v>36</v>
      </c>
      <c r="F37" s="23">
        <v>9314</v>
      </c>
      <c r="G37" s="18">
        <v>909</v>
      </c>
      <c r="H37" s="20">
        <f>Cleaned_Secondary_Dataset!$F37/Cleaned_Secondary_Dataset!$D37</f>
        <v>0.91037044277196755</v>
      </c>
      <c r="I37" s="20">
        <f>Cleaned_Secondary_Dataset!$G37/Cleaned_Secondary_Dataset!$D37</f>
        <v>8.8847619978496731E-2</v>
      </c>
      <c r="J37" s="18">
        <v>993</v>
      </c>
      <c r="K37" s="18">
        <v>951</v>
      </c>
      <c r="L37" s="18">
        <v>42</v>
      </c>
      <c r="M37" s="22">
        <f>Cleaned_Secondary_Dataset!$K37/Cleaned_Secondary_Dataset!$J37</f>
        <v>0.95770392749244715</v>
      </c>
      <c r="N37" s="27">
        <f>Cleaned_Secondary_Dataset!$L37/Cleaned_Secondary_Dataset!$J37</f>
        <v>4.2296072507552872E-2</v>
      </c>
    </row>
  </sheetData>
  <mergeCells count="1">
    <mergeCell ref="A1:N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B761-E694-4D39-91EA-17D8A3CE2FCA}">
  <dimension ref="A1:V52"/>
  <sheetViews>
    <sheetView showGridLines="0" workbookViewId="0">
      <selection activeCell="R1" sqref="R1"/>
    </sheetView>
  </sheetViews>
  <sheetFormatPr defaultRowHeight="14.5" x14ac:dyDescent="0.35"/>
  <sheetData>
    <row r="1" spans="1:22" x14ac:dyDescent="0.35">
      <c r="A1" s="6"/>
      <c r="B1" s="6"/>
      <c r="C1" s="6"/>
      <c r="D1" s="6"/>
      <c r="E1" s="6"/>
      <c r="F1" s="6"/>
      <c r="G1" s="6"/>
      <c r="H1" s="6"/>
      <c r="I1" s="6"/>
      <c r="J1" s="6"/>
      <c r="K1" s="6"/>
      <c r="L1" s="6"/>
      <c r="M1" s="6"/>
      <c r="N1" s="6"/>
      <c r="O1" s="6"/>
      <c r="P1" s="6"/>
      <c r="Q1" s="6"/>
      <c r="R1" s="6"/>
      <c r="S1" s="6"/>
      <c r="T1" s="6"/>
      <c r="U1" s="6"/>
      <c r="V1" s="6"/>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x14ac:dyDescent="0.35">
      <c r="A19" s="6"/>
      <c r="B19" s="6"/>
      <c r="C19" s="6"/>
      <c r="D19" s="6"/>
      <c r="E19" s="6"/>
      <c r="F19" s="6"/>
      <c r="G19" s="6"/>
      <c r="H19" s="6"/>
      <c r="I19" s="6"/>
      <c r="J19" s="6"/>
      <c r="K19" s="6"/>
      <c r="L19" s="6"/>
      <c r="M19" s="6"/>
      <c r="N19" s="6"/>
      <c r="O19" s="6"/>
      <c r="P19" s="6"/>
      <c r="Q19" s="6"/>
      <c r="R19" s="6"/>
      <c r="S19" s="6"/>
      <c r="T19" s="6"/>
      <c r="U19" s="6"/>
      <c r="V19" s="6"/>
    </row>
    <row r="20" spans="1:22" x14ac:dyDescent="0.35">
      <c r="A20" s="6"/>
      <c r="B20" s="6"/>
      <c r="C20" s="6"/>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row r="37" spans="1:22" x14ac:dyDescent="0.35">
      <c r="A37" s="6"/>
      <c r="B37" s="6"/>
      <c r="C37" s="6"/>
      <c r="D37" s="6"/>
      <c r="E37" s="6"/>
      <c r="F37" s="6"/>
      <c r="G37" s="6"/>
      <c r="H37" s="6"/>
      <c r="I37" s="6"/>
      <c r="J37" s="6"/>
      <c r="K37" s="6"/>
      <c r="L37" s="6"/>
      <c r="M37" s="6"/>
      <c r="N37" s="6"/>
      <c r="O37" s="6"/>
      <c r="P37" s="6"/>
      <c r="Q37" s="6"/>
      <c r="R37" s="6"/>
      <c r="S37" s="6"/>
      <c r="T37" s="6"/>
      <c r="U37" s="6"/>
      <c r="V37" s="6"/>
    </row>
    <row r="38" spans="1:22" x14ac:dyDescent="0.35">
      <c r="A38" s="6"/>
      <c r="B38" s="6"/>
      <c r="C38" s="6"/>
      <c r="D38" s="6"/>
      <c r="E38" s="6"/>
      <c r="F38" s="6"/>
      <c r="G38" s="6"/>
      <c r="H38" s="6"/>
      <c r="I38" s="6"/>
      <c r="J38" s="6"/>
      <c r="K38" s="6"/>
      <c r="L38" s="6"/>
      <c r="M38" s="6"/>
      <c r="N38" s="6"/>
      <c r="O38" s="6"/>
      <c r="P38" s="6"/>
      <c r="Q38" s="6"/>
      <c r="R38" s="6"/>
      <c r="S38" s="6"/>
      <c r="T38" s="6"/>
      <c r="U38" s="6"/>
      <c r="V38" s="6"/>
    </row>
    <row r="39" spans="1:22" x14ac:dyDescent="0.35">
      <c r="A39" s="6"/>
      <c r="B39" s="6"/>
      <c r="C39" s="6"/>
      <c r="D39" s="6"/>
      <c r="E39" s="6"/>
      <c r="F39" s="6"/>
      <c r="G39" s="6"/>
      <c r="H39" s="6"/>
      <c r="I39" s="6"/>
      <c r="J39" s="6"/>
      <c r="K39" s="6"/>
      <c r="L39" s="6"/>
      <c r="M39" s="6"/>
      <c r="N39" s="6"/>
      <c r="O39" s="6"/>
      <c r="P39" s="6"/>
      <c r="Q39" s="6"/>
      <c r="R39" s="6"/>
      <c r="S39" s="6"/>
      <c r="T39" s="6"/>
      <c r="U39" s="6"/>
      <c r="V39" s="6"/>
    </row>
    <row r="40" spans="1:22" x14ac:dyDescent="0.35">
      <c r="A40" s="6"/>
      <c r="B40" s="6"/>
      <c r="C40" s="6"/>
      <c r="D40" s="6"/>
      <c r="E40" s="6"/>
      <c r="F40" s="6"/>
      <c r="G40" s="6"/>
      <c r="H40" s="6"/>
      <c r="I40" s="6"/>
      <c r="J40" s="6"/>
      <c r="K40" s="6"/>
      <c r="L40" s="6"/>
      <c r="M40" s="6"/>
      <c r="N40" s="6"/>
      <c r="O40" s="6"/>
      <c r="P40" s="6"/>
      <c r="Q40" s="6"/>
      <c r="R40" s="6"/>
      <c r="S40" s="6"/>
      <c r="T40" s="6"/>
      <c r="U40" s="6"/>
      <c r="V40" s="6"/>
    </row>
    <row r="41" spans="1:22" x14ac:dyDescent="0.35">
      <c r="A41" s="6"/>
      <c r="B41" s="6"/>
      <c r="C41" s="6"/>
      <c r="D41" s="6"/>
      <c r="E41" s="6"/>
      <c r="F41" s="6"/>
      <c r="G41" s="6"/>
      <c r="H41" s="6"/>
      <c r="I41" s="6"/>
      <c r="J41" s="6"/>
      <c r="K41" s="6"/>
      <c r="L41" s="6"/>
      <c r="M41" s="6"/>
      <c r="N41" s="6"/>
      <c r="O41" s="6"/>
      <c r="P41" s="6"/>
      <c r="Q41" s="6"/>
      <c r="R41" s="6"/>
      <c r="S41" s="6"/>
      <c r="T41" s="6"/>
      <c r="U41" s="6"/>
      <c r="V41" s="6"/>
    </row>
    <row r="42" spans="1:22" x14ac:dyDescent="0.35">
      <c r="A42" s="6"/>
      <c r="B42" s="6"/>
      <c r="C42" s="6"/>
      <c r="D42" s="6"/>
      <c r="E42" s="6"/>
      <c r="F42" s="6"/>
      <c r="G42" s="6"/>
      <c r="H42" s="6"/>
      <c r="I42" s="6"/>
      <c r="J42" s="6"/>
      <c r="K42" s="6"/>
      <c r="L42" s="6"/>
      <c r="M42" s="6"/>
      <c r="N42" s="6"/>
      <c r="O42" s="6"/>
      <c r="P42" s="6"/>
      <c r="Q42" s="6"/>
      <c r="R42" s="6"/>
      <c r="S42" s="6"/>
      <c r="T42" s="6"/>
      <c r="U42" s="6"/>
      <c r="V42" s="6"/>
    </row>
    <row r="43" spans="1:22" x14ac:dyDescent="0.35">
      <c r="A43" s="6"/>
      <c r="B43" s="6"/>
      <c r="C43" s="6"/>
      <c r="D43" s="6"/>
      <c r="E43" s="6"/>
      <c r="F43" s="6"/>
      <c r="G43" s="6"/>
      <c r="H43" s="6"/>
      <c r="I43" s="6"/>
      <c r="J43" s="6"/>
      <c r="K43" s="6"/>
      <c r="L43" s="6"/>
      <c r="M43" s="6"/>
      <c r="N43" s="6"/>
      <c r="O43" s="6"/>
      <c r="P43" s="6"/>
      <c r="Q43" s="6"/>
      <c r="R43" s="6"/>
      <c r="S43" s="6"/>
      <c r="T43" s="6"/>
      <c r="U43" s="6"/>
      <c r="V43" s="6"/>
    </row>
    <row r="44" spans="1:22" x14ac:dyDescent="0.35">
      <c r="A44" s="6"/>
      <c r="B44" s="6"/>
      <c r="C44" s="6"/>
      <c r="D44" s="6"/>
      <c r="E44" s="6"/>
      <c r="F44" s="6"/>
      <c r="G44" s="6"/>
      <c r="H44" s="6"/>
      <c r="I44" s="6"/>
      <c r="J44" s="6"/>
      <c r="K44" s="6"/>
      <c r="L44" s="6"/>
      <c r="M44" s="6"/>
      <c r="N44" s="6"/>
      <c r="O44" s="6"/>
      <c r="P44" s="6"/>
      <c r="Q44" s="6"/>
      <c r="R44" s="6"/>
      <c r="S44" s="6"/>
      <c r="T44" s="6"/>
      <c r="U44" s="6"/>
      <c r="V44" s="6"/>
    </row>
    <row r="45" spans="1:22" x14ac:dyDescent="0.35">
      <c r="A45" s="6"/>
      <c r="B45" s="6"/>
      <c r="C45" s="6"/>
      <c r="D45" s="6"/>
      <c r="E45" s="6"/>
      <c r="F45" s="6"/>
      <c r="G45" s="6"/>
      <c r="H45" s="6"/>
      <c r="I45" s="6"/>
      <c r="J45" s="6"/>
      <c r="K45" s="6"/>
      <c r="L45" s="6"/>
      <c r="M45" s="6"/>
      <c r="N45" s="6"/>
      <c r="O45" s="6"/>
      <c r="P45" s="6"/>
      <c r="Q45" s="6"/>
      <c r="R45" s="6"/>
      <c r="S45" s="6"/>
      <c r="T45" s="6"/>
      <c r="U45" s="6"/>
      <c r="V45" s="6"/>
    </row>
    <row r="46" spans="1:22" x14ac:dyDescent="0.35">
      <c r="A46" s="6"/>
      <c r="B46" s="6"/>
      <c r="C46" s="6"/>
      <c r="D46" s="6"/>
      <c r="E46" s="6"/>
      <c r="F46" s="6"/>
      <c r="G46" s="6"/>
      <c r="H46" s="6"/>
      <c r="I46" s="6"/>
      <c r="J46" s="6"/>
      <c r="K46" s="6"/>
      <c r="L46" s="6"/>
      <c r="M46" s="6"/>
      <c r="N46" s="6"/>
      <c r="O46" s="6"/>
      <c r="P46" s="6"/>
      <c r="Q46" s="6"/>
      <c r="R46" s="6"/>
      <c r="S46" s="6"/>
      <c r="T46" s="6"/>
      <c r="U46" s="6"/>
      <c r="V46" s="6"/>
    </row>
    <row r="47" spans="1:22" x14ac:dyDescent="0.35">
      <c r="A47" s="6"/>
      <c r="B47" s="6"/>
      <c r="C47" s="6"/>
      <c r="D47" s="6"/>
      <c r="E47" s="6"/>
      <c r="F47" s="6"/>
      <c r="G47" s="6"/>
      <c r="H47" s="6"/>
      <c r="I47" s="6"/>
      <c r="J47" s="6"/>
      <c r="K47" s="6"/>
      <c r="L47" s="6"/>
      <c r="M47" s="6"/>
      <c r="N47" s="6"/>
      <c r="O47" s="6"/>
      <c r="P47" s="6"/>
      <c r="Q47" s="6"/>
      <c r="R47" s="6"/>
      <c r="S47" s="6"/>
      <c r="T47" s="6"/>
      <c r="U47" s="6"/>
      <c r="V47" s="6"/>
    </row>
    <row r="48" spans="1:22" x14ac:dyDescent="0.35">
      <c r="A48" s="6"/>
      <c r="B48" s="6"/>
      <c r="C48" s="6"/>
      <c r="D48" s="6"/>
      <c r="E48" s="6"/>
      <c r="F48" s="6"/>
      <c r="G48" s="6"/>
      <c r="H48" s="6"/>
      <c r="I48" s="6"/>
      <c r="J48" s="6"/>
      <c r="K48" s="6"/>
      <c r="L48" s="6"/>
      <c r="M48" s="6"/>
      <c r="N48" s="6"/>
      <c r="O48" s="6"/>
      <c r="P48" s="6"/>
      <c r="Q48" s="6"/>
      <c r="R48" s="6"/>
      <c r="S48" s="6"/>
      <c r="T48" s="6"/>
      <c r="U48" s="6"/>
      <c r="V48" s="6"/>
    </row>
    <row r="49" spans="1:22" x14ac:dyDescent="0.35">
      <c r="A49" s="6"/>
      <c r="B49" s="6"/>
      <c r="C49" s="6"/>
      <c r="D49" s="6"/>
      <c r="E49" s="6"/>
      <c r="F49" s="6"/>
      <c r="G49" s="6"/>
      <c r="H49" s="6"/>
      <c r="I49" s="6"/>
      <c r="J49" s="6"/>
      <c r="K49" s="6"/>
      <c r="L49" s="6"/>
      <c r="M49" s="6"/>
      <c r="N49" s="6"/>
      <c r="O49" s="6"/>
      <c r="P49" s="6"/>
      <c r="Q49" s="6"/>
      <c r="R49" s="6"/>
      <c r="S49" s="6"/>
      <c r="T49" s="6"/>
      <c r="U49" s="6"/>
      <c r="V49" s="6"/>
    </row>
    <row r="50" spans="1:22" x14ac:dyDescent="0.35">
      <c r="A50" s="6"/>
      <c r="B50" s="6"/>
      <c r="C50" s="6"/>
      <c r="D50" s="6"/>
      <c r="E50" s="6"/>
      <c r="F50" s="6"/>
      <c r="G50" s="6"/>
      <c r="H50" s="6"/>
      <c r="I50" s="6"/>
      <c r="J50" s="6"/>
      <c r="K50" s="6"/>
      <c r="L50" s="6"/>
      <c r="M50" s="6"/>
      <c r="N50" s="6"/>
      <c r="O50" s="6"/>
      <c r="P50" s="6"/>
      <c r="Q50" s="6"/>
      <c r="R50" s="6"/>
      <c r="S50" s="6"/>
      <c r="T50" s="6"/>
      <c r="U50" s="6"/>
      <c r="V50" s="6"/>
    </row>
    <row r="51" spans="1:22" x14ac:dyDescent="0.35">
      <c r="A51" s="6"/>
      <c r="B51" s="6"/>
      <c r="C51" s="6"/>
      <c r="D51" s="6"/>
      <c r="E51" s="6"/>
      <c r="F51" s="6"/>
      <c r="G51" s="6"/>
      <c r="H51" s="6"/>
      <c r="I51" s="6"/>
      <c r="J51" s="6"/>
      <c r="K51" s="6"/>
      <c r="L51" s="6"/>
      <c r="M51" s="6"/>
      <c r="N51" s="6"/>
      <c r="O51" s="6"/>
      <c r="P51" s="6"/>
      <c r="Q51" s="6"/>
      <c r="R51" s="6"/>
      <c r="S51" s="6"/>
      <c r="T51" s="6"/>
      <c r="U51" s="6"/>
      <c r="V51" s="6"/>
    </row>
    <row r="52" spans="1:22" x14ac:dyDescent="0.35">
      <c r="A52" s="6"/>
      <c r="B52" s="6"/>
      <c r="C52" s="6"/>
      <c r="D52" s="6"/>
      <c r="E52" s="6"/>
      <c r="F52" s="6"/>
      <c r="G52" s="6"/>
      <c r="H52" s="6"/>
      <c r="I52" s="6"/>
      <c r="J52" s="6"/>
      <c r="K52" s="6"/>
      <c r="L52" s="6"/>
      <c r="M52" s="6"/>
      <c r="N52" s="6"/>
      <c r="O52" s="6"/>
      <c r="P52" s="6"/>
      <c r="Q52" s="6"/>
      <c r="R52" s="6"/>
      <c r="S52" s="6"/>
      <c r="T52" s="6"/>
      <c r="U52" s="6"/>
      <c r="V5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8AB4-D0E5-45D5-898E-06CED1D1A510}">
  <dimension ref="A1:X52"/>
  <sheetViews>
    <sheetView showGridLines="0" workbookViewId="0">
      <selection activeCell="K43" sqref="K43"/>
    </sheetView>
  </sheetViews>
  <sheetFormatPr defaultRowHeight="14.5" x14ac:dyDescent="0.35"/>
  <sheetData>
    <row r="1" spans="1:24" x14ac:dyDescent="0.35">
      <c r="A1" s="7"/>
      <c r="B1" s="7"/>
      <c r="C1" s="7"/>
      <c r="D1" s="7"/>
      <c r="E1" s="7"/>
      <c r="F1" s="7"/>
      <c r="G1" s="7"/>
      <c r="H1" s="7"/>
      <c r="I1" s="7"/>
      <c r="J1" s="7"/>
      <c r="K1" s="7"/>
      <c r="L1" s="7"/>
      <c r="M1" s="7"/>
      <c r="N1" s="7"/>
      <c r="O1" s="7"/>
      <c r="P1" s="7"/>
      <c r="Q1" s="7"/>
      <c r="R1" s="7"/>
      <c r="S1" s="7"/>
      <c r="T1" s="7"/>
      <c r="U1" s="7"/>
      <c r="V1" s="7"/>
      <c r="W1" s="6"/>
      <c r="X1" s="6"/>
    </row>
    <row r="2" spans="1:24" x14ac:dyDescent="0.35">
      <c r="A2" s="7"/>
      <c r="B2" s="7"/>
      <c r="C2" s="7"/>
      <c r="D2" s="7"/>
      <c r="E2" s="7"/>
      <c r="F2" s="7"/>
      <c r="G2" s="7"/>
      <c r="H2" s="7"/>
      <c r="I2" s="7"/>
      <c r="J2" s="7"/>
      <c r="K2" s="7"/>
      <c r="L2" s="7"/>
      <c r="M2" s="7"/>
      <c r="N2" s="7"/>
      <c r="O2" s="7"/>
      <c r="P2" s="7"/>
      <c r="Q2" s="7"/>
      <c r="R2" s="7"/>
      <c r="S2" s="7"/>
      <c r="T2" s="7"/>
      <c r="U2" s="7"/>
      <c r="V2" s="7"/>
      <c r="W2" s="6"/>
      <c r="X2" s="6"/>
    </row>
    <row r="3" spans="1:24" x14ac:dyDescent="0.35">
      <c r="A3" s="7"/>
      <c r="B3" s="7"/>
      <c r="C3" s="7"/>
      <c r="D3" s="7"/>
      <c r="E3" s="7"/>
      <c r="F3" s="7"/>
      <c r="G3" s="7"/>
      <c r="H3" s="7"/>
      <c r="I3" s="7"/>
      <c r="J3" s="7"/>
      <c r="K3" s="7"/>
      <c r="L3" s="7"/>
      <c r="M3" s="7"/>
      <c r="N3" s="7"/>
      <c r="O3" s="7"/>
      <c r="P3" s="7"/>
      <c r="Q3" s="7"/>
      <c r="R3" s="7"/>
      <c r="S3" s="7"/>
      <c r="T3" s="7"/>
      <c r="U3" s="7"/>
      <c r="V3" s="7"/>
      <c r="W3" s="6"/>
      <c r="X3" s="6"/>
    </row>
    <row r="4" spans="1:24" x14ac:dyDescent="0.35">
      <c r="A4" s="7"/>
      <c r="B4" s="7"/>
      <c r="C4" s="7"/>
      <c r="D4" s="7"/>
      <c r="E4" s="7"/>
      <c r="F4" s="7"/>
      <c r="G4" s="7"/>
      <c r="H4" s="7"/>
      <c r="I4" s="7"/>
      <c r="J4" s="7"/>
      <c r="K4" s="7"/>
      <c r="L4" s="7"/>
      <c r="M4" s="7"/>
      <c r="N4" s="7"/>
      <c r="O4" s="7"/>
      <c r="P4" s="7"/>
      <c r="Q4" s="7"/>
      <c r="R4" s="7"/>
      <c r="S4" s="7"/>
      <c r="T4" s="7"/>
      <c r="U4" s="7"/>
      <c r="V4" s="7"/>
      <c r="W4" s="6"/>
      <c r="X4" s="6"/>
    </row>
    <row r="5" spans="1:24" x14ac:dyDescent="0.35">
      <c r="A5" s="7"/>
      <c r="B5" s="7"/>
      <c r="C5" s="7"/>
      <c r="D5" s="7"/>
      <c r="E5" s="7"/>
      <c r="F5" s="7"/>
      <c r="G5" s="7"/>
      <c r="H5" s="7"/>
      <c r="I5" s="7"/>
      <c r="J5" s="7"/>
      <c r="K5" s="7"/>
      <c r="L5" s="7"/>
      <c r="M5" s="7"/>
      <c r="N5" s="7"/>
      <c r="O5" s="7"/>
      <c r="P5" s="7"/>
      <c r="Q5" s="7"/>
      <c r="R5" s="7"/>
      <c r="S5" s="7"/>
      <c r="T5" s="7"/>
      <c r="U5" s="7"/>
      <c r="V5" s="7"/>
      <c r="W5" s="6"/>
      <c r="X5" s="6"/>
    </row>
    <row r="6" spans="1:24" x14ac:dyDescent="0.35">
      <c r="A6" s="7"/>
      <c r="B6" s="7"/>
      <c r="C6" s="7"/>
      <c r="D6" s="7"/>
      <c r="E6" s="7"/>
      <c r="F6" s="7"/>
      <c r="G6" s="7"/>
      <c r="H6" s="7"/>
      <c r="I6" s="7"/>
      <c r="J6" s="7"/>
      <c r="K6" s="7"/>
      <c r="L6" s="7"/>
      <c r="M6" s="7"/>
      <c r="N6" s="7"/>
      <c r="O6" s="7"/>
      <c r="P6" s="7"/>
      <c r="Q6" s="7"/>
      <c r="R6" s="7"/>
      <c r="S6" s="7"/>
      <c r="T6" s="7"/>
      <c r="U6" s="7"/>
      <c r="V6" s="7"/>
      <c r="W6" s="6"/>
      <c r="X6" s="6"/>
    </row>
    <row r="7" spans="1:24" x14ac:dyDescent="0.35">
      <c r="A7" s="7"/>
      <c r="B7" s="7"/>
      <c r="C7" s="7"/>
      <c r="D7" s="7"/>
      <c r="E7" s="7"/>
      <c r="F7" s="7"/>
      <c r="G7" s="7"/>
      <c r="H7" s="7"/>
      <c r="I7" s="7"/>
      <c r="J7" s="7"/>
      <c r="K7" s="7"/>
      <c r="L7" s="7"/>
      <c r="M7" s="7"/>
      <c r="N7" s="7"/>
      <c r="O7" s="7"/>
      <c r="P7" s="7"/>
      <c r="Q7" s="7"/>
      <c r="R7" s="7"/>
      <c r="S7" s="7"/>
      <c r="T7" s="7"/>
      <c r="U7" s="7"/>
      <c r="V7" s="7"/>
      <c r="W7" s="6"/>
      <c r="X7" s="6"/>
    </row>
    <row r="8" spans="1:24" x14ac:dyDescent="0.35">
      <c r="A8" s="7"/>
      <c r="B8" s="7"/>
      <c r="C8" s="7"/>
      <c r="D8" s="7"/>
      <c r="E8" s="7"/>
      <c r="F8" s="7"/>
      <c r="G8" s="7"/>
      <c r="H8" s="7"/>
      <c r="I8" s="7"/>
      <c r="J8" s="7"/>
      <c r="K8" s="7"/>
      <c r="L8" s="7"/>
      <c r="M8" s="7"/>
      <c r="N8" s="7"/>
      <c r="O8" s="7"/>
      <c r="P8" s="7"/>
      <c r="Q8" s="7"/>
      <c r="R8" s="7"/>
      <c r="S8" s="7"/>
      <c r="T8" s="7"/>
      <c r="U8" s="7"/>
      <c r="V8" s="7"/>
      <c r="W8" s="6"/>
      <c r="X8" s="6"/>
    </row>
    <row r="9" spans="1:24" x14ac:dyDescent="0.35">
      <c r="A9" s="7"/>
      <c r="B9" s="7"/>
      <c r="C9" s="7"/>
      <c r="D9" s="7"/>
      <c r="E9" s="7"/>
      <c r="F9" s="7"/>
      <c r="G9" s="7"/>
      <c r="H9" s="7"/>
      <c r="I9" s="7"/>
      <c r="J9" s="7"/>
      <c r="K9" s="7"/>
      <c r="L9" s="7"/>
      <c r="M9" s="7"/>
      <c r="N9" s="7"/>
      <c r="O9" s="7"/>
      <c r="P9" s="7"/>
      <c r="Q9" s="7"/>
      <c r="R9" s="7"/>
      <c r="S9" s="7"/>
      <c r="T9" s="7"/>
      <c r="U9" s="7"/>
      <c r="V9" s="7"/>
      <c r="W9" s="6"/>
      <c r="X9" s="6"/>
    </row>
    <row r="10" spans="1:24" x14ac:dyDescent="0.35">
      <c r="A10" s="7"/>
      <c r="B10" s="7"/>
      <c r="C10" s="7"/>
      <c r="D10" s="7"/>
      <c r="E10" s="7"/>
      <c r="F10" s="7"/>
      <c r="G10" s="7"/>
      <c r="H10" s="7"/>
      <c r="I10" s="7"/>
      <c r="J10" s="7"/>
      <c r="K10" s="7"/>
      <c r="L10" s="7"/>
      <c r="M10" s="7"/>
      <c r="N10" s="7"/>
      <c r="O10" s="7"/>
      <c r="P10" s="7"/>
      <c r="Q10" s="7"/>
      <c r="R10" s="7"/>
      <c r="S10" s="7"/>
      <c r="T10" s="7"/>
      <c r="U10" s="7"/>
      <c r="V10" s="7"/>
      <c r="W10" s="6"/>
      <c r="X10" s="6"/>
    </row>
    <row r="11" spans="1:24" x14ac:dyDescent="0.35">
      <c r="A11" s="7"/>
      <c r="B11" s="7"/>
      <c r="C11" s="7"/>
      <c r="D11" s="7"/>
      <c r="E11" s="7"/>
      <c r="F11" s="7"/>
      <c r="G11" s="7"/>
      <c r="H11" s="7"/>
      <c r="I11" s="7"/>
      <c r="J11" s="7"/>
      <c r="K11" s="7"/>
      <c r="L11" s="7"/>
      <c r="M11" s="7"/>
      <c r="N11" s="7"/>
      <c r="O11" s="7"/>
      <c r="P11" s="7"/>
      <c r="Q11" s="7"/>
      <c r="R11" s="7"/>
      <c r="S11" s="7"/>
      <c r="T11" s="7"/>
      <c r="U11" s="7"/>
      <c r="V11" s="7"/>
      <c r="W11" s="6"/>
      <c r="X11" s="6"/>
    </row>
    <row r="12" spans="1:24" x14ac:dyDescent="0.35">
      <c r="A12" s="7"/>
      <c r="B12" s="7"/>
      <c r="C12" s="7"/>
      <c r="D12" s="7"/>
      <c r="E12" s="7"/>
      <c r="F12" s="7"/>
      <c r="G12" s="7"/>
      <c r="H12" s="7"/>
      <c r="I12" s="7"/>
      <c r="J12" s="7"/>
      <c r="K12" s="7"/>
      <c r="L12" s="7"/>
      <c r="M12" s="7"/>
      <c r="N12" s="7"/>
      <c r="O12" s="7"/>
      <c r="P12" s="7"/>
      <c r="Q12" s="7"/>
      <c r="R12" s="7"/>
      <c r="S12" s="7"/>
      <c r="T12" s="7"/>
      <c r="U12" s="7"/>
      <c r="V12" s="7"/>
      <c r="W12" s="6"/>
      <c r="X12" s="6"/>
    </row>
    <row r="13" spans="1:24" x14ac:dyDescent="0.35">
      <c r="A13" s="7"/>
      <c r="B13" s="7"/>
      <c r="C13" s="7"/>
      <c r="D13" s="7"/>
      <c r="E13" s="7"/>
      <c r="F13" s="7"/>
      <c r="G13" s="7"/>
      <c r="H13" s="7"/>
      <c r="I13" s="7"/>
      <c r="J13" s="7"/>
      <c r="K13" s="7"/>
      <c r="L13" s="7"/>
      <c r="M13" s="7"/>
      <c r="N13" s="7"/>
      <c r="O13" s="7"/>
      <c r="P13" s="7"/>
      <c r="Q13" s="7"/>
      <c r="R13" s="7"/>
      <c r="S13" s="7"/>
      <c r="T13" s="7"/>
      <c r="U13" s="7"/>
      <c r="V13" s="7"/>
      <c r="W13" s="6"/>
      <c r="X13" s="6"/>
    </row>
    <row r="14" spans="1:24" x14ac:dyDescent="0.35">
      <c r="A14" s="7"/>
      <c r="B14" s="7"/>
      <c r="C14" s="7"/>
      <c r="D14" s="7"/>
      <c r="E14" s="7"/>
      <c r="F14" s="7"/>
      <c r="G14" s="7"/>
      <c r="H14" s="7"/>
      <c r="I14" s="7"/>
      <c r="J14" s="7"/>
      <c r="K14" s="7"/>
      <c r="L14" s="7"/>
      <c r="M14" s="7"/>
      <c r="N14" s="7"/>
      <c r="O14" s="7"/>
      <c r="P14" s="7"/>
      <c r="Q14" s="7"/>
      <c r="R14" s="7"/>
      <c r="S14" s="7"/>
      <c r="T14" s="7"/>
      <c r="U14" s="7"/>
      <c r="V14" s="7"/>
      <c r="W14" s="6"/>
      <c r="X14" s="6"/>
    </row>
    <row r="15" spans="1:24" x14ac:dyDescent="0.35">
      <c r="A15" s="7"/>
      <c r="B15" s="7"/>
      <c r="C15" s="7"/>
      <c r="D15" s="7"/>
      <c r="E15" s="7"/>
      <c r="F15" s="7"/>
      <c r="G15" s="7"/>
      <c r="H15" s="7"/>
      <c r="I15" s="7"/>
      <c r="J15" s="7"/>
      <c r="K15" s="7"/>
      <c r="L15" s="7"/>
      <c r="M15" s="7"/>
      <c r="N15" s="7"/>
      <c r="O15" s="7"/>
      <c r="P15" s="7"/>
      <c r="Q15" s="7"/>
      <c r="R15" s="7"/>
      <c r="S15" s="7"/>
      <c r="T15" s="7"/>
      <c r="U15" s="7"/>
      <c r="V15" s="7"/>
      <c r="W15" s="6"/>
      <c r="X15" s="6"/>
    </row>
    <row r="16" spans="1:24" x14ac:dyDescent="0.35">
      <c r="A16" s="7"/>
      <c r="B16" s="7"/>
      <c r="C16" s="7"/>
      <c r="D16" s="7"/>
      <c r="E16" s="7"/>
      <c r="F16" s="7"/>
      <c r="G16" s="7"/>
      <c r="H16" s="7"/>
      <c r="I16" s="7"/>
      <c r="J16" s="7"/>
      <c r="K16" s="7"/>
      <c r="L16" s="7"/>
      <c r="M16" s="7"/>
      <c r="N16" s="7"/>
      <c r="O16" s="7"/>
      <c r="P16" s="7"/>
      <c r="Q16" s="7"/>
      <c r="R16" s="7"/>
      <c r="S16" s="7"/>
      <c r="T16" s="7"/>
      <c r="U16" s="7"/>
      <c r="V16" s="7"/>
      <c r="W16" s="6"/>
      <c r="X16" s="6"/>
    </row>
    <row r="17" spans="1:24" x14ac:dyDescent="0.35">
      <c r="A17" s="7"/>
      <c r="B17" s="7"/>
      <c r="C17" s="7"/>
      <c r="D17" s="7"/>
      <c r="E17" s="7"/>
      <c r="F17" s="7"/>
      <c r="G17" s="7"/>
      <c r="H17" s="7"/>
      <c r="I17" s="7"/>
      <c r="J17" s="7"/>
      <c r="K17" s="7"/>
      <c r="L17" s="7"/>
      <c r="M17" s="7"/>
      <c r="N17" s="7"/>
      <c r="O17" s="7"/>
      <c r="P17" s="7"/>
      <c r="Q17" s="7"/>
      <c r="R17" s="7"/>
      <c r="S17" s="7"/>
      <c r="T17" s="7"/>
      <c r="U17" s="7"/>
      <c r="V17" s="7"/>
      <c r="W17" s="6"/>
      <c r="X17" s="6"/>
    </row>
    <row r="18" spans="1:24" x14ac:dyDescent="0.35">
      <c r="A18" s="7"/>
      <c r="B18" s="7"/>
      <c r="C18" s="7"/>
      <c r="D18" s="7"/>
      <c r="E18" s="7"/>
      <c r="F18" s="7"/>
      <c r="G18" s="7"/>
      <c r="H18" s="7"/>
      <c r="I18" s="7"/>
      <c r="J18" s="7"/>
      <c r="K18" s="7"/>
      <c r="L18" s="7"/>
      <c r="M18" s="7"/>
      <c r="N18" s="7"/>
      <c r="O18" s="7"/>
      <c r="P18" s="7"/>
      <c r="Q18" s="7"/>
      <c r="R18" s="7"/>
      <c r="S18" s="7"/>
      <c r="T18" s="7"/>
      <c r="U18" s="7"/>
      <c r="V18" s="7"/>
      <c r="W18" s="6"/>
      <c r="X18" s="6"/>
    </row>
    <row r="19" spans="1:24" x14ac:dyDescent="0.35">
      <c r="A19" s="7"/>
      <c r="B19" s="7"/>
      <c r="C19" s="7"/>
      <c r="D19" s="7"/>
      <c r="E19" s="7"/>
      <c r="F19" s="7"/>
      <c r="G19" s="7"/>
      <c r="H19" s="7"/>
      <c r="I19" s="7"/>
      <c r="J19" s="7"/>
      <c r="K19" s="7"/>
      <c r="L19" s="7"/>
      <c r="M19" s="7"/>
      <c r="N19" s="7"/>
      <c r="O19" s="7"/>
      <c r="P19" s="7"/>
      <c r="Q19" s="7"/>
      <c r="R19" s="7"/>
      <c r="S19" s="7"/>
      <c r="T19" s="7"/>
      <c r="U19" s="7"/>
      <c r="V19" s="7"/>
      <c r="W19" s="6"/>
      <c r="X19" s="6"/>
    </row>
    <row r="20" spans="1:24" x14ac:dyDescent="0.35">
      <c r="A20" s="7"/>
      <c r="B20" s="7"/>
      <c r="C20" s="7"/>
      <c r="D20" s="7"/>
      <c r="E20" s="7"/>
      <c r="F20" s="7"/>
      <c r="G20" s="7"/>
      <c r="H20" s="7"/>
      <c r="I20" s="7"/>
      <c r="J20" s="7"/>
      <c r="K20" s="7"/>
      <c r="L20" s="7"/>
      <c r="M20" s="7"/>
      <c r="N20" s="7"/>
      <c r="O20" s="7"/>
      <c r="P20" s="7"/>
      <c r="Q20" s="7"/>
      <c r="R20" s="7"/>
      <c r="S20" s="7"/>
      <c r="T20" s="7"/>
      <c r="U20" s="7"/>
      <c r="V20" s="7"/>
      <c r="W20" s="6"/>
      <c r="X20" s="6"/>
    </row>
    <row r="21" spans="1:24" x14ac:dyDescent="0.35">
      <c r="A21" s="7"/>
      <c r="B21" s="7"/>
      <c r="C21" s="7"/>
      <c r="D21" s="7"/>
      <c r="E21" s="7"/>
      <c r="F21" s="7"/>
      <c r="G21" s="7"/>
      <c r="H21" s="7"/>
      <c r="I21" s="7"/>
      <c r="J21" s="7"/>
      <c r="K21" s="7"/>
      <c r="L21" s="7"/>
      <c r="M21" s="7"/>
      <c r="N21" s="7"/>
      <c r="O21" s="7"/>
      <c r="P21" s="7"/>
      <c r="Q21" s="7"/>
      <c r="R21" s="7"/>
      <c r="S21" s="7"/>
      <c r="T21" s="7"/>
      <c r="U21" s="7"/>
      <c r="V21" s="7"/>
      <c r="W21" s="6"/>
      <c r="X21" s="6"/>
    </row>
    <row r="22" spans="1:24" x14ac:dyDescent="0.35">
      <c r="A22" s="7"/>
      <c r="B22" s="7"/>
      <c r="C22" s="7"/>
      <c r="D22" s="7"/>
      <c r="E22" s="7"/>
      <c r="F22" s="7"/>
      <c r="G22" s="7"/>
      <c r="H22" s="7"/>
      <c r="I22" s="7"/>
      <c r="J22" s="7"/>
      <c r="K22" s="7"/>
      <c r="L22" s="7"/>
      <c r="M22" s="7"/>
      <c r="N22" s="7"/>
      <c r="O22" s="7"/>
      <c r="P22" s="7"/>
      <c r="Q22" s="7"/>
      <c r="R22" s="7"/>
      <c r="S22" s="7"/>
      <c r="T22" s="7"/>
      <c r="U22" s="7"/>
      <c r="V22" s="7"/>
      <c r="W22" s="6"/>
      <c r="X22" s="6"/>
    </row>
    <row r="23" spans="1:24" x14ac:dyDescent="0.35">
      <c r="A23" s="7"/>
      <c r="B23" s="7"/>
      <c r="C23" s="7"/>
      <c r="D23" s="7"/>
      <c r="E23" s="7"/>
      <c r="F23" s="7"/>
      <c r="G23" s="7"/>
      <c r="H23" s="7"/>
      <c r="I23" s="7"/>
      <c r="J23" s="7"/>
      <c r="K23" s="7"/>
      <c r="L23" s="7"/>
      <c r="M23" s="7"/>
      <c r="N23" s="7"/>
      <c r="O23" s="7"/>
      <c r="P23" s="7"/>
      <c r="Q23" s="7"/>
      <c r="R23" s="7"/>
      <c r="S23" s="7"/>
      <c r="T23" s="7"/>
      <c r="U23" s="7"/>
      <c r="V23" s="7"/>
      <c r="W23" s="6"/>
      <c r="X23" s="6"/>
    </row>
    <row r="24" spans="1:24" x14ac:dyDescent="0.35">
      <c r="A24" s="7"/>
      <c r="B24" s="7"/>
      <c r="C24" s="7"/>
      <c r="D24" s="7"/>
      <c r="E24" s="7"/>
      <c r="F24" s="7"/>
      <c r="G24" s="7"/>
      <c r="H24" s="7"/>
      <c r="I24" s="7"/>
      <c r="J24" s="7"/>
      <c r="K24" s="7"/>
      <c r="L24" s="7"/>
      <c r="M24" s="7"/>
      <c r="N24" s="7"/>
      <c r="O24" s="7"/>
      <c r="P24" s="7"/>
      <c r="Q24" s="7"/>
      <c r="R24" s="7"/>
      <c r="S24" s="7"/>
      <c r="T24" s="7"/>
      <c r="U24" s="7"/>
      <c r="V24" s="7"/>
      <c r="W24" s="6"/>
      <c r="X24" s="6"/>
    </row>
    <row r="25" spans="1:24" x14ac:dyDescent="0.35">
      <c r="A25" s="7"/>
      <c r="B25" s="7"/>
      <c r="C25" s="7"/>
      <c r="D25" s="7"/>
      <c r="E25" s="7"/>
      <c r="F25" s="7"/>
      <c r="G25" s="7"/>
      <c r="H25" s="7"/>
      <c r="I25" s="7"/>
      <c r="J25" s="7"/>
      <c r="K25" s="7"/>
      <c r="L25" s="7"/>
      <c r="M25" s="7"/>
      <c r="N25" s="7"/>
      <c r="O25" s="7"/>
      <c r="P25" s="7"/>
      <c r="Q25" s="7"/>
      <c r="R25" s="7"/>
      <c r="S25" s="7"/>
      <c r="T25" s="7"/>
      <c r="U25" s="7"/>
      <c r="V25" s="7"/>
      <c r="W25" s="6"/>
      <c r="X25" s="6"/>
    </row>
    <row r="26" spans="1:24" x14ac:dyDescent="0.35">
      <c r="A26" s="7"/>
      <c r="B26" s="7"/>
      <c r="C26" s="7"/>
      <c r="D26" s="7"/>
      <c r="E26" s="7"/>
      <c r="F26" s="7"/>
      <c r="G26" s="7"/>
      <c r="H26" s="7"/>
      <c r="I26" s="7"/>
      <c r="J26" s="7"/>
      <c r="K26" s="7"/>
      <c r="L26" s="7"/>
      <c r="M26" s="7"/>
      <c r="N26" s="7"/>
      <c r="O26" s="7"/>
      <c r="P26" s="7"/>
      <c r="Q26" s="7"/>
      <c r="R26" s="7"/>
      <c r="S26" s="7"/>
      <c r="T26" s="7"/>
      <c r="U26" s="7"/>
      <c r="V26" s="7"/>
      <c r="W26" s="6"/>
      <c r="X26" s="6"/>
    </row>
    <row r="27" spans="1:24" x14ac:dyDescent="0.35">
      <c r="A27" s="7"/>
      <c r="B27" s="7"/>
      <c r="C27" s="7"/>
      <c r="D27" s="7"/>
      <c r="E27" s="7"/>
      <c r="F27" s="7"/>
      <c r="G27" s="7"/>
      <c r="H27" s="7"/>
      <c r="I27" s="7"/>
      <c r="J27" s="7"/>
      <c r="K27" s="7"/>
      <c r="L27" s="7"/>
      <c r="M27" s="7"/>
      <c r="N27" s="7"/>
      <c r="O27" s="7"/>
      <c r="P27" s="7"/>
      <c r="Q27" s="7"/>
      <c r="R27" s="7"/>
      <c r="S27" s="7"/>
      <c r="T27" s="7"/>
      <c r="U27" s="7"/>
      <c r="V27" s="7"/>
      <c r="W27" s="6"/>
      <c r="X27" s="6"/>
    </row>
    <row r="28" spans="1:24" x14ac:dyDescent="0.35">
      <c r="A28" s="7"/>
      <c r="B28" s="7"/>
      <c r="C28" s="7"/>
      <c r="D28" s="7"/>
      <c r="E28" s="7"/>
      <c r="F28" s="7"/>
      <c r="G28" s="7"/>
      <c r="H28" s="7"/>
      <c r="I28" s="7"/>
      <c r="J28" s="7"/>
      <c r="K28" s="7"/>
      <c r="L28" s="7"/>
      <c r="M28" s="7"/>
      <c r="N28" s="7"/>
      <c r="O28" s="7"/>
      <c r="P28" s="7"/>
      <c r="Q28" s="7"/>
      <c r="R28" s="7"/>
      <c r="S28" s="7"/>
      <c r="T28" s="7"/>
      <c r="U28" s="7"/>
      <c r="V28" s="7"/>
      <c r="W28" s="6"/>
      <c r="X28" s="6"/>
    </row>
    <row r="29" spans="1:24" x14ac:dyDescent="0.35">
      <c r="A29" s="7"/>
      <c r="B29" s="7"/>
      <c r="C29" s="7"/>
      <c r="D29" s="7"/>
      <c r="E29" s="7"/>
      <c r="F29" s="7"/>
      <c r="G29" s="7"/>
      <c r="H29" s="7"/>
      <c r="I29" s="7"/>
      <c r="J29" s="7"/>
      <c r="K29" s="7"/>
      <c r="L29" s="7"/>
      <c r="M29" s="7"/>
      <c r="N29" s="7"/>
      <c r="O29" s="7"/>
      <c r="P29" s="7"/>
      <c r="Q29" s="7"/>
      <c r="R29" s="7"/>
      <c r="S29" s="7"/>
      <c r="T29" s="7"/>
      <c r="U29" s="7"/>
      <c r="V29" s="7"/>
      <c r="W29" s="6"/>
      <c r="X29" s="6"/>
    </row>
    <row r="30" spans="1:24" x14ac:dyDescent="0.35">
      <c r="A30" s="7"/>
      <c r="B30" s="7"/>
      <c r="C30" s="7"/>
      <c r="D30" s="7"/>
      <c r="E30" s="7"/>
      <c r="F30" s="7"/>
      <c r="G30" s="7"/>
      <c r="H30" s="7"/>
      <c r="I30" s="7"/>
      <c r="J30" s="7"/>
      <c r="K30" s="7"/>
      <c r="L30" s="7"/>
      <c r="M30" s="7"/>
      <c r="N30" s="7"/>
      <c r="O30" s="7"/>
      <c r="P30" s="7"/>
      <c r="Q30" s="7"/>
      <c r="R30" s="7"/>
      <c r="S30" s="7"/>
      <c r="T30" s="7"/>
      <c r="U30" s="7"/>
      <c r="V30" s="7"/>
      <c r="W30" s="6"/>
      <c r="X30" s="6"/>
    </row>
    <row r="31" spans="1:24" x14ac:dyDescent="0.35">
      <c r="A31" s="7"/>
      <c r="B31" s="7"/>
      <c r="C31" s="7"/>
      <c r="D31" s="7"/>
      <c r="E31" s="7"/>
      <c r="F31" s="7"/>
      <c r="G31" s="7"/>
      <c r="H31" s="7"/>
      <c r="I31" s="7"/>
      <c r="J31" s="7"/>
      <c r="K31" s="7"/>
      <c r="L31" s="7"/>
      <c r="M31" s="7"/>
      <c r="N31" s="7"/>
      <c r="O31" s="7"/>
      <c r="P31" s="7"/>
      <c r="Q31" s="7"/>
      <c r="R31" s="7"/>
      <c r="S31" s="7"/>
      <c r="T31" s="7"/>
      <c r="U31" s="7"/>
      <c r="V31" s="7"/>
      <c r="W31" s="6"/>
      <c r="X31" s="6"/>
    </row>
    <row r="32" spans="1:24" x14ac:dyDescent="0.35">
      <c r="A32" s="7"/>
      <c r="B32" s="7"/>
      <c r="C32" s="7"/>
      <c r="D32" s="7"/>
      <c r="E32" s="7"/>
      <c r="F32" s="7"/>
      <c r="G32" s="7"/>
      <c r="H32" s="7"/>
      <c r="I32" s="7"/>
      <c r="J32" s="7"/>
      <c r="K32" s="7"/>
      <c r="L32" s="7"/>
      <c r="M32" s="7"/>
      <c r="N32" s="7"/>
      <c r="O32" s="7"/>
      <c r="P32" s="7"/>
      <c r="Q32" s="7"/>
      <c r="R32" s="7"/>
      <c r="S32" s="7"/>
      <c r="T32" s="7"/>
      <c r="U32" s="7"/>
      <c r="V32" s="7"/>
      <c r="W32" s="6"/>
      <c r="X32" s="6"/>
    </row>
    <row r="33" spans="1:24" ht="20.5" customHeight="1" x14ac:dyDescent="0.35">
      <c r="A33" s="7"/>
      <c r="B33" s="7"/>
      <c r="C33" s="7"/>
      <c r="D33" s="7"/>
      <c r="E33" s="7"/>
      <c r="F33" s="7"/>
      <c r="G33" s="7"/>
      <c r="H33" s="7"/>
      <c r="I33" s="7"/>
      <c r="J33" s="7"/>
      <c r="K33" s="7"/>
      <c r="L33" s="7"/>
      <c r="M33" s="7"/>
      <c r="N33" s="7"/>
      <c r="O33" s="7"/>
      <c r="P33" s="7"/>
      <c r="Q33" s="7"/>
      <c r="R33" s="7"/>
      <c r="S33" s="7"/>
      <c r="T33" s="7"/>
      <c r="U33" s="7"/>
      <c r="V33" s="7"/>
      <c r="W33" s="6"/>
      <c r="X33" s="6"/>
    </row>
    <row r="34" spans="1:24" x14ac:dyDescent="0.35">
      <c r="A34" s="7"/>
      <c r="B34" s="7"/>
      <c r="C34" s="7"/>
      <c r="D34" s="7"/>
      <c r="E34" s="7"/>
      <c r="F34" s="7"/>
      <c r="G34" s="7"/>
      <c r="H34" s="7"/>
      <c r="I34" s="7"/>
      <c r="J34" s="7"/>
      <c r="K34" s="7"/>
      <c r="L34" s="7"/>
      <c r="M34" s="7"/>
      <c r="N34" s="7"/>
      <c r="O34" s="7"/>
      <c r="P34" s="7"/>
      <c r="Q34" s="7"/>
      <c r="R34" s="7"/>
      <c r="S34" s="7"/>
      <c r="T34" s="7"/>
      <c r="U34" s="7"/>
      <c r="V34" s="7"/>
      <c r="W34" s="6"/>
      <c r="X34" s="6"/>
    </row>
    <row r="35" spans="1:24" x14ac:dyDescent="0.35">
      <c r="A35" s="7"/>
      <c r="B35" s="7"/>
      <c r="C35" s="7"/>
      <c r="D35" s="7"/>
      <c r="E35" s="7"/>
      <c r="F35" s="7"/>
      <c r="G35" s="7"/>
      <c r="H35" s="7"/>
      <c r="I35" s="7"/>
      <c r="J35" s="7"/>
      <c r="K35" s="7"/>
      <c r="L35" s="7"/>
      <c r="M35" s="7"/>
      <c r="N35" s="7"/>
      <c r="O35" s="7"/>
      <c r="P35" s="7"/>
      <c r="Q35" s="7"/>
      <c r="R35" s="7"/>
      <c r="S35" s="7"/>
      <c r="T35" s="7"/>
      <c r="U35" s="7"/>
      <c r="V35" s="7"/>
      <c r="W35" s="6"/>
      <c r="X35" s="6"/>
    </row>
    <row r="36" spans="1:24" x14ac:dyDescent="0.35">
      <c r="A36" s="7"/>
      <c r="B36" s="7"/>
      <c r="C36" s="7"/>
      <c r="D36" s="7"/>
      <c r="E36" s="7"/>
      <c r="F36" s="7"/>
      <c r="G36" s="7"/>
      <c r="H36" s="7"/>
      <c r="I36" s="7"/>
      <c r="J36" s="7"/>
      <c r="K36" s="7"/>
      <c r="L36" s="7"/>
      <c r="M36" s="7"/>
      <c r="N36" s="7"/>
      <c r="O36" s="7"/>
      <c r="P36" s="7"/>
      <c r="Q36" s="7"/>
      <c r="R36" s="7"/>
      <c r="S36" s="7"/>
      <c r="T36" s="7"/>
      <c r="U36" s="7"/>
      <c r="V36" s="7"/>
      <c r="W36" s="6"/>
      <c r="X36" s="6"/>
    </row>
    <row r="37" spans="1:24" x14ac:dyDescent="0.35">
      <c r="A37" s="7"/>
      <c r="B37" s="7"/>
      <c r="C37" s="7"/>
      <c r="D37" s="7"/>
      <c r="E37" s="7"/>
      <c r="F37" s="7"/>
      <c r="G37" s="7"/>
      <c r="H37" s="7"/>
      <c r="I37" s="7"/>
      <c r="J37" s="7"/>
      <c r="K37" s="7"/>
      <c r="L37" s="7"/>
      <c r="M37" s="7"/>
      <c r="N37" s="7"/>
      <c r="O37" s="7"/>
      <c r="P37" s="7"/>
      <c r="Q37" s="7"/>
      <c r="R37" s="7"/>
      <c r="S37" s="7"/>
      <c r="T37" s="7"/>
      <c r="U37" s="7"/>
      <c r="V37" s="7"/>
      <c r="W37" s="6"/>
      <c r="X37" s="6"/>
    </row>
    <row r="38" spans="1:24" x14ac:dyDescent="0.35">
      <c r="A38" s="7"/>
      <c r="B38" s="7"/>
      <c r="C38" s="7"/>
      <c r="D38" s="7"/>
      <c r="E38" s="7"/>
      <c r="F38" s="7"/>
      <c r="G38" s="7"/>
      <c r="H38" s="7"/>
      <c r="I38" s="7"/>
      <c r="J38" s="7"/>
      <c r="K38" s="7"/>
      <c r="L38" s="7"/>
      <c r="M38" s="7"/>
      <c r="N38" s="7"/>
      <c r="O38" s="7"/>
      <c r="P38" s="7"/>
      <c r="Q38" s="7"/>
      <c r="R38" s="7"/>
      <c r="S38" s="7"/>
      <c r="T38" s="7"/>
      <c r="U38" s="7"/>
      <c r="V38" s="7"/>
      <c r="W38" s="6"/>
      <c r="X38" s="6"/>
    </row>
    <row r="39" spans="1:24" x14ac:dyDescent="0.35">
      <c r="A39" s="7"/>
      <c r="B39" s="7"/>
      <c r="C39" s="7"/>
      <c r="D39" s="7"/>
      <c r="E39" s="7"/>
      <c r="F39" s="7"/>
      <c r="G39" s="7"/>
      <c r="H39" s="7"/>
      <c r="I39" s="7"/>
      <c r="J39" s="7"/>
      <c r="K39" s="7"/>
      <c r="L39" s="7"/>
      <c r="M39" s="7"/>
      <c r="N39" s="7"/>
      <c r="O39" s="7"/>
      <c r="P39" s="7"/>
      <c r="Q39" s="7"/>
      <c r="R39" s="7"/>
      <c r="S39" s="7"/>
      <c r="T39" s="7"/>
      <c r="U39" s="7"/>
      <c r="V39" s="7"/>
      <c r="W39" s="6"/>
      <c r="X39" s="6"/>
    </row>
    <row r="40" spans="1:24" x14ac:dyDescent="0.35">
      <c r="A40" s="7"/>
      <c r="B40" s="7"/>
      <c r="C40" s="7"/>
      <c r="D40" s="7"/>
      <c r="E40" s="7"/>
      <c r="F40" s="7"/>
      <c r="G40" s="7"/>
      <c r="H40" s="7"/>
      <c r="I40" s="7"/>
      <c r="J40" s="7"/>
      <c r="K40" s="7"/>
      <c r="L40" s="7"/>
      <c r="M40" s="7"/>
      <c r="N40" s="7"/>
      <c r="O40" s="7"/>
      <c r="P40" s="7"/>
      <c r="Q40" s="7"/>
      <c r="R40" s="7"/>
      <c r="S40" s="7"/>
      <c r="T40" s="7"/>
      <c r="U40" s="7"/>
      <c r="V40" s="7"/>
      <c r="W40" s="6"/>
      <c r="X40" s="6"/>
    </row>
    <row r="41" spans="1:24" x14ac:dyDescent="0.35">
      <c r="A41" s="7"/>
      <c r="B41" s="7"/>
      <c r="C41" s="7"/>
      <c r="D41" s="7"/>
      <c r="E41" s="7"/>
      <c r="F41" s="7"/>
      <c r="G41" s="7"/>
      <c r="H41" s="7"/>
      <c r="I41" s="7"/>
      <c r="J41" s="7"/>
      <c r="K41" s="7"/>
      <c r="L41" s="7"/>
      <c r="M41" s="7"/>
      <c r="N41" s="7"/>
      <c r="O41" s="7"/>
      <c r="P41" s="7"/>
      <c r="Q41" s="7"/>
      <c r="R41" s="7"/>
      <c r="S41" s="7"/>
      <c r="T41" s="7"/>
      <c r="U41" s="7"/>
      <c r="V41" s="7"/>
      <c r="W41" s="6"/>
      <c r="X41" s="6"/>
    </row>
    <row r="42" spans="1:24" x14ac:dyDescent="0.35">
      <c r="A42" s="7"/>
      <c r="B42" s="7"/>
      <c r="C42" s="7"/>
      <c r="D42" s="7"/>
      <c r="E42" s="7"/>
      <c r="F42" s="7"/>
      <c r="G42" s="7"/>
      <c r="H42" s="7"/>
      <c r="I42" s="7"/>
      <c r="J42" s="7"/>
      <c r="K42" s="7"/>
      <c r="L42" s="7"/>
      <c r="M42" s="7"/>
      <c r="N42" s="7"/>
      <c r="O42" s="7"/>
      <c r="P42" s="7"/>
      <c r="Q42" s="7"/>
      <c r="R42" s="7"/>
      <c r="S42" s="7"/>
      <c r="T42" s="7"/>
      <c r="U42" s="7"/>
      <c r="V42" s="7"/>
      <c r="W42" s="6"/>
      <c r="X42" s="6"/>
    </row>
    <row r="43" spans="1:24" x14ac:dyDescent="0.35">
      <c r="A43" s="7"/>
      <c r="B43" s="7"/>
      <c r="C43" s="7"/>
      <c r="D43" s="7"/>
      <c r="E43" s="7"/>
      <c r="F43" s="7"/>
      <c r="G43" s="7"/>
      <c r="H43" s="7"/>
      <c r="I43" s="7"/>
      <c r="J43" s="7"/>
      <c r="K43" s="7"/>
      <c r="L43" s="7"/>
      <c r="M43" s="7"/>
      <c r="N43" s="7"/>
      <c r="O43" s="7"/>
      <c r="P43" s="7"/>
      <c r="Q43" s="7"/>
      <c r="R43" s="7"/>
      <c r="S43" s="7"/>
      <c r="T43" s="7"/>
      <c r="U43" s="7"/>
      <c r="V43" s="7"/>
      <c r="W43" s="6"/>
      <c r="X43" s="6"/>
    </row>
    <row r="44" spans="1:24" x14ac:dyDescent="0.35">
      <c r="A44" s="7"/>
      <c r="B44" s="7"/>
      <c r="C44" s="7"/>
      <c r="D44" s="7"/>
      <c r="E44" s="7"/>
      <c r="F44" s="7"/>
      <c r="G44" s="7"/>
      <c r="H44" s="7"/>
      <c r="I44" s="7"/>
      <c r="J44" s="7"/>
      <c r="K44" s="7"/>
      <c r="L44" s="7"/>
      <c r="M44" s="7"/>
      <c r="N44" s="7"/>
      <c r="O44" s="7"/>
      <c r="P44" s="7"/>
      <c r="Q44" s="7"/>
      <c r="R44" s="7"/>
      <c r="S44" s="7"/>
      <c r="T44" s="7"/>
      <c r="U44" s="7"/>
      <c r="V44" s="7"/>
      <c r="W44" s="6"/>
      <c r="X44" s="6"/>
    </row>
    <row r="45" spans="1:24" x14ac:dyDescent="0.35">
      <c r="A45" s="7"/>
      <c r="B45" s="7"/>
      <c r="C45" s="7"/>
      <c r="D45" s="7"/>
      <c r="E45" s="7"/>
      <c r="F45" s="7"/>
      <c r="G45" s="7"/>
      <c r="H45" s="7"/>
      <c r="I45" s="7"/>
      <c r="J45" s="7"/>
      <c r="K45" s="7"/>
      <c r="L45" s="7"/>
      <c r="M45" s="7"/>
      <c r="N45" s="7"/>
      <c r="O45" s="7"/>
      <c r="P45" s="7"/>
      <c r="Q45" s="7"/>
      <c r="R45" s="7"/>
      <c r="S45" s="7"/>
      <c r="T45" s="7"/>
      <c r="U45" s="7"/>
      <c r="V45" s="7"/>
      <c r="W45" s="6"/>
      <c r="X45" s="6"/>
    </row>
    <row r="46" spans="1:24" x14ac:dyDescent="0.35">
      <c r="A46" s="7"/>
      <c r="B46" s="7"/>
      <c r="C46" s="7"/>
      <c r="D46" s="7"/>
      <c r="E46" s="7"/>
      <c r="F46" s="7"/>
      <c r="G46" s="7"/>
      <c r="H46" s="7"/>
      <c r="I46" s="7"/>
      <c r="J46" s="7"/>
      <c r="K46" s="7"/>
      <c r="L46" s="7"/>
      <c r="M46" s="7"/>
      <c r="N46" s="7"/>
      <c r="O46" s="7"/>
      <c r="P46" s="7"/>
      <c r="Q46" s="7"/>
      <c r="R46" s="7"/>
      <c r="S46" s="7"/>
      <c r="T46" s="7"/>
      <c r="U46" s="7"/>
      <c r="V46" s="7"/>
      <c r="W46" s="6"/>
      <c r="X46" s="6"/>
    </row>
    <row r="47" spans="1:24" x14ac:dyDescent="0.35">
      <c r="A47" s="7"/>
      <c r="B47" s="7"/>
      <c r="C47" s="7"/>
      <c r="D47" s="7"/>
      <c r="E47" s="7"/>
      <c r="F47" s="7"/>
      <c r="G47" s="7"/>
      <c r="H47" s="7"/>
      <c r="I47" s="7"/>
      <c r="J47" s="7"/>
      <c r="K47" s="7"/>
      <c r="L47" s="7"/>
      <c r="M47" s="7"/>
      <c r="N47" s="7"/>
      <c r="O47" s="7"/>
      <c r="P47" s="7"/>
      <c r="Q47" s="7"/>
      <c r="R47" s="7"/>
      <c r="S47" s="7"/>
      <c r="T47" s="7"/>
      <c r="U47" s="7"/>
      <c r="V47" s="7"/>
      <c r="W47" s="6"/>
      <c r="X47" s="6"/>
    </row>
    <row r="48" spans="1:24" x14ac:dyDescent="0.35">
      <c r="A48" s="7"/>
      <c r="B48" s="7"/>
      <c r="C48" s="7"/>
      <c r="D48" s="7"/>
      <c r="E48" s="7"/>
      <c r="F48" s="7"/>
      <c r="G48" s="7"/>
      <c r="H48" s="7"/>
      <c r="I48" s="7"/>
      <c r="J48" s="7"/>
      <c r="K48" s="7"/>
      <c r="L48" s="7"/>
      <c r="M48" s="7"/>
      <c r="N48" s="7"/>
      <c r="O48" s="7"/>
      <c r="P48" s="7"/>
      <c r="Q48" s="7"/>
      <c r="R48" s="7"/>
      <c r="S48" s="7"/>
      <c r="T48" s="7"/>
      <c r="U48" s="7"/>
      <c r="V48" s="7"/>
      <c r="W48" s="6"/>
      <c r="X48" s="6"/>
    </row>
    <row r="49" spans="1:24" x14ac:dyDescent="0.35">
      <c r="A49" s="7"/>
      <c r="B49" s="7"/>
      <c r="C49" s="7"/>
      <c r="D49" s="7"/>
      <c r="E49" s="7"/>
      <c r="F49" s="7"/>
      <c r="G49" s="7"/>
      <c r="H49" s="7"/>
      <c r="I49" s="7"/>
      <c r="J49" s="7"/>
      <c r="K49" s="7"/>
      <c r="L49" s="7"/>
      <c r="M49" s="7"/>
      <c r="N49" s="7"/>
      <c r="O49" s="7"/>
      <c r="P49" s="7"/>
      <c r="Q49" s="7"/>
      <c r="R49" s="7"/>
      <c r="S49" s="7"/>
      <c r="T49" s="7"/>
      <c r="U49" s="7"/>
      <c r="V49" s="7"/>
      <c r="W49" s="6"/>
      <c r="X49" s="6"/>
    </row>
    <row r="50" spans="1:24" x14ac:dyDescent="0.35">
      <c r="A50" s="7"/>
      <c r="B50" s="7"/>
      <c r="C50" s="7"/>
      <c r="D50" s="7"/>
      <c r="E50" s="7"/>
      <c r="F50" s="7"/>
      <c r="G50" s="7"/>
      <c r="H50" s="7"/>
      <c r="I50" s="7"/>
      <c r="J50" s="7"/>
      <c r="K50" s="7"/>
      <c r="L50" s="7"/>
      <c r="M50" s="7"/>
      <c r="N50" s="7"/>
      <c r="O50" s="7"/>
      <c r="P50" s="7"/>
      <c r="Q50" s="7"/>
      <c r="R50" s="7"/>
      <c r="S50" s="7"/>
      <c r="T50" s="7"/>
      <c r="U50" s="7"/>
      <c r="V50" s="7"/>
      <c r="W50" s="6"/>
      <c r="X50" s="6"/>
    </row>
    <row r="51" spans="1:24" x14ac:dyDescent="0.35">
      <c r="A51" s="7"/>
      <c r="B51" s="7"/>
      <c r="C51" s="7"/>
      <c r="D51" s="7"/>
      <c r="E51" s="7"/>
      <c r="F51" s="7"/>
      <c r="G51" s="7"/>
      <c r="H51" s="7"/>
      <c r="I51" s="7"/>
      <c r="J51" s="7"/>
      <c r="K51" s="7"/>
      <c r="L51" s="7"/>
      <c r="M51" s="7"/>
      <c r="N51" s="7"/>
      <c r="O51" s="7"/>
      <c r="P51" s="7"/>
      <c r="Q51" s="7"/>
      <c r="R51" s="7"/>
      <c r="S51" s="7"/>
      <c r="T51" s="7"/>
      <c r="U51" s="7"/>
      <c r="V51" s="7"/>
      <c r="W51" s="6"/>
      <c r="X51" s="6"/>
    </row>
    <row r="52" spans="1:24" x14ac:dyDescent="0.35">
      <c r="A52" s="7"/>
      <c r="B52" s="7"/>
      <c r="C52" s="7"/>
      <c r="D52" s="7"/>
      <c r="E52" s="7"/>
      <c r="F52" s="7"/>
      <c r="G52" s="7"/>
      <c r="H52" s="7"/>
      <c r="I52" s="7"/>
      <c r="J52" s="7"/>
      <c r="K52" s="7"/>
      <c r="L52" s="7"/>
      <c r="M52" s="7"/>
      <c r="N52" s="7"/>
      <c r="O52" s="7"/>
      <c r="P52" s="7"/>
      <c r="Q52" s="7"/>
      <c r="R52" s="7"/>
      <c r="S52" s="7"/>
      <c r="T52" s="7"/>
      <c r="U52" s="7"/>
      <c r="V52" s="7"/>
      <c r="W52" s="6"/>
      <c r="X52"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143D-E527-434A-8CBF-48848813E23B}">
  <dimension ref="A1:G215"/>
  <sheetViews>
    <sheetView tabSelected="1" topLeftCell="A202" workbookViewId="0">
      <selection activeCell="H206" sqref="H206"/>
    </sheetView>
  </sheetViews>
  <sheetFormatPr defaultRowHeight="14.5" x14ac:dyDescent="0.35"/>
  <cols>
    <col min="1" max="1" width="19.453125" bestFit="1" customWidth="1"/>
    <col min="2" max="2" width="5.1796875" bestFit="1" customWidth="1"/>
    <col min="3" max="3" width="21.36328125" bestFit="1" customWidth="1"/>
    <col min="4" max="4" width="24.08984375" customWidth="1"/>
    <col min="5" max="6" width="21.36328125" customWidth="1"/>
    <col min="7" max="7" width="18.81640625" bestFit="1" customWidth="1"/>
    <col min="8" max="8" width="19.453125" bestFit="1" customWidth="1"/>
    <col min="9" max="10" width="21.36328125" bestFit="1" customWidth="1"/>
    <col min="11" max="14" width="4.81640625" bestFit="1" customWidth="1"/>
    <col min="15" max="15" width="24.26953125" bestFit="1" customWidth="1"/>
    <col min="16" max="16" width="26.1796875" bestFit="1" customWidth="1"/>
  </cols>
  <sheetData>
    <row r="1" spans="1:3" ht="18.5" x14ac:dyDescent="0.45">
      <c r="A1" s="13" t="s">
        <v>50</v>
      </c>
    </row>
    <row r="2" spans="1:3" x14ac:dyDescent="0.35">
      <c r="A2" s="4" t="s">
        <v>51</v>
      </c>
    </row>
    <row r="3" spans="1:3" x14ac:dyDescent="0.35">
      <c r="A3" s="34" t="s">
        <v>42</v>
      </c>
      <c r="B3" s="34" t="s">
        <v>41</v>
      </c>
      <c r="C3" s="34" t="s">
        <v>40</v>
      </c>
    </row>
    <row r="4" spans="1:3" x14ac:dyDescent="0.35">
      <c r="A4" s="3">
        <v>2007</v>
      </c>
      <c r="B4" s="5">
        <v>7244</v>
      </c>
      <c r="C4" s="5">
        <v>349</v>
      </c>
    </row>
    <row r="5" spans="1:3" x14ac:dyDescent="0.35">
      <c r="A5" s="3">
        <v>2011</v>
      </c>
      <c r="B5" s="5">
        <v>8484</v>
      </c>
      <c r="C5" s="5">
        <v>472</v>
      </c>
    </row>
    <row r="6" spans="1:3" x14ac:dyDescent="0.35">
      <c r="A6" s="3">
        <v>2015</v>
      </c>
      <c r="B6" s="5">
        <v>10371</v>
      </c>
      <c r="C6" s="5">
        <v>531</v>
      </c>
    </row>
    <row r="7" spans="1:3" x14ac:dyDescent="0.35">
      <c r="A7" s="3">
        <v>2019</v>
      </c>
      <c r="B7" s="5">
        <v>21856</v>
      </c>
      <c r="C7" s="5">
        <v>1763</v>
      </c>
    </row>
    <row r="8" spans="1:3" x14ac:dyDescent="0.35">
      <c r="A8" s="3">
        <v>2023</v>
      </c>
      <c r="B8" s="5">
        <v>14691</v>
      </c>
      <c r="C8" s="5">
        <v>1464</v>
      </c>
    </row>
    <row r="9" spans="1:3" x14ac:dyDescent="0.35">
      <c r="A9" s="65" t="s">
        <v>39</v>
      </c>
      <c r="B9" s="64">
        <v>62646</v>
      </c>
      <c r="C9" s="64">
        <v>4579</v>
      </c>
    </row>
    <row r="15" spans="1:3" x14ac:dyDescent="0.35">
      <c r="A15" s="4" t="s">
        <v>52</v>
      </c>
    </row>
    <row r="16" spans="1:3" x14ac:dyDescent="0.35">
      <c r="A16" s="33" t="s">
        <v>42</v>
      </c>
      <c r="B16" s="33" t="s">
        <v>41</v>
      </c>
      <c r="C16" s="33" t="s">
        <v>40</v>
      </c>
    </row>
    <row r="17" spans="1:3" x14ac:dyDescent="0.35">
      <c r="A17" s="3" t="s">
        <v>19</v>
      </c>
      <c r="B17" s="5">
        <v>130</v>
      </c>
      <c r="C17" s="5">
        <v>20</v>
      </c>
    </row>
    <row r="18" spans="1:3" x14ac:dyDescent="0.35">
      <c r="A18" s="3" t="s">
        <v>13</v>
      </c>
      <c r="B18" s="5">
        <v>142</v>
      </c>
      <c r="C18" s="5">
        <v>8</v>
      </c>
    </row>
    <row r="19" spans="1:3" x14ac:dyDescent="0.35">
      <c r="A19" s="3" t="s">
        <v>28</v>
      </c>
      <c r="B19" s="5">
        <v>2651</v>
      </c>
      <c r="C19" s="5">
        <v>235</v>
      </c>
    </row>
    <row r="20" spans="1:3" x14ac:dyDescent="0.35">
      <c r="A20" s="3" t="s">
        <v>24</v>
      </c>
      <c r="B20" s="5">
        <v>2690</v>
      </c>
      <c r="C20" s="5">
        <v>196</v>
      </c>
    </row>
    <row r="21" spans="1:3" x14ac:dyDescent="0.35">
      <c r="A21" s="3" t="s">
        <v>30</v>
      </c>
      <c r="B21" s="5">
        <v>4939</v>
      </c>
      <c r="C21" s="5">
        <v>315</v>
      </c>
    </row>
    <row r="22" spans="1:3" x14ac:dyDescent="0.35">
      <c r="A22" s="3" t="s">
        <v>32</v>
      </c>
      <c r="B22" s="5">
        <v>17374</v>
      </c>
      <c r="C22" s="5">
        <v>1063</v>
      </c>
    </row>
    <row r="23" spans="1:3" x14ac:dyDescent="0.35">
      <c r="A23" s="3" t="s">
        <v>37</v>
      </c>
      <c r="B23" s="5">
        <v>34720</v>
      </c>
      <c r="C23" s="5">
        <v>2742</v>
      </c>
    </row>
    <row r="24" spans="1:3" x14ac:dyDescent="0.35">
      <c r="A24" s="9" t="s">
        <v>39</v>
      </c>
      <c r="B24" s="10">
        <v>62646</v>
      </c>
      <c r="C24" s="10">
        <v>4579</v>
      </c>
    </row>
    <row r="25" spans="1:3" x14ac:dyDescent="0.35">
      <c r="A25" s="3"/>
      <c r="B25" s="5"/>
      <c r="C25" s="5"/>
    </row>
    <row r="27" spans="1:3" x14ac:dyDescent="0.35">
      <c r="A27" s="4" t="s">
        <v>53</v>
      </c>
    </row>
    <row r="28" spans="1:3" x14ac:dyDescent="0.35">
      <c r="A28" s="16" t="s">
        <v>0</v>
      </c>
      <c r="B28" t="s" vm="1">
        <v>65</v>
      </c>
    </row>
    <row r="30" spans="1:3" x14ac:dyDescent="0.35">
      <c r="A30" s="8" t="s">
        <v>41</v>
      </c>
      <c r="B30" s="8" t="s">
        <v>40</v>
      </c>
    </row>
    <row r="31" spans="1:3" x14ac:dyDescent="0.35">
      <c r="A31" s="63">
        <v>62646</v>
      </c>
      <c r="B31" s="63">
        <v>4579</v>
      </c>
    </row>
    <row r="33" spans="1:3" x14ac:dyDescent="0.35">
      <c r="A33" s="11" t="s">
        <v>54</v>
      </c>
      <c r="B33" s="12"/>
    </row>
    <row r="34" spans="1:3" x14ac:dyDescent="0.35">
      <c r="A34" s="11" t="s">
        <v>43</v>
      </c>
      <c r="B34" s="11" t="s">
        <v>44</v>
      </c>
    </row>
    <row r="35" spans="1:3" x14ac:dyDescent="0.35">
      <c r="A35" t="s">
        <v>45</v>
      </c>
      <c r="B35">
        <f>GETPIVOTDATA("[Measures].[Sum of Total Contested Male]",$A$30)</f>
        <v>62646</v>
      </c>
    </row>
    <row r="36" spans="1:3" x14ac:dyDescent="0.35">
      <c r="A36" t="s">
        <v>46</v>
      </c>
      <c r="B36">
        <f>GETPIVOTDATA("[Measures].[Sum of Total Contested Female]",$A$30)</f>
        <v>4579</v>
      </c>
    </row>
    <row r="46" spans="1:3" x14ac:dyDescent="0.35">
      <c r="A46" s="4" t="s">
        <v>56</v>
      </c>
    </row>
    <row r="47" spans="1:3" x14ac:dyDescent="0.35">
      <c r="A47" s="8" t="s">
        <v>42</v>
      </c>
      <c r="B47" s="8" t="s">
        <v>41</v>
      </c>
      <c r="C47" s="8" t="s">
        <v>40</v>
      </c>
    </row>
    <row r="48" spans="1:3" x14ac:dyDescent="0.35">
      <c r="A48" s="3" t="s">
        <v>28</v>
      </c>
      <c r="B48" s="5"/>
      <c r="C48" s="5"/>
    </row>
    <row r="49" spans="1:3" x14ac:dyDescent="0.35">
      <c r="A49" s="32">
        <v>2007</v>
      </c>
      <c r="B49" s="5">
        <v>235</v>
      </c>
      <c r="C49" s="5">
        <v>12</v>
      </c>
    </row>
    <row r="50" spans="1:3" x14ac:dyDescent="0.35">
      <c r="A50" s="32">
        <v>2011</v>
      </c>
      <c r="B50" s="5">
        <v>250</v>
      </c>
      <c r="C50" s="5">
        <v>14</v>
      </c>
    </row>
    <row r="51" spans="1:3" x14ac:dyDescent="0.35">
      <c r="A51" s="32">
        <v>2015</v>
      </c>
      <c r="B51" s="5">
        <v>365</v>
      </c>
      <c r="C51" s="5">
        <v>15</v>
      </c>
    </row>
    <row r="52" spans="1:3" x14ac:dyDescent="0.35">
      <c r="A52" s="32">
        <v>2019</v>
      </c>
      <c r="B52" s="5">
        <v>1056</v>
      </c>
      <c r="C52" s="5">
        <v>102</v>
      </c>
    </row>
    <row r="53" spans="1:3" x14ac:dyDescent="0.35">
      <c r="A53" s="32">
        <v>2023</v>
      </c>
      <c r="B53" s="5">
        <v>745</v>
      </c>
      <c r="C53" s="5">
        <v>92</v>
      </c>
    </row>
    <row r="54" spans="1:3" x14ac:dyDescent="0.35">
      <c r="A54" s="3" t="s">
        <v>24</v>
      </c>
      <c r="B54" s="5"/>
      <c r="C54" s="5"/>
    </row>
    <row r="55" spans="1:3" x14ac:dyDescent="0.35">
      <c r="A55" s="32">
        <v>2007</v>
      </c>
      <c r="B55" s="5">
        <v>238</v>
      </c>
      <c r="C55" s="5">
        <v>9</v>
      </c>
    </row>
    <row r="56" spans="1:3" x14ac:dyDescent="0.35">
      <c r="A56" s="32">
        <v>2011</v>
      </c>
      <c r="B56" s="5">
        <v>254</v>
      </c>
      <c r="C56" s="5">
        <v>10</v>
      </c>
    </row>
    <row r="57" spans="1:3" x14ac:dyDescent="0.35">
      <c r="A57" s="32">
        <v>2015</v>
      </c>
      <c r="B57" s="5">
        <v>370</v>
      </c>
      <c r="C57" s="5">
        <v>10</v>
      </c>
    </row>
    <row r="58" spans="1:3" x14ac:dyDescent="0.35">
      <c r="A58" s="32">
        <v>2019</v>
      </c>
      <c r="B58" s="5">
        <v>1068</v>
      </c>
      <c r="C58" s="5">
        <v>90</v>
      </c>
    </row>
    <row r="59" spans="1:3" x14ac:dyDescent="0.35">
      <c r="A59" s="32">
        <v>2023</v>
      </c>
      <c r="B59" s="5">
        <v>760</v>
      </c>
      <c r="C59" s="5">
        <v>77</v>
      </c>
    </row>
    <row r="60" spans="1:3" x14ac:dyDescent="0.35">
      <c r="A60" s="3" t="s">
        <v>37</v>
      </c>
      <c r="B60" s="5"/>
      <c r="C60" s="5"/>
    </row>
    <row r="61" spans="1:3" x14ac:dyDescent="0.35">
      <c r="A61" s="32">
        <v>2007</v>
      </c>
      <c r="B61" s="5">
        <v>2998</v>
      </c>
      <c r="C61" s="5">
        <v>159</v>
      </c>
    </row>
    <row r="62" spans="1:3" x14ac:dyDescent="0.35">
      <c r="A62" s="32">
        <v>2011</v>
      </c>
      <c r="B62" s="5">
        <v>3800</v>
      </c>
      <c r="C62" s="5">
        <v>262</v>
      </c>
    </row>
    <row r="63" spans="1:3" x14ac:dyDescent="0.35">
      <c r="A63" s="32">
        <v>2015</v>
      </c>
      <c r="B63" s="5">
        <v>5100</v>
      </c>
      <c r="C63" s="5">
        <v>347</v>
      </c>
    </row>
    <row r="64" spans="1:3" x14ac:dyDescent="0.35">
      <c r="A64" s="32">
        <v>2019</v>
      </c>
      <c r="B64" s="5">
        <v>13508</v>
      </c>
      <c r="C64" s="5">
        <v>1065</v>
      </c>
    </row>
    <row r="65" spans="1:3" x14ac:dyDescent="0.35">
      <c r="A65" s="32">
        <v>2023</v>
      </c>
      <c r="B65" s="5">
        <v>9314</v>
      </c>
      <c r="C65" s="5">
        <v>909</v>
      </c>
    </row>
    <row r="66" spans="1:3" x14ac:dyDescent="0.35">
      <c r="A66" s="3" t="s">
        <v>32</v>
      </c>
      <c r="B66" s="5"/>
      <c r="C66" s="5"/>
    </row>
    <row r="67" spans="1:3" x14ac:dyDescent="0.35">
      <c r="A67" s="32">
        <v>2007</v>
      </c>
      <c r="B67" s="5">
        <v>3030</v>
      </c>
      <c r="C67" s="5">
        <v>137</v>
      </c>
    </row>
    <row r="68" spans="1:3" x14ac:dyDescent="0.35">
      <c r="A68" s="32">
        <v>2011</v>
      </c>
      <c r="B68" s="5">
        <v>3390</v>
      </c>
      <c r="C68" s="5">
        <v>150</v>
      </c>
    </row>
    <row r="69" spans="1:3" x14ac:dyDescent="0.35">
      <c r="A69" s="32">
        <v>2015</v>
      </c>
      <c r="B69" s="5">
        <v>3802</v>
      </c>
      <c r="C69" s="5">
        <v>126</v>
      </c>
    </row>
    <row r="70" spans="1:3" x14ac:dyDescent="0.35">
      <c r="A70" s="32">
        <v>2019</v>
      </c>
      <c r="B70" s="5">
        <v>4320</v>
      </c>
      <c r="C70" s="5">
        <v>360</v>
      </c>
    </row>
    <row r="71" spans="1:3" x14ac:dyDescent="0.35">
      <c r="A71" s="32">
        <v>2023</v>
      </c>
      <c r="B71" s="5">
        <v>2832</v>
      </c>
      <c r="C71" s="5">
        <v>290</v>
      </c>
    </row>
    <row r="72" spans="1:3" x14ac:dyDescent="0.35">
      <c r="A72" s="3" t="s">
        <v>13</v>
      </c>
      <c r="B72" s="5"/>
      <c r="C72" s="5"/>
    </row>
    <row r="73" spans="1:3" x14ac:dyDescent="0.35">
      <c r="A73" s="32">
        <v>2007</v>
      </c>
      <c r="B73" s="5">
        <v>24</v>
      </c>
      <c r="C73" s="5">
        <v>1</v>
      </c>
    </row>
    <row r="74" spans="1:3" x14ac:dyDescent="0.35">
      <c r="A74" s="32">
        <v>2011</v>
      </c>
      <c r="B74" s="5">
        <v>19</v>
      </c>
      <c r="C74" s="5">
        <v>1</v>
      </c>
    </row>
    <row r="75" spans="1:3" x14ac:dyDescent="0.35">
      <c r="A75" s="32">
        <v>2015</v>
      </c>
      <c r="B75" s="5">
        <v>13</v>
      </c>
      <c r="C75" s="5">
        <v>1</v>
      </c>
    </row>
    <row r="76" spans="1:3" x14ac:dyDescent="0.35">
      <c r="A76" s="32">
        <v>2019</v>
      </c>
      <c r="B76" s="5">
        <v>69</v>
      </c>
      <c r="C76" s="5">
        <v>4</v>
      </c>
    </row>
    <row r="77" spans="1:3" x14ac:dyDescent="0.35">
      <c r="A77" s="32">
        <v>2023</v>
      </c>
      <c r="B77" s="5">
        <v>17</v>
      </c>
      <c r="C77" s="5">
        <v>1</v>
      </c>
    </row>
    <row r="78" spans="1:3" x14ac:dyDescent="0.35">
      <c r="A78" s="3" t="s">
        <v>30</v>
      </c>
      <c r="B78" s="5"/>
      <c r="C78" s="5"/>
    </row>
    <row r="79" spans="1:3" x14ac:dyDescent="0.35">
      <c r="A79" s="32">
        <v>2007</v>
      </c>
      <c r="B79" s="5">
        <v>695</v>
      </c>
      <c r="C79" s="5">
        <v>30</v>
      </c>
    </row>
    <row r="80" spans="1:3" x14ac:dyDescent="0.35">
      <c r="A80" s="32">
        <v>2011</v>
      </c>
      <c r="B80" s="5">
        <v>752</v>
      </c>
      <c r="C80" s="5">
        <v>34</v>
      </c>
    </row>
    <row r="81" spans="1:3" x14ac:dyDescent="0.35">
      <c r="A81" s="32">
        <v>2015</v>
      </c>
      <c r="B81" s="5">
        <v>710</v>
      </c>
      <c r="C81" s="5">
        <v>29</v>
      </c>
    </row>
    <row r="82" spans="1:3" x14ac:dyDescent="0.35">
      <c r="A82" s="32">
        <v>2019</v>
      </c>
      <c r="B82" s="5">
        <v>1774</v>
      </c>
      <c r="C82" s="5">
        <v>130</v>
      </c>
    </row>
    <row r="83" spans="1:3" x14ac:dyDescent="0.35">
      <c r="A83" s="32">
        <v>2023</v>
      </c>
      <c r="B83" s="5">
        <v>1008</v>
      </c>
      <c r="C83" s="5">
        <v>92</v>
      </c>
    </row>
    <row r="84" spans="1:3" x14ac:dyDescent="0.35">
      <c r="A84" s="3" t="s">
        <v>19</v>
      </c>
      <c r="B84" s="5"/>
      <c r="C84" s="5"/>
    </row>
    <row r="85" spans="1:3" x14ac:dyDescent="0.35">
      <c r="A85" s="32">
        <v>2007</v>
      </c>
      <c r="B85" s="5">
        <v>24</v>
      </c>
      <c r="C85" s="5">
        <v>1</v>
      </c>
    </row>
    <row r="86" spans="1:3" x14ac:dyDescent="0.35">
      <c r="A86" s="32">
        <v>2011</v>
      </c>
      <c r="B86" s="5">
        <v>19</v>
      </c>
      <c r="C86" s="5">
        <v>1</v>
      </c>
    </row>
    <row r="87" spans="1:3" x14ac:dyDescent="0.35">
      <c r="A87" s="32">
        <v>2015</v>
      </c>
      <c r="B87" s="5">
        <v>11</v>
      </c>
      <c r="C87" s="5">
        <v>3</v>
      </c>
    </row>
    <row r="88" spans="1:3" x14ac:dyDescent="0.35">
      <c r="A88" s="32">
        <v>2019</v>
      </c>
      <c r="B88" s="5">
        <v>61</v>
      </c>
      <c r="C88" s="5">
        <v>12</v>
      </c>
    </row>
    <row r="89" spans="1:3" x14ac:dyDescent="0.35">
      <c r="A89" s="32">
        <v>2023</v>
      </c>
      <c r="B89" s="5">
        <v>15</v>
      </c>
      <c r="C89" s="5">
        <v>3</v>
      </c>
    </row>
    <row r="90" spans="1:3" x14ac:dyDescent="0.35">
      <c r="A90" s="9" t="s">
        <v>39</v>
      </c>
      <c r="B90" s="10">
        <v>62646</v>
      </c>
      <c r="C90" s="10">
        <v>4579</v>
      </c>
    </row>
    <row r="91" spans="1:3" x14ac:dyDescent="0.35">
      <c r="A91" s="3"/>
      <c r="B91" s="5"/>
      <c r="C91" s="5"/>
    </row>
    <row r="92" spans="1:3" x14ac:dyDescent="0.35">
      <c r="A92" s="3"/>
      <c r="B92" s="5"/>
      <c r="C92" s="5"/>
    </row>
    <row r="93" spans="1:3" x14ac:dyDescent="0.35">
      <c r="A93" s="3"/>
      <c r="B93" s="5"/>
      <c r="C93" s="5"/>
    </row>
    <row r="95" spans="1:3" ht="18.5" x14ac:dyDescent="0.45">
      <c r="A95" s="13" t="s">
        <v>55</v>
      </c>
    </row>
    <row r="96" spans="1:3" x14ac:dyDescent="0.35">
      <c r="A96" s="4" t="s">
        <v>66</v>
      </c>
    </row>
    <row r="97" spans="1:3" x14ac:dyDescent="0.35">
      <c r="A97" s="8" t="s">
        <v>42</v>
      </c>
      <c r="B97" s="8" t="s">
        <v>68</v>
      </c>
      <c r="C97" s="8" t="s">
        <v>67</v>
      </c>
    </row>
    <row r="98" spans="1:3" x14ac:dyDescent="0.35">
      <c r="A98" s="3">
        <v>2007</v>
      </c>
      <c r="B98">
        <v>1507</v>
      </c>
      <c r="C98">
        <v>24</v>
      </c>
    </row>
    <row r="99" spans="1:3" x14ac:dyDescent="0.35">
      <c r="A99" s="3">
        <v>2011</v>
      </c>
      <c r="B99">
        <v>1479</v>
      </c>
      <c r="C99">
        <v>34</v>
      </c>
    </row>
    <row r="100" spans="1:3" x14ac:dyDescent="0.35">
      <c r="A100" s="3">
        <v>2015</v>
      </c>
      <c r="B100">
        <v>1468</v>
      </c>
      <c r="C100">
        <v>51</v>
      </c>
    </row>
    <row r="101" spans="1:3" x14ac:dyDescent="0.35">
      <c r="A101" s="3">
        <v>2019</v>
      </c>
      <c r="B101">
        <v>1476</v>
      </c>
      <c r="C101">
        <v>44</v>
      </c>
    </row>
    <row r="102" spans="1:3" x14ac:dyDescent="0.35">
      <c r="A102" s="3">
        <v>2023</v>
      </c>
      <c r="B102">
        <v>1431</v>
      </c>
      <c r="C102">
        <v>85</v>
      </c>
    </row>
    <row r="103" spans="1:3" x14ac:dyDescent="0.35">
      <c r="A103" s="9" t="s">
        <v>39</v>
      </c>
      <c r="B103" s="8">
        <v>7361</v>
      </c>
      <c r="C103" s="8">
        <v>238</v>
      </c>
    </row>
    <row r="109" spans="1:3" x14ac:dyDescent="0.35">
      <c r="A109" s="4" t="s">
        <v>69</v>
      </c>
    </row>
    <row r="110" spans="1:3" x14ac:dyDescent="0.35">
      <c r="A110" s="8" t="s">
        <v>1</v>
      </c>
      <c r="B110" s="8" t="s">
        <v>68</v>
      </c>
      <c r="C110" s="8" t="s">
        <v>67</v>
      </c>
    </row>
    <row r="111" spans="1:3" x14ac:dyDescent="0.35">
      <c r="A111" s="3" t="s">
        <v>13</v>
      </c>
      <c r="B111">
        <v>5</v>
      </c>
      <c r="C111">
        <v>0</v>
      </c>
    </row>
    <row r="112" spans="1:3" x14ac:dyDescent="0.35">
      <c r="A112" s="3" t="s">
        <v>19</v>
      </c>
      <c r="B112">
        <v>5</v>
      </c>
      <c r="C112">
        <v>0</v>
      </c>
    </row>
    <row r="113" spans="1:3" x14ac:dyDescent="0.35">
      <c r="A113" s="3" t="s">
        <v>28</v>
      </c>
      <c r="B113">
        <v>143</v>
      </c>
      <c r="C113">
        <v>2</v>
      </c>
    </row>
    <row r="114" spans="1:3" x14ac:dyDescent="0.35">
      <c r="A114" s="3" t="s">
        <v>24</v>
      </c>
      <c r="B114">
        <v>145</v>
      </c>
      <c r="C114">
        <v>0</v>
      </c>
    </row>
    <row r="115" spans="1:3" x14ac:dyDescent="0.35">
      <c r="A115" s="3" t="s">
        <v>30</v>
      </c>
      <c r="B115">
        <v>526</v>
      </c>
      <c r="C115">
        <v>19</v>
      </c>
    </row>
    <row r="116" spans="1:3" x14ac:dyDescent="0.35">
      <c r="A116" s="3" t="s">
        <v>32</v>
      </c>
      <c r="B116">
        <v>1734</v>
      </c>
      <c r="C116">
        <v>66</v>
      </c>
    </row>
    <row r="117" spans="1:3" x14ac:dyDescent="0.35">
      <c r="A117" s="3" t="s">
        <v>37</v>
      </c>
      <c r="B117">
        <v>4803</v>
      </c>
      <c r="C117">
        <v>151</v>
      </c>
    </row>
    <row r="118" spans="1:3" x14ac:dyDescent="0.35">
      <c r="A118" s="9" t="s">
        <v>39</v>
      </c>
      <c r="B118" s="8">
        <v>7361</v>
      </c>
      <c r="C118" s="8">
        <v>238</v>
      </c>
    </row>
    <row r="124" spans="1:3" x14ac:dyDescent="0.35">
      <c r="A124" s="4" t="s">
        <v>70</v>
      </c>
    </row>
    <row r="125" spans="1:3" x14ac:dyDescent="0.35">
      <c r="A125" s="16" t="s">
        <v>0</v>
      </c>
      <c r="B125" t="s" vm="1">
        <v>65</v>
      </c>
    </row>
    <row r="127" spans="1:3" x14ac:dyDescent="0.35">
      <c r="A127" s="8" t="s">
        <v>68</v>
      </c>
      <c r="B127" s="8" t="s">
        <v>67</v>
      </c>
    </row>
    <row r="128" spans="1:3" x14ac:dyDescent="0.35">
      <c r="A128">
        <v>7361</v>
      </c>
      <c r="B128">
        <v>238</v>
      </c>
    </row>
    <row r="130" spans="1:3" x14ac:dyDescent="0.35">
      <c r="A130" s="11" t="s">
        <v>71</v>
      </c>
      <c r="B130" s="12"/>
    </row>
    <row r="131" spans="1:3" x14ac:dyDescent="0.35">
      <c r="A131" s="11" t="s">
        <v>43</v>
      </c>
      <c r="B131" s="11" t="s">
        <v>44</v>
      </c>
    </row>
    <row r="132" spans="1:3" x14ac:dyDescent="0.35">
      <c r="A132" t="s">
        <v>45</v>
      </c>
      <c r="B132">
        <f>GETPIVOTDATA("[Measures].[Sum of Total Elected Male]",$A$127)</f>
        <v>7361</v>
      </c>
    </row>
    <row r="133" spans="1:3" x14ac:dyDescent="0.35">
      <c r="A133" t="s">
        <v>46</v>
      </c>
      <c r="B133">
        <f>GETPIVOTDATA("[Measures].[Sum of Total Elected Female]",$A$127)</f>
        <v>238</v>
      </c>
    </row>
    <row r="140" spans="1:3" x14ac:dyDescent="0.35">
      <c r="A140" s="4" t="s">
        <v>72</v>
      </c>
    </row>
    <row r="141" spans="1:3" x14ac:dyDescent="0.35">
      <c r="A141" s="8" t="s">
        <v>64</v>
      </c>
      <c r="B141" s="8" t="s">
        <v>62</v>
      </c>
      <c r="C141" s="8" t="s">
        <v>63</v>
      </c>
    </row>
    <row r="142" spans="1:3" x14ac:dyDescent="0.35">
      <c r="A142" s="3">
        <v>2007</v>
      </c>
      <c r="B142" s="1">
        <v>4.2837628452966299E-2</v>
      </c>
      <c r="C142" s="1">
        <v>6.3008856586838236E-3</v>
      </c>
    </row>
    <row r="143" spans="1:3" x14ac:dyDescent="0.35">
      <c r="A143" s="3">
        <v>2011</v>
      </c>
      <c r="B143" s="1">
        <v>4.9099182818282842E-2</v>
      </c>
      <c r="C143" s="1">
        <v>9.1627281994254468E-3</v>
      </c>
    </row>
    <row r="144" spans="1:3" x14ac:dyDescent="0.35">
      <c r="A144" s="3">
        <v>2015</v>
      </c>
      <c r="B144" s="1">
        <v>6.9487346247465068E-2</v>
      </c>
      <c r="C144" s="1">
        <v>1.4393608430305679E-2</v>
      </c>
    </row>
    <row r="145" spans="1:3" x14ac:dyDescent="0.35">
      <c r="A145" s="3">
        <v>2019</v>
      </c>
      <c r="B145" s="1">
        <v>8.6173117076961916E-2</v>
      </c>
      <c r="C145" s="1">
        <v>1.7908858910481867E-2</v>
      </c>
    </row>
    <row r="146" spans="1:3" x14ac:dyDescent="0.35">
      <c r="A146" s="3">
        <v>2023</v>
      </c>
      <c r="B146" s="1">
        <v>9.8500995493158314E-2</v>
      </c>
      <c r="C146" s="1">
        <v>3.551379297519712E-2</v>
      </c>
    </row>
    <row r="147" spans="1:3" x14ac:dyDescent="0.35">
      <c r="A147" s="9" t="s">
        <v>39</v>
      </c>
      <c r="B147" s="19">
        <v>6.9219654017766905E-2</v>
      </c>
      <c r="C147" s="19">
        <v>1.6655974834818787E-2</v>
      </c>
    </row>
    <row r="156" spans="1:3" x14ac:dyDescent="0.35">
      <c r="A156" s="15" t="s">
        <v>57</v>
      </c>
    </row>
    <row r="157" spans="1:3" x14ac:dyDescent="0.35">
      <c r="A157" s="15" t="s">
        <v>73</v>
      </c>
    </row>
    <row r="158" spans="1:3" x14ac:dyDescent="0.35">
      <c r="A158" s="16" t="s">
        <v>0</v>
      </c>
      <c r="B158" t="s" vm="1">
        <v>65</v>
      </c>
    </row>
    <row r="160" spans="1:3" x14ac:dyDescent="0.35">
      <c r="A160" s="8" t="s">
        <v>47</v>
      </c>
    </row>
    <row r="161" spans="1:2" x14ac:dyDescent="0.35">
      <c r="A161" s="5">
        <v>67225</v>
      </c>
    </row>
    <row r="162" spans="1:2" x14ac:dyDescent="0.35">
      <c r="A162" s="35">
        <f>GETPIVOTDATA("[Measures].[Sum of Total Contested Candidates]",$A$160)</f>
        <v>67225</v>
      </c>
    </row>
    <row r="163" spans="1:2" x14ac:dyDescent="0.35">
      <c r="A163" s="4" t="s">
        <v>74</v>
      </c>
    </row>
    <row r="164" spans="1:2" x14ac:dyDescent="0.35">
      <c r="A164" s="16" t="s">
        <v>0</v>
      </c>
      <c r="B164" t="s" vm="1">
        <v>65</v>
      </c>
    </row>
    <row r="166" spans="1:2" x14ac:dyDescent="0.35">
      <c r="A166" s="8" t="s">
        <v>41</v>
      </c>
    </row>
    <row r="167" spans="1:2" x14ac:dyDescent="0.35">
      <c r="A167" s="5">
        <v>62646</v>
      </c>
    </row>
    <row r="168" spans="1:2" x14ac:dyDescent="0.35">
      <c r="A168" s="35">
        <f>GETPIVOTDATA("[Measures].[Sum of Total Contested Male]",$A$166)</f>
        <v>62646</v>
      </c>
    </row>
    <row r="169" spans="1:2" x14ac:dyDescent="0.35">
      <c r="A169" s="33" t="s">
        <v>41</v>
      </c>
      <c r="B169" s="14" t="s">
        <v>48</v>
      </c>
    </row>
    <row r="170" spans="1:2" x14ac:dyDescent="0.35">
      <c r="A170">
        <f>GETPIVOTDATA("[Measures].[Sum of Total Contested Male]",$A$166)</f>
        <v>62646</v>
      </c>
      <c r="B170" s="2">
        <f>A170/A161</f>
        <v>0.93188545927854216</v>
      </c>
    </row>
    <row r="171" spans="1:2" x14ac:dyDescent="0.35">
      <c r="B171" s="2">
        <f>B170</f>
        <v>0.93188545927854216</v>
      </c>
    </row>
    <row r="172" spans="1:2" x14ac:dyDescent="0.35">
      <c r="A172" s="4" t="s">
        <v>75</v>
      </c>
      <c r="B172" s="2"/>
    </row>
    <row r="173" spans="1:2" x14ac:dyDescent="0.35">
      <c r="A173" s="16" t="s">
        <v>0</v>
      </c>
      <c r="B173" t="s" vm="1">
        <v>65</v>
      </c>
    </row>
    <row r="175" spans="1:2" x14ac:dyDescent="0.35">
      <c r="A175" s="8" t="s">
        <v>40</v>
      </c>
    </row>
    <row r="176" spans="1:2" x14ac:dyDescent="0.35">
      <c r="A176" s="5">
        <v>4579</v>
      </c>
    </row>
    <row r="177" spans="1:2" x14ac:dyDescent="0.35">
      <c r="A177" s="35">
        <f>GETPIVOTDATA("[Measures].[Sum of Total Contested Female]",$A$175)</f>
        <v>4579</v>
      </c>
    </row>
    <row r="178" spans="1:2" x14ac:dyDescent="0.35">
      <c r="A178" s="33" t="s">
        <v>40</v>
      </c>
      <c r="B178" s="14" t="s">
        <v>49</v>
      </c>
    </row>
    <row r="179" spans="1:2" x14ac:dyDescent="0.35">
      <c r="A179">
        <f>GETPIVOTDATA("[Measures].[Sum of Total Contested Female]",$A$175)</f>
        <v>4579</v>
      </c>
      <c r="B179" s="2">
        <f>A179/A161</f>
        <v>6.8114540721457797E-2</v>
      </c>
    </row>
    <row r="180" spans="1:2" x14ac:dyDescent="0.35">
      <c r="B180" s="2"/>
    </row>
    <row r="181" spans="1:2" x14ac:dyDescent="0.35">
      <c r="B181" s="2"/>
    </row>
    <row r="182" spans="1:2" x14ac:dyDescent="0.35">
      <c r="A182" s="15" t="s">
        <v>58</v>
      </c>
    </row>
    <row r="183" spans="1:2" x14ac:dyDescent="0.35">
      <c r="A183" s="4" t="s">
        <v>76</v>
      </c>
    </row>
    <row r="184" spans="1:2" x14ac:dyDescent="0.35">
      <c r="A184" s="16" t="s">
        <v>0</v>
      </c>
      <c r="B184" t="s" vm="1">
        <v>65</v>
      </c>
    </row>
    <row r="186" spans="1:2" x14ac:dyDescent="0.35">
      <c r="A186" s="8" t="s">
        <v>61</v>
      </c>
    </row>
    <row r="187" spans="1:2" x14ac:dyDescent="0.35">
      <c r="A187" s="5">
        <v>7599</v>
      </c>
    </row>
    <row r="188" spans="1:2" x14ac:dyDescent="0.35">
      <c r="A188" s="35">
        <f>GETPIVOTDATA("[Measures].[Sum of Total Elected Candidates]",$A$186)</f>
        <v>7599</v>
      </c>
    </row>
    <row r="189" spans="1:2" x14ac:dyDescent="0.35">
      <c r="A189" s="4" t="s">
        <v>77</v>
      </c>
    </row>
    <row r="190" spans="1:2" x14ac:dyDescent="0.35">
      <c r="A190" s="16" t="s">
        <v>0</v>
      </c>
      <c r="B190" t="s" vm="1">
        <v>65</v>
      </c>
    </row>
    <row r="192" spans="1:2" x14ac:dyDescent="0.35">
      <c r="A192" s="8" t="s">
        <v>68</v>
      </c>
    </row>
    <row r="193" spans="1:2" x14ac:dyDescent="0.35">
      <c r="A193" s="5">
        <v>7361</v>
      </c>
    </row>
    <row r="194" spans="1:2" x14ac:dyDescent="0.35">
      <c r="A194" s="35">
        <f>GETPIVOTDATA("[Measures].[Sum of Total Elected Male]",$A$192)</f>
        <v>7361</v>
      </c>
    </row>
    <row r="195" spans="1:2" x14ac:dyDescent="0.35">
      <c r="A195" s="33" t="s">
        <v>68</v>
      </c>
      <c r="B195" s="14" t="s">
        <v>48</v>
      </c>
    </row>
    <row r="196" spans="1:2" x14ac:dyDescent="0.35">
      <c r="A196">
        <f>GETPIVOTDATA("[Measures].[Sum of Total Elected Male]",$A$192)</f>
        <v>7361</v>
      </c>
      <c r="B196" s="2">
        <f>A196/A187</f>
        <v>0.96868008948545858</v>
      </c>
    </row>
    <row r="197" spans="1:2" x14ac:dyDescent="0.35">
      <c r="B197" s="2">
        <f>B196</f>
        <v>0.96868008948545858</v>
      </c>
    </row>
    <row r="198" spans="1:2" x14ac:dyDescent="0.35">
      <c r="A198" s="4" t="s">
        <v>78</v>
      </c>
    </row>
    <row r="199" spans="1:2" x14ac:dyDescent="0.35">
      <c r="A199" s="16" t="s">
        <v>0</v>
      </c>
      <c r="B199" t="s" vm="1">
        <v>65</v>
      </c>
    </row>
    <row r="201" spans="1:2" x14ac:dyDescent="0.35">
      <c r="A201" s="8" t="s">
        <v>67</v>
      </c>
    </row>
    <row r="202" spans="1:2" x14ac:dyDescent="0.35">
      <c r="A202" s="5">
        <v>238</v>
      </c>
    </row>
    <row r="203" spans="1:2" x14ac:dyDescent="0.35">
      <c r="A203" s="35">
        <f>GETPIVOTDATA("[Measures].[Sum of Total Elected Female]",$A$201)</f>
        <v>238</v>
      </c>
    </row>
    <row r="204" spans="1:2" x14ac:dyDescent="0.35">
      <c r="A204" s="33" t="s">
        <v>67</v>
      </c>
      <c r="B204" s="14" t="s">
        <v>49</v>
      </c>
    </row>
    <row r="205" spans="1:2" x14ac:dyDescent="0.35">
      <c r="A205">
        <f>GETPIVOTDATA("[Measures].[Sum of Total Elected Female]",$A$201)</f>
        <v>238</v>
      </c>
      <c r="B205" s="2">
        <f>A205/A193</f>
        <v>3.2332563510392612E-2</v>
      </c>
    </row>
    <row r="206" spans="1:2" x14ac:dyDescent="0.35">
      <c r="B206" s="1">
        <f>B205</f>
        <v>3.2332563510392612E-2</v>
      </c>
    </row>
    <row r="209" spans="3:7" ht="31" x14ac:dyDescent="0.35">
      <c r="C209" s="66" t="s">
        <v>217</v>
      </c>
      <c r="D209" s="66" t="s">
        <v>5</v>
      </c>
      <c r="E209" s="66" t="s">
        <v>218</v>
      </c>
      <c r="F209" s="67" t="s">
        <v>219</v>
      </c>
      <c r="G209" s="67" t="s">
        <v>220</v>
      </c>
    </row>
    <row r="210" spans="3:7" x14ac:dyDescent="0.35">
      <c r="C210" s="68">
        <v>2007</v>
      </c>
      <c r="D210" s="68">
        <v>359</v>
      </c>
      <c r="E210" s="68">
        <v>24</v>
      </c>
      <c r="F210" s="68"/>
      <c r="G210" s="68"/>
    </row>
    <row r="211" spans="3:7" x14ac:dyDescent="0.35">
      <c r="C211" s="68">
        <v>2011</v>
      </c>
      <c r="D211" s="68">
        <v>482</v>
      </c>
      <c r="E211" s="68">
        <v>34</v>
      </c>
      <c r="F211" s="69">
        <f>(D211-D210)/D210</f>
        <v>0.3426183844011142</v>
      </c>
      <c r="G211" s="69">
        <f>(E211-E210)/E210</f>
        <v>0.41666666666666669</v>
      </c>
    </row>
    <row r="212" spans="3:7" x14ac:dyDescent="0.35">
      <c r="C212" s="68">
        <v>2015</v>
      </c>
      <c r="D212" s="68">
        <v>541</v>
      </c>
      <c r="E212" s="68">
        <v>51</v>
      </c>
      <c r="F212" s="69">
        <f t="shared" ref="F212:G214" si="0">(D212-D211)/D211</f>
        <v>0.12240663900414937</v>
      </c>
      <c r="G212" s="69">
        <f t="shared" si="0"/>
        <v>0.5</v>
      </c>
    </row>
    <row r="213" spans="3:7" x14ac:dyDescent="0.35">
      <c r="C213" s="68">
        <v>2019</v>
      </c>
      <c r="D213" s="68">
        <v>1773</v>
      </c>
      <c r="E213" s="68">
        <v>44</v>
      </c>
      <c r="F213" s="69">
        <f t="shared" si="0"/>
        <v>2.277264325323475</v>
      </c>
      <c r="G213" s="69">
        <f t="shared" si="0"/>
        <v>-0.13725490196078433</v>
      </c>
    </row>
    <row r="214" spans="3:7" x14ac:dyDescent="0.35">
      <c r="C214" s="68">
        <v>2023</v>
      </c>
      <c r="D214" s="68">
        <v>1472</v>
      </c>
      <c r="E214" s="68">
        <v>85</v>
      </c>
      <c r="F214" s="69">
        <f t="shared" si="0"/>
        <v>-0.16976875352509871</v>
      </c>
      <c r="G214" s="69">
        <f t="shared" si="0"/>
        <v>0.93181818181818177</v>
      </c>
    </row>
    <row r="215" spans="3:7" ht="31" x14ac:dyDescent="0.35">
      <c r="C215" s="70" t="s">
        <v>221</v>
      </c>
      <c r="D215" s="71">
        <f>(D214-D210)/D210</f>
        <v>3.1002785515320332</v>
      </c>
      <c r="E215" s="71">
        <f>(E213-E210)/E210</f>
        <v>0.83333333333333337</v>
      </c>
      <c r="F215" s="1"/>
      <c r="G215" s="1"/>
    </row>
  </sheetData>
  <pageMargins left="0.7" right="0.7" top="0.75" bottom="0.75" header="0.3" footer="0.3"/>
  <pageSetup orientation="portrait"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B50F-3520-4FC2-B807-738059EF6275}">
  <sheetPr>
    <outlinePr summaryBelow="0" summaryRight="0"/>
  </sheetPr>
  <dimension ref="A1:P77"/>
  <sheetViews>
    <sheetView topLeftCell="C1" workbookViewId="0">
      <pane ySplit="1" topLeftCell="A58" activePane="bottomLeft" state="frozen"/>
      <selection pane="bottomLeft" activeCell="E2" sqref="E2"/>
    </sheetView>
  </sheetViews>
  <sheetFormatPr defaultColWidth="12.54296875" defaultRowHeight="15.75" customHeight="1" x14ac:dyDescent="0.3"/>
  <cols>
    <col min="1" max="1" width="20.453125" style="36" customWidth="1"/>
    <col min="2" max="2" width="22.54296875" style="36" customWidth="1"/>
    <col min="3" max="3" width="34" style="36" customWidth="1"/>
    <col min="4" max="4" width="25.7265625" style="36" customWidth="1"/>
    <col min="5" max="5" width="18.81640625" style="36" customWidth="1"/>
    <col min="6" max="6" width="37.54296875" style="36" customWidth="1"/>
    <col min="7" max="7" width="54.81640625" style="36" bestFit="1" customWidth="1"/>
    <col min="8" max="8" width="55" style="36" bestFit="1" customWidth="1"/>
    <col min="9" max="9" width="73.7265625" style="36" bestFit="1" customWidth="1"/>
    <col min="10" max="10" width="81.54296875" style="36" bestFit="1" customWidth="1"/>
    <col min="11" max="11" width="142.1796875" style="36" bestFit="1" customWidth="1"/>
    <col min="12" max="12" width="67.453125" style="36" bestFit="1" customWidth="1"/>
    <col min="13" max="13" width="228.26953125" style="36" bestFit="1" customWidth="1"/>
    <col min="14" max="14" width="65.54296875" style="36" bestFit="1" customWidth="1"/>
    <col min="15" max="15" width="84.81640625" style="36" bestFit="1" customWidth="1"/>
    <col min="16" max="16" width="84.26953125" style="36" bestFit="1" customWidth="1"/>
    <col min="17" max="22" width="18.81640625" style="36" customWidth="1"/>
    <col min="23" max="16384" width="12.54296875" style="36"/>
  </cols>
  <sheetData>
    <row r="1" spans="1:16" s="43" customFormat="1" ht="15.75" customHeight="1" x14ac:dyDescent="0.3">
      <c r="A1" s="58" t="s">
        <v>43</v>
      </c>
      <c r="B1" s="58" t="s">
        <v>3</v>
      </c>
      <c r="C1" s="58" t="s">
        <v>189</v>
      </c>
      <c r="D1" s="58" t="s">
        <v>188</v>
      </c>
      <c r="E1" s="58" t="s">
        <v>187</v>
      </c>
      <c r="F1" s="58" t="s">
        <v>186</v>
      </c>
      <c r="G1" s="58" t="s">
        <v>185</v>
      </c>
      <c r="H1" s="58" t="s">
        <v>184</v>
      </c>
      <c r="I1" s="58" t="s">
        <v>183</v>
      </c>
      <c r="J1" s="58" t="s">
        <v>182</v>
      </c>
      <c r="K1" s="58" t="s">
        <v>181</v>
      </c>
      <c r="L1" s="58" t="s">
        <v>180</v>
      </c>
      <c r="M1" s="58" t="s">
        <v>179</v>
      </c>
      <c r="N1" s="58" t="s">
        <v>178</v>
      </c>
      <c r="O1" s="58" t="s">
        <v>177</v>
      </c>
      <c r="P1" s="59" t="s">
        <v>176</v>
      </c>
    </row>
    <row r="2" spans="1:16" ht="15.75" customHeight="1" x14ac:dyDescent="0.3">
      <c r="A2" s="40" t="s">
        <v>46</v>
      </c>
      <c r="B2" s="40" t="s">
        <v>115</v>
      </c>
      <c r="C2" s="40" t="s">
        <v>88</v>
      </c>
      <c r="D2" s="40" t="s">
        <v>85</v>
      </c>
      <c r="E2" s="40" t="s">
        <v>160</v>
      </c>
      <c r="F2" s="40" t="s">
        <v>80</v>
      </c>
      <c r="G2" s="40" t="s">
        <v>85</v>
      </c>
      <c r="H2" s="40">
        <v>2</v>
      </c>
      <c r="I2" s="40" t="s">
        <v>80</v>
      </c>
      <c r="J2" s="40" t="s">
        <v>83</v>
      </c>
      <c r="K2" s="40" t="s">
        <v>124</v>
      </c>
      <c r="L2" s="40" t="s">
        <v>80</v>
      </c>
      <c r="M2" s="40" t="s">
        <v>81</v>
      </c>
      <c r="N2" s="40" t="s">
        <v>80</v>
      </c>
      <c r="O2" s="40" t="s">
        <v>80</v>
      </c>
      <c r="P2" s="39" t="s">
        <v>100</v>
      </c>
    </row>
    <row r="3" spans="1:16" ht="15.75" customHeight="1" x14ac:dyDescent="0.3">
      <c r="A3" s="42" t="s">
        <v>46</v>
      </c>
      <c r="B3" s="42" t="s">
        <v>94</v>
      </c>
      <c r="C3" s="42" t="s">
        <v>88</v>
      </c>
      <c r="D3" s="42" t="s">
        <v>85</v>
      </c>
      <c r="E3" s="42" t="s">
        <v>123</v>
      </c>
      <c r="F3" s="42" t="s">
        <v>80</v>
      </c>
      <c r="G3" s="42" t="s">
        <v>80</v>
      </c>
      <c r="H3" s="42">
        <v>1</v>
      </c>
      <c r="I3" s="42" t="s">
        <v>80</v>
      </c>
      <c r="J3" s="42" t="s">
        <v>83</v>
      </c>
      <c r="K3" s="42" t="s">
        <v>122</v>
      </c>
      <c r="L3" s="42" t="s">
        <v>80</v>
      </c>
      <c r="M3" s="42" t="s">
        <v>96</v>
      </c>
      <c r="N3" s="42" t="s">
        <v>80</v>
      </c>
      <c r="O3" s="42" t="s">
        <v>80</v>
      </c>
      <c r="P3" s="41" t="s">
        <v>84</v>
      </c>
    </row>
    <row r="4" spans="1:16" ht="15.75" customHeight="1" x14ac:dyDescent="0.3">
      <c r="A4" s="40" t="s">
        <v>46</v>
      </c>
      <c r="B4" s="40" t="s">
        <v>94</v>
      </c>
      <c r="C4" s="40" t="s">
        <v>104</v>
      </c>
      <c r="D4" s="40" t="s">
        <v>113</v>
      </c>
      <c r="E4" s="40" t="s">
        <v>112</v>
      </c>
      <c r="F4" s="40" t="s">
        <v>80</v>
      </c>
      <c r="G4" s="40" t="s">
        <v>80</v>
      </c>
      <c r="H4" s="40">
        <v>3</v>
      </c>
      <c r="I4" s="40" t="s">
        <v>84</v>
      </c>
      <c r="J4" s="40" t="s">
        <v>102</v>
      </c>
      <c r="K4" s="40" t="s">
        <v>107</v>
      </c>
      <c r="L4" s="40" t="s">
        <v>80</v>
      </c>
      <c r="M4" s="40" t="s">
        <v>106</v>
      </c>
      <c r="N4" s="40" t="s">
        <v>80</v>
      </c>
      <c r="O4" s="40" t="s">
        <v>80</v>
      </c>
      <c r="P4" s="39" t="s">
        <v>100</v>
      </c>
    </row>
    <row r="5" spans="1:16" ht="15.75" customHeight="1" x14ac:dyDescent="0.3">
      <c r="A5" s="42" t="s">
        <v>46</v>
      </c>
      <c r="B5" s="42" t="s">
        <v>94</v>
      </c>
      <c r="C5" s="42" t="s">
        <v>104</v>
      </c>
      <c r="D5" s="42" t="s">
        <v>80</v>
      </c>
      <c r="E5" s="42" t="s">
        <v>112</v>
      </c>
      <c r="F5" s="42" t="s">
        <v>80</v>
      </c>
      <c r="G5" s="42" t="s">
        <v>80</v>
      </c>
      <c r="H5" s="42">
        <v>3</v>
      </c>
      <c r="I5" s="42" t="s">
        <v>80</v>
      </c>
      <c r="J5" s="42" t="s">
        <v>102</v>
      </c>
      <c r="K5" s="42" t="s">
        <v>164</v>
      </c>
      <c r="L5" s="42" t="s">
        <v>80</v>
      </c>
      <c r="M5" s="42" t="s">
        <v>90</v>
      </c>
      <c r="N5" s="42" t="s">
        <v>85</v>
      </c>
      <c r="O5" s="42" t="s">
        <v>85</v>
      </c>
      <c r="P5" s="41" t="s">
        <v>79</v>
      </c>
    </row>
    <row r="6" spans="1:16" ht="15.75" customHeight="1" x14ac:dyDescent="0.3">
      <c r="A6" s="40" t="s">
        <v>46</v>
      </c>
      <c r="B6" s="40" t="s">
        <v>115</v>
      </c>
      <c r="C6" s="40" t="s">
        <v>114</v>
      </c>
      <c r="D6" s="40" t="s">
        <v>87</v>
      </c>
      <c r="E6" s="40" t="s">
        <v>112</v>
      </c>
      <c r="F6" s="40" t="s">
        <v>85</v>
      </c>
      <c r="G6" s="40" t="s">
        <v>80</v>
      </c>
      <c r="H6" s="40">
        <v>2</v>
      </c>
      <c r="I6" s="40" t="s">
        <v>84</v>
      </c>
      <c r="J6" s="40" t="s">
        <v>83</v>
      </c>
      <c r="K6" s="40" t="s">
        <v>107</v>
      </c>
      <c r="L6" s="40" t="s">
        <v>80</v>
      </c>
      <c r="M6" s="40" t="s">
        <v>106</v>
      </c>
      <c r="N6" s="40" t="s">
        <v>80</v>
      </c>
      <c r="O6" s="40" t="s">
        <v>80</v>
      </c>
      <c r="P6" s="39" t="s">
        <v>79</v>
      </c>
    </row>
    <row r="7" spans="1:16" ht="15.75" customHeight="1" x14ac:dyDescent="0.3">
      <c r="A7" s="42" t="s">
        <v>46</v>
      </c>
      <c r="B7" s="42" t="s">
        <v>115</v>
      </c>
      <c r="C7" s="42" t="s">
        <v>104</v>
      </c>
      <c r="D7" s="42" t="s">
        <v>87</v>
      </c>
      <c r="E7" s="42" t="s">
        <v>112</v>
      </c>
      <c r="F7" s="42" t="s">
        <v>80</v>
      </c>
      <c r="G7" s="42" t="s">
        <v>80</v>
      </c>
      <c r="H7" s="42">
        <v>3</v>
      </c>
      <c r="I7" s="42" t="s">
        <v>80</v>
      </c>
      <c r="J7" s="42" t="s">
        <v>83</v>
      </c>
      <c r="K7" s="42" t="s">
        <v>97</v>
      </c>
      <c r="L7" s="42" t="s">
        <v>80</v>
      </c>
      <c r="M7" s="42" t="s">
        <v>106</v>
      </c>
      <c r="N7" s="42" t="s">
        <v>80</v>
      </c>
      <c r="O7" s="42" t="s">
        <v>85</v>
      </c>
      <c r="P7" s="41" t="s">
        <v>79</v>
      </c>
    </row>
    <row r="8" spans="1:16" ht="15.75" customHeight="1" x14ac:dyDescent="0.3">
      <c r="A8" s="40" t="s">
        <v>46</v>
      </c>
      <c r="B8" s="40" t="s">
        <v>94</v>
      </c>
      <c r="C8" s="40" t="s">
        <v>104</v>
      </c>
      <c r="D8" s="40" t="s">
        <v>80</v>
      </c>
      <c r="E8" s="40" t="s">
        <v>112</v>
      </c>
      <c r="F8" s="40" t="s">
        <v>80</v>
      </c>
      <c r="G8" s="40" t="s">
        <v>80</v>
      </c>
      <c r="H8" s="40">
        <v>2</v>
      </c>
      <c r="I8" s="40" t="s">
        <v>80</v>
      </c>
      <c r="J8" s="40" t="s">
        <v>83</v>
      </c>
      <c r="K8" s="40" t="s">
        <v>142</v>
      </c>
      <c r="L8" s="40" t="s">
        <v>80</v>
      </c>
      <c r="M8" s="40" t="s">
        <v>81</v>
      </c>
      <c r="N8" s="40" t="s">
        <v>80</v>
      </c>
      <c r="O8" s="40" t="s">
        <v>80</v>
      </c>
      <c r="P8" s="39" t="s">
        <v>100</v>
      </c>
    </row>
    <row r="9" spans="1:16" ht="15.75" customHeight="1" x14ac:dyDescent="0.3">
      <c r="A9" s="42" t="s">
        <v>46</v>
      </c>
      <c r="B9" s="42" t="s">
        <v>115</v>
      </c>
      <c r="C9" s="42" t="s">
        <v>114</v>
      </c>
      <c r="D9" s="42" t="s">
        <v>113</v>
      </c>
      <c r="E9" s="42" t="s">
        <v>112</v>
      </c>
      <c r="F9" s="42" t="s">
        <v>80</v>
      </c>
      <c r="G9" s="42" t="s">
        <v>80</v>
      </c>
      <c r="H9" s="42">
        <v>3</v>
      </c>
      <c r="I9" s="42" t="s">
        <v>80</v>
      </c>
      <c r="J9" s="42" t="s">
        <v>92</v>
      </c>
      <c r="K9" s="42" t="s">
        <v>111</v>
      </c>
      <c r="L9" s="42" t="s">
        <v>80</v>
      </c>
      <c r="M9" s="42" t="s">
        <v>110</v>
      </c>
      <c r="N9" s="42" t="s">
        <v>80</v>
      </c>
      <c r="O9" s="42" t="s">
        <v>80</v>
      </c>
      <c r="P9" s="41" t="s">
        <v>84</v>
      </c>
    </row>
    <row r="10" spans="1:16" ht="15.75" customHeight="1" x14ac:dyDescent="0.3">
      <c r="A10" s="40" t="s">
        <v>46</v>
      </c>
      <c r="B10" s="40" t="s">
        <v>115</v>
      </c>
      <c r="C10" s="40" t="s">
        <v>104</v>
      </c>
      <c r="D10" s="40" t="s">
        <v>113</v>
      </c>
      <c r="E10" s="40" t="s">
        <v>99</v>
      </c>
      <c r="F10" s="40" t="s">
        <v>85</v>
      </c>
      <c r="G10" s="40" t="s">
        <v>85</v>
      </c>
      <c r="H10" s="40">
        <v>1</v>
      </c>
      <c r="I10" s="40" t="s">
        <v>85</v>
      </c>
      <c r="J10" s="40" t="s">
        <v>83</v>
      </c>
      <c r="K10" s="40" t="s">
        <v>107</v>
      </c>
      <c r="L10" s="40" t="s">
        <v>80</v>
      </c>
      <c r="M10" s="40" t="s">
        <v>106</v>
      </c>
      <c r="N10" s="40" t="s">
        <v>80</v>
      </c>
      <c r="O10" s="40" t="s">
        <v>80</v>
      </c>
      <c r="P10" s="39" t="s">
        <v>79</v>
      </c>
    </row>
    <row r="11" spans="1:16" ht="15.75" customHeight="1" x14ac:dyDescent="0.3">
      <c r="A11" s="42" t="s">
        <v>45</v>
      </c>
      <c r="B11" s="42" t="s">
        <v>94</v>
      </c>
      <c r="C11" s="42" t="s">
        <v>104</v>
      </c>
      <c r="D11" s="42" t="s">
        <v>113</v>
      </c>
      <c r="E11" s="42" t="s">
        <v>99</v>
      </c>
      <c r="F11" s="42" t="s">
        <v>80</v>
      </c>
      <c r="G11" s="42" t="s">
        <v>80</v>
      </c>
      <c r="H11" s="42">
        <v>2</v>
      </c>
      <c r="I11" s="42" t="s">
        <v>80</v>
      </c>
      <c r="J11" s="42" t="s">
        <v>92</v>
      </c>
      <c r="K11" s="42" t="s">
        <v>97</v>
      </c>
      <c r="L11" s="42" t="s">
        <v>80</v>
      </c>
      <c r="M11" s="42" t="s">
        <v>81</v>
      </c>
      <c r="N11" s="42" t="s">
        <v>95</v>
      </c>
      <c r="O11" s="42" t="s">
        <v>80</v>
      </c>
      <c r="P11" s="41" t="s">
        <v>79</v>
      </c>
    </row>
    <row r="12" spans="1:16" ht="15.75" customHeight="1" x14ac:dyDescent="0.3">
      <c r="A12" s="40" t="s">
        <v>46</v>
      </c>
      <c r="B12" s="40" t="s">
        <v>89</v>
      </c>
      <c r="C12" s="40" t="s">
        <v>104</v>
      </c>
      <c r="D12" s="40" t="s">
        <v>80</v>
      </c>
      <c r="E12" s="40" t="s">
        <v>99</v>
      </c>
      <c r="F12" s="40" t="s">
        <v>80</v>
      </c>
      <c r="G12" s="40" t="s">
        <v>80</v>
      </c>
      <c r="H12" s="40">
        <v>1</v>
      </c>
      <c r="I12" s="40" t="s">
        <v>85</v>
      </c>
      <c r="J12" s="40" t="s">
        <v>92</v>
      </c>
      <c r="K12" s="40" t="s">
        <v>166</v>
      </c>
      <c r="L12" s="40" t="s">
        <v>80</v>
      </c>
      <c r="M12" s="40" t="s">
        <v>135</v>
      </c>
      <c r="N12" s="40" t="s">
        <v>80</v>
      </c>
      <c r="O12" s="40" t="s">
        <v>80</v>
      </c>
      <c r="P12" s="39" t="s">
        <v>84</v>
      </c>
    </row>
    <row r="13" spans="1:16" ht="15.75" customHeight="1" x14ac:dyDescent="0.3">
      <c r="A13" s="42" t="s">
        <v>46</v>
      </c>
      <c r="B13" s="42" t="s">
        <v>115</v>
      </c>
      <c r="C13" s="42" t="s">
        <v>104</v>
      </c>
      <c r="D13" s="42" t="s">
        <v>80</v>
      </c>
      <c r="E13" s="42" t="s">
        <v>99</v>
      </c>
      <c r="F13" s="42" t="s">
        <v>85</v>
      </c>
      <c r="G13" s="42" t="s">
        <v>80</v>
      </c>
      <c r="H13" s="42">
        <v>2</v>
      </c>
      <c r="I13" s="42" t="s">
        <v>84</v>
      </c>
      <c r="J13" s="42" t="s">
        <v>102</v>
      </c>
      <c r="K13" s="42" t="s">
        <v>162</v>
      </c>
      <c r="L13" s="42" t="s">
        <v>80</v>
      </c>
      <c r="M13" s="42" t="s">
        <v>81</v>
      </c>
      <c r="N13" s="42" t="s">
        <v>80</v>
      </c>
      <c r="O13" s="42" t="s">
        <v>80</v>
      </c>
      <c r="P13" s="41" t="s">
        <v>79</v>
      </c>
    </row>
    <row r="14" spans="1:16" ht="15.75" customHeight="1" x14ac:dyDescent="0.3">
      <c r="A14" s="40" t="s">
        <v>46</v>
      </c>
      <c r="B14" s="40" t="s">
        <v>89</v>
      </c>
      <c r="C14" s="40" t="s">
        <v>104</v>
      </c>
      <c r="D14" s="40" t="s">
        <v>80</v>
      </c>
      <c r="E14" s="40" t="s">
        <v>99</v>
      </c>
      <c r="F14" s="40" t="s">
        <v>80</v>
      </c>
      <c r="G14" s="40" t="s">
        <v>80</v>
      </c>
      <c r="H14" s="40">
        <v>2</v>
      </c>
      <c r="I14" s="40" t="s">
        <v>80</v>
      </c>
      <c r="J14" s="40" t="s">
        <v>83</v>
      </c>
      <c r="K14" s="40" t="s">
        <v>142</v>
      </c>
      <c r="L14" s="40" t="s">
        <v>80</v>
      </c>
      <c r="M14" s="40" t="s">
        <v>81</v>
      </c>
      <c r="N14" s="40" t="s">
        <v>80</v>
      </c>
      <c r="O14" s="40" t="s">
        <v>80</v>
      </c>
      <c r="P14" s="39" t="s">
        <v>134</v>
      </c>
    </row>
    <row r="15" spans="1:16" ht="15.75" customHeight="1" x14ac:dyDescent="0.3">
      <c r="A15" s="42" t="s">
        <v>46</v>
      </c>
      <c r="B15" s="42" t="s">
        <v>89</v>
      </c>
      <c r="C15" s="42" t="s">
        <v>88</v>
      </c>
      <c r="D15" s="42" t="s">
        <v>113</v>
      </c>
      <c r="E15" s="42" t="s">
        <v>99</v>
      </c>
      <c r="F15" s="42" t="s">
        <v>80</v>
      </c>
      <c r="G15" s="42" t="s">
        <v>80</v>
      </c>
      <c r="H15" s="42">
        <v>3</v>
      </c>
      <c r="I15" s="42" t="s">
        <v>80</v>
      </c>
      <c r="J15" s="42" t="s">
        <v>83</v>
      </c>
      <c r="K15" s="42" t="s">
        <v>129</v>
      </c>
      <c r="L15" s="42" t="s">
        <v>80</v>
      </c>
      <c r="M15" s="42" t="s">
        <v>81</v>
      </c>
      <c r="N15" s="42" t="s">
        <v>80</v>
      </c>
      <c r="O15" s="42" t="s">
        <v>80</v>
      </c>
      <c r="P15" s="41" t="s">
        <v>79</v>
      </c>
    </row>
    <row r="16" spans="1:16" ht="15.75" customHeight="1" x14ac:dyDescent="0.3">
      <c r="A16" s="40" t="s">
        <v>46</v>
      </c>
      <c r="B16" s="40" t="s">
        <v>94</v>
      </c>
      <c r="C16" s="40" t="s">
        <v>104</v>
      </c>
      <c r="D16" s="40" t="s">
        <v>85</v>
      </c>
      <c r="E16" s="40" t="s">
        <v>99</v>
      </c>
      <c r="F16" s="40" t="s">
        <v>80</v>
      </c>
      <c r="G16" s="40" t="s">
        <v>80</v>
      </c>
      <c r="H16" s="40">
        <v>3</v>
      </c>
      <c r="I16" s="40" t="s">
        <v>80</v>
      </c>
      <c r="J16" s="40" t="s">
        <v>102</v>
      </c>
      <c r="K16" s="40" t="s">
        <v>152</v>
      </c>
      <c r="L16" s="40" t="s">
        <v>80</v>
      </c>
      <c r="M16" s="40" t="s">
        <v>90</v>
      </c>
      <c r="N16" s="40" t="s">
        <v>80</v>
      </c>
      <c r="O16" s="40" t="s">
        <v>80</v>
      </c>
      <c r="P16" s="39" t="s">
        <v>100</v>
      </c>
    </row>
    <row r="17" spans="1:16" ht="15.75" customHeight="1" x14ac:dyDescent="0.3">
      <c r="A17" s="42" t="s">
        <v>45</v>
      </c>
      <c r="B17" s="42" t="s">
        <v>149</v>
      </c>
      <c r="C17" s="42" t="s">
        <v>104</v>
      </c>
      <c r="D17" s="42" t="s">
        <v>85</v>
      </c>
      <c r="E17" s="42" t="s">
        <v>99</v>
      </c>
      <c r="F17" s="42" t="s">
        <v>80</v>
      </c>
      <c r="G17" s="42" t="s">
        <v>80</v>
      </c>
      <c r="H17" s="42">
        <v>2</v>
      </c>
      <c r="I17" s="42" t="s">
        <v>85</v>
      </c>
      <c r="J17" s="42" t="s">
        <v>83</v>
      </c>
      <c r="K17" s="42" t="s">
        <v>138</v>
      </c>
      <c r="L17" s="42" t="s">
        <v>80</v>
      </c>
      <c r="M17" s="42" t="s">
        <v>148</v>
      </c>
      <c r="N17" s="42" t="s">
        <v>80</v>
      </c>
      <c r="O17" s="42" t="s">
        <v>84</v>
      </c>
      <c r="P17" s="41" t="s">
        <v>100</v>
      </c>
    </row>
    <row r="18" spans="1:16" ht="15.75" customHeight="1" x14ac:dyDescent="0.3">
      <c r="A18" s="40" t="s">
        <v>46</v>
      </c>
      <c r="B18" s="40" t="s">
        <v>146</v>
      </c>
      <c r="C18" s="40" t="s">
        <v>88</v>
      </c>
      <c r="D18" s="40" t="s">
        <v>85</v>
      </c>
      <c r="E18" s="40" t="s">
        <v>99</v>
      </c>
      <c r="F18" s="40" t="s">
        <v>80</v>
      </c>
      <c r="G18" s="40" t="s">
        <v>80</v>
      </c>
      <c r="H18" s="40">
        <v>1</v>
      </c>
      <c r="I18" s="40" t="s">
        <v>80</v>
      </c>
      <c r="J18" s="40" t="s">
        <v>83</v>
      </c>
      <c r="K18" s="40" t="s">
        <v>125</v>
      </c>
      <c r="L18" s="40" t="s">
        <v>80</v>
      </c>
      <c r="M18" s="40" t="s">
        <v>96</v>
      </c>
      <c r="N18" s="40" t="s">
        <v>80</v>
      </c>
      <c r="O18" s="40" t="s">
        <v>80</v>
      </c>
      <c r="P18" s="39" t="s">
        <v>79</v>
      </c>
    </row>
    <row r="19" spans="1:16" ht="15.75" customHeight="1" x14ac:dyDescent="0.3">
      <c r="A19" s="42" t="s">
        <v>46</v>
      </c>
      <c r="B19" s="42" t="s">
        <v>94</v>
      </c>
      <c r="C19" s="42" t="s">
        <v>88</v>
      </c>
      <c r="D19" s="42" t="s">
        <v>85</v>
      </c>
      <c r="E19" s="42" t="s">
        <v>99</v>
      </c>
      <c r="F19" s="42" t="s">
        <v>80</v>
      </c>
      <c r="G19" s="42" t="s">
        <v>80</v>
      </c>
      <c r="H19" s="42">
        <v>3</v>
      </c>
      <c r="I19" s="42" t="s">
        <v>85</v>
      </c>
      <c r="J19" s="42" t="s">
        <v>83</v>
      </c>
      <c r="K19" s="42" t="s">
        <v>141</v>
      </c>
      <c r="L19" s="42" t="s">
        <v>80</v>
      </c>
      <c r="M19" s="42" t="s">
        <v>90</v>
      </c>
      <c r="N19" s="42" t="s">
        <v>80</v>
      </c>
      <c r="O19" s="42" t="s">
        <v>80</v>
      </c>
      <c r="P19" s="41" t="s">
        <v>100</v>
      </c>
    </row>
    <row r="20" spans="1:16" ht="15.75" customHeight="1" x14ac:dyDescent="0.3">
      <c r="A20" s="40" t="s">
        <v>46</v>
      </c>
      <c r="B20" s="40" t="s">
        <v>94</v>
      </c>
      <c r="C20" s="40" t="s">
        <v>104</v>
      </c>
      <c r="D20" s="40" t="s">
        <v>113</v>
      </c>
      <c r="E20" s="40" t="s">
        <v>99</v>
      </c>
      <c r="F20" s="40" t="s">
        <v>85</v>
      </c>
      <c r="G20" s="40" t="s">
        <v>85</v>
      </c>
      <c r="H20" s="40">
        <v>2</v>
      </c>
      <c r="I20" s="40" t="s">
        <v>84</v>
      </c>
      <c r="J20" s="40" t="s">
        <v>83</v>
      </c>
      <c r="K20" s="40" t="s">
        <v>121</v>
      </c>
      <c r="L20" s="40" t="s">
        <v>80</v>
      </c>
      <c r="M20" s="40" t="s">
        <v>135</v>
      </c>
      <c r="N20" s="40" t="s">
        <v>80</v>
      </c>
      <c r="O20" s="40" t="s">
        <v>80</v>
      </c>
      <c r="P20" s="39" t="s">
        <v>134</v>
      </c>
    </row>
    <row r="21" spans="1:16" ht="15.75" customHeight="1" x14ac:dyDescent="0.3">
      <c r="A21" s="42" t="s">
        <v>46</v>
      </c>
      <c r="B21" s="42" t="s">
        <v>89</v>
      </c>
      <c r="C21" s="42" t="s">
        <v>88</v>
      </c>
      <c r="D21" s="42" t="s">
        <v>85</v>
      </c>
      <c r="E21" s="42" t="s">
        <v>133</v>
      </c>
      <c r="F21" s="42" t="s">
        <v>80</v>
      </c>
      <c r="G21" s="42" t="s">
        <v>84</v>
      </c>
      <c r="H21" s="42">
        <v>4</v>
      </c>
      <c r="I21" s="42" t="s">
        <v>80</v>
      </c>
      <c r="J21" s="42" t="s">
        <v>83</v>
      </c>
      <c r="K21" s="42" t="s">
        <v>107</v>
      </c>
      <c r="L21" s="42" t="s">
        <v>80</v>
      </c>
      <c r="M21" s="42" t="s">
        <v>90</v>
      </c>
      <c r="N21" s="42" t="s">
        <v>80</v>
      </c>
      <c r="O21" s="42" t="s">
        <v>80</v>
      </c>
      <c r="P21" s="41" t="s">
        <v>79</v>
      </c>
    </row>
    <row r="22" spans="1:16" ht="13" x14ac:dyDescent="0.3">
      <c r="A22" s="40" t="s">
        <v>46</v>
      </c>
      <c r="B22" s="40" t="s">
        <v>94</v>
      </c>
      <c r="C22" s="40" t="s">
        <v>104</v>
      </c>
      <c r="D22" s="40" t="s">
        <v>113</v>
      </c>
      <c r="E22" s="40" t="s">
        <v>99</v>
      </c>
      <c r="F22" s="40" t="s">
        <v>80</v>
      </c>
      <c r="G22" s="40" t="s">
        <v>80</v>
      </c>
      <c r="H22" s="40">
        <v>4</v>
      </c>
      <c r="I22" s="40" t="s">
        <v>80</v>
      </c>
      <c r="J22" s="40" t="s">
        <v>102</v>
      </c>
      <c r="K22" s="40" t="s">
        <v>124</v>
      </c>
      <c r="L22" s="40" t="s">
        <v>80</v>
      </c>
      <c r="M22" s="40" t="s">
        <v>81</v>
      </c>
      <c r="N22" s="40" t="s">
        <v>80</v>
      </c>
      <c r="O22" s="40" t="s">
        <v>80</v>
      </c>
      <c r="P22" s="39" t="s">
        <v>79</v>
      </c>
    </row>
    <row r="23" spans="1:16" ht="13" x14ac:dyDescent="0.3">
      <c r="A23" s="42" t="s">
        <v>46</v>
      </c>
      <c r="B23" s="42" t="s">
        <v>115</v>
      </c>
      <c r="C23" s="42" t="s">
        <v>104</v>
      </c>
      <c r="D23" s="42" t="s">
        <v>80</v>
      </c>
      <c r="E23" s="42" t="s">
        <v>99</v>
      </c>
      <c r="F23" s="42" t="s">
        <v>85</v>
      </c>
      <c r="G23" s="42" t="s">
        <v>80</v>
      </c>
      <c r="H23" s="42">
        <v>2</v>
      </c>
      <c r="I23" s="42" t="s">
        <v>85</v>
      </c>
      <c r="J23" s="42" t="s">
        <v>83</v>
      </c>
      <c r="K23" s="42" t="s">
        <v>120</v>
      </c>
      <c r="L23" s="42" t="s">
        <v>80</v>
      </c>
      <c r="M23" s="42" t="s">
        <v>96</v>
      </c>
      <c r="N23" s="42" t="s">
        <v>80</v>
      </c>
      <c r="O23" s="42" t="s">
        <v>80</v>
      </c>
      <c r="P23" s="41" t="s">
        <v>84</v>
      </c>
    </row>
    <row r="24" spans="1:16" ht="13" x14ac:dyDescent="0.3">
      <c r="A24" s="40" t="s">
        <v>46</v>
      </c>
      <c r="B24" s="40" t="s">
        <v>94</v>
      </c>
      <c r="C24" s="40" t="s">
        <v>88</v>
      </c>
      <c r="D24" s="40" t="s">
        <v>80</v>
      </c>
      <c r="E24" s="40" t="s">
        <v>99</v>
      </c>
      <c r="F24" s="40" t="s">
        <v>80</v>
      </c>
      <c r="G24" s="40" t="s">
        <v>80</v>
      </c>
      <c r="H24" s="40">
        <v>5</v>
      </c>
      <c r="I24" s="40" t="s">
        <v>80</v>
      </c>
      <c r="J24" s="40" t="s">
        <v>92</v>
      </c>
      <c r="K24" s="40" t="s">
        <v>118</v>
      </c>
      <c r="L24" s="40" t="s">
        <v>80</v>
      </c>
      <c r="M24" s="40" t="s">
        <v>117</v>
      </c>
      <c r="N24" s="40" t="s">
        <v>80</v>
      </c>
      <c r="O24" s="40" t="s">
        <v>80</v>
      </c>
      <c r="P24" s="39" t="s">
        <v>79</v>
      </c>
    </row>
    <row r="25" spans="1:16" ht="13" x14ac:dyDescent="0.3">
      <c r="A25" s="42" t="s">
        <v>46</v>
      </c>
      <c r="B25" s="42" t="s">
        <v>94</v>
      </c>
      <c r="C25" s="42" t="s">
        <v>88</v>
      </c>
      <c r="D25" s="42" t="s">
        <v>80</v>
      </c>
      <c r="E25" s="42" t="s">
        <v>99</v>
      </c>
      <c r="F25" s="42" t="s">
        <v>85</v>
      </c>
      <c r="G25" s="42" t="s">
        <v>80</v>
      </c>
      <c r="H25" s="42">
        <v>4</v>
      </c>
      <c r="I25" s="42" t="s">
        <v>80</v>
      </c>
      <c r="J25" s="42" t="s">
        <v>83</v>
      </c>
      <c r="K25" s="42" t="s">
        <v>116</v>
      </c>
      <c r="L25" s="42" t="s">
        <v>80</v>
      </c>
      <c r="M25" s="42" t="s">
        <v>81</v>
      </c>
      <c r="N25" s="42" t="s">
        <v>80</v>
      </c>
      <c r="O25" s="42" t="s">
        <v>80</v>
      </c>
      <c r="P25" s="41" t="s">
        <v>79</v>
      </c>
    </row>
    <row r="26" spans="1:16" ht="13" x14ac:dyDescent="0.3">
      <c r="A26" s="40" t="s">
        <v>46</v>
      </c>
      <c r="B26" s="40" t="s">
        <v>94</v>
      </c>
      <c r="C26" s="40" t="s">
        <v>104</v>
      </c>
      <c r="D26" s="40" t="s">
        <v>80</v>
      </c>
      <c r="E26" s="40" t="s">
        <v>99</v>
      </c>
      <c r="F26" s="40" t="s">
        <v>80</v>
      </c>
      <c r="G26" s="40" t="s">
        <v>80</v>
      </c>
      <c r="H26" s="40">
        <v>5</v>
      </c>
      <c r="I26" s="40" t="s">
        <v>80</v>
      </c>
      <c r="J26" s="40" t="s">
        <v>92</v>
      </c>
      <c r="K26" s="40" t="s">
        <v>109</v>
      </c>
      <c r="L26" s="40" t="s">
        <v>80</v>
      </c>
      <c r="M26" s="40" t="s">
        <v>105</v>
      </c>
      <c r="N26" s="40" t="s">
        <v>80</v>
      </c>
      <c r="O26" s="40" t="s">
        <v>80</v>
      </c>
      <c r="P26" s="39" t="s">
        <v>79</v>
      </c>
    </row>
    <row r="27" spans="1:16" ht="13" x14ac:dyDescent="0.3">
      <c r="A27" s="42" t="s">
        <v>46</v>
      </c>
      <c r="B27" s="42" t="s">
        <v>94</v>
      </c>
      <c r="C27" s="42" t="s">
        <v>104</v>
      </c>
      <c r="D27" s="42" t="s">
        <v>80</v>
      </c>
      <c r="E27" s="42" t="s">
        <v>99</v>
      </c>
      <c r="F27" s="42" t="s">
        <v>85</v>
      </c>
      <c r="G27" s="42" t="s">
        <v>80</v>
      </c>
      <c r="H27" s="42">
        <v>2</v>
      </c>
      <c r="I27" s="42" t="s">
        <v>80</v>
      </c>
      <c r="J27" s="42" t="s">
        <v>92</v>
      </c>
      <c r="K27" s="42" t="s">
        <v>101</v>
      </c>
      <c r="L27" s="42" t="s">
        <v>80</v>
      </c>
      <c r="M27" s="42" t="s">
        <v>105</v>
      </c>
      <c r="N27" s="42" t="s">
        <v>80</v>
      </c>
      <c r="O27" s="42" t="s">
        <v>80</v>
      </c>
      <c r="P27" s="41" t="s">
        <v>79</v>
      </c>
    </row>
    <row r="28" spans="1:16" ht="13" x14ac:dyDescent="0.3">
      <c r="A28" s="40" t="s">
        <v>46</v>
      </c>
      <c r="B28" s="40" t="s">
        <v>89</v>
      </c>
      <c r="C28" s="40" t="s">
        <v>88</v>
      </c>
      <c r="D28" s="40" t="s">
        <v>80</v>
      </c>
      <c r="E28" s="40" t="s">
        <v>99</v>
      </c>
      <c r="F28" s="40" t="s">
        <v>98</v>
      </c>
      <c r="G28" s="40" t="s">
        <v>80</v>
      </c>
      <c r="H28" s="40">
        <v>1</v>
      </c>
      <c r="I28" s="40" t="s">
        <v>85</v>
      </c>
      <c r="J28" s="40" t="s">
        <v>92</v>
      </c>
      <c r="K28" s="40" t="s">
        <v>97</v>
      </c>
      <c r="L28" s="40" t="s">
        <v>80</v>
      </c>
      <c r="M28" s="40" t="s">
        <v>96</v>
      </c>
      <c r="N28" s="40" t="s">
        <v>95</v>
      </c>
      <c r="O28" s="40" t="s">
        <v>84</v>
      </c>
      <c r="P28" s="39" t="s">
        <v>84</v>
      </c>
    </row>
    <row r="29" spans="1:16" ht="13" x14ac:dyDescent="0.3">
      <c r="A29" s="42" t="s">
        <v>46</v>
      </c>
      <c r="B29" s="42" t="s">
        <v>115</v>
      </c>
      <c r="C29" s="42" t="s">
        <v>104</v>
      </c>
      <c r="D29" s="42" t="s">
        <v>113</v>
      </c>
      <c r="E29" s="42" t="s">
        <v>103</v>
      </c>
      <c r="F29" s="42" t="s">
        <v>85</v>
      </c>
      <c r="G29" s="42" t="s">
        <v>80</v>
      </c>
      <c r="H29" s="42">
        <v>2</v>
      </c>
      <c r="I29" s="42" t="s">
        <v>84</v>
      </c>
      <c r="J29" s="42" t="s">
        <v>102</v>
      </c>
      <c r="K29" s="42" t="s">
        <v>129</v>
      </c>
      <c r="L29" s="42" t="s">
        <v>80</v>
      </c>
      <c r="M29" s="42" t="s">
        <v>110</v>
      </c>
      <c r="N29" s="42" t="s">
        <v>80</v>
      </c>
      <c r="O29" s="42" t="s">
        <v>80</v>
      </c>
      <c r="P29" s="41" t="s">
        <v>100</v>
      </c>
    </row>
    <row r="30" spans="1:16" ht="13" x14ac:dyDescent="0.3">
      <c r="A30" s="40" t="s">
        <v>45</v>
      </c>
      <c r="B30" s="40" t="s">
        <v>94</v>
      </c>
      <c r="C30" s="40" t="s">
        <v>104</v>
      </c>
      <c r="D30" s="40" t="s">
        <v>113</v>
      </c>
      <c r="E30" s="40" t="s">
        <v>103</v>
      </c>
      <c r="F30" s="40" t="s">
        <v>80</v>
      </c>
      <c r="G30" s="40" t="s">
        <v>80</v>
      </c>
      <c r="H30" s="40">
        <v>1</v>
      </c>
      <c r="I30" s="40" t="s">
        <v>85</v>
      </c>
      <c r="J30" s="40" t="s">
        <v>83</v>
      </c>
      <c r="K30" s="40" t="s">
        <v>129</v>
      </c>
      <c r="L30" s="40" t="s">
        <v>80</v>
      </c>
      <c r="M30" s="40" t="s">
        <v>81</v>
      </c>
      <c r="N30" s="40" t="s">
        <v>80</v>
      </c>
      <c r="O30" s="40" t="s">
        <v>80</v>
      </c>
      <c r="P30" s="39" t="s">
        <v>134</v>
      </c>
    </row>
    <row r="31" spans="1:16" ht="13" x14ac:dyDescent="0.3">
      <c r="A31" s="42" t="s">
        <v>45</v>
      </c>
      <c r="B31" s="42" t="s">
        <v>115</v>
      </c>
      <c r="C31" s="42" t="s">
        <v>104</v>
      </c>
      <c r="D31" s="42" t="s">
        <v>85</v>
      </c>
      <c r="E31" s="42" t="s">
        <v>126</v>
      </c>
      <c r="F31" s="42" t="s">
        <v>85</v>
      </c>
      <c r="G31" s="42" t="s">
        <v>80</v>
      </c>
      <c r="H31" s="42">
        <v>3</v>
      </c>
      <c r="I31" s="42" t="s">
        <v>84</v>
      </c>
      <c r="J31" s="42" t="s">
        <v>84</v>
      </c>
      <c r="K31" s="42" t="s">
        <v>107</v>
      </c>
      <c r="L31" s="42" t="s">
        <v>84</v>
      </c>
      <c r="M31" s="42" t="s">
        <v>96</v>
      </c>
      <c r="N31" s="42" t="s">
        <v>95</v>
      </c>
      <c r="O31" s="42" t="s">
        <v>80</v>
      </c>
      <c r="P31" s="41" t="s">
        <v>84</v>
      </c>
    </row>
    <row r="32" spans="1:16" ht="13" x14ac:dyDescent="0.3">
      <c r="A32" s="40" t="s">
        <v>45</v>
      </c>
      <c r="B32" s="40" t="s">
        <v>94</v>
      </c>
      <c r="C32" s="40" t="s">
        <v>104</v>
      </c>
      <c r="D32" s="40" t="s">
        <v>113</v>
      </c>
      <c r="E32" s="40" t="s">
        <v>103</v>
      </c>
      <c r="F32" s="40" t="s">
        <v>80</v>
      </c>
      <c r="G32" s="40" t="s">
        <v>80</v>
      </c>
      <c r="H32" s="40">
        <v>2</v>
      </c>
      <c r="I32" s="40" t="s">
        <v>84</v>
      </c>
      <c r="J32" s="40" t="s">
        <v>83</v>
      </c>
      <c r="K32" s="40" t="s">
        <v>161</v>
      </c>
      <c r="L32" s="40" t="s">
        <v>80</v>
      </c>
      <c r="M32" s="40" t="s">
        <v>157</v>
      </c>
      <c r="N32" s="40" t="s">
        <v>80</v>
      </c>
      <c r="O32" s="40" t="s">
        <v>85</v>
      </c>
      <c r="P32" s="39" t="s">
        <v>100</v>
      </c>
    </row>
    <row r="33" spans="1:16" ht="13" x14ac:dyDescent="0.3">
      <c r="A33" s="42" t="s">
        <v>46</v>
      </c>
      <c r="B33" s="42" t="s">
        <v>94</v>
      </c>
      <c r="C33" s="42" t="s">
        <v>104</v>
      </c>
      <c r="D33" s="42" t="s">
        <v>80</v>
      </c>
      <c r="E33" s="42" t="s">
        <v>126</v>
      </c>
      <c r="F33" s="42" t="s">
        <v>80</v>
      </c>
      <c r="G33" s="42" t="s">
        <v>80</v>
      </c>
      <c r="H33" s="42">
        <v>3</v>
      </c>
      <c r="I33" s="42" t="s">
        <v>80</v>
      </c>
      <c r="J33" s="42" t="s">
        <v>83</v>
      </c>
      <c r="K33" s="42" t="s">
        <v>125</v>
      </c>
      <c r="L33" s="42" t="s">
        <v>80</v>
      </c>
      <c r="M33" s="42" t="s">
        <v>81</v>
      </c>
      <c r="N33" s="42" t="s">
        <v>80</v>
      </c>
      <c r="O33" s="42" t="s">
        <v>80</v>
      </c>
      <c r="P33" s="41" t="s">
        <v>79</v>
      </c>
    </row>
    <row r="34" spans="1:16" ht="13" x14ac:dyDescent="0.3">
      <c r="A34" s="40" t="s">
        <v>46</v>
      </c>
      <c r="B34" s="40" t="s">
        <v>94</v>
      </c>
      <c r="C34" s="40" t="s">
        <v>104</v>
      </c>
      <c r="D34" s="40" t="s">
        <v>80</v>
      </c>
      <c r="E34" s="40" t="s">
        <v>103</v>
      </c>
      <c r="F34" s="40" t="s">
        <v>98</v>
      </c>
      <c r="G34" s="40" t="s">
        <v>80</v>
      </c>
      <c r="H34" s="40">
        <v>3</v>
      </c>
      <c r="I34" s="40" t="s">
        <v>80</v>
      </c>
      <c r="J34" s="40" t="s">
        <v>102</v>
      </c>
      <c r="K34" s="40" t="s">
        <v>101</v>
      </c>
      <c r="L34" s="40" t="s">
        <v>80</v>
      </c>
      <c r="M34" s="40" t="s">
        <v>81</v>
      </c>
      <c r="N34" s="40" t="s">
        <v>80</v>
      </c>
      <c r="O34" s="40" t="s">
        <v>80</v>
      </c>
      <c r="P34" s="39" t="s">
        <v>100</v>
      </c>
    </row>
    <row r="35" spans="1:16" ht="13" x14ac:dyDescent="0.3">
      <c r="A35" s="42" t="s">
        <v>45</v>
      </c>
      <c r="B35" s="42" t="s">
        <v>94</v>
      </c>
      <c r="C35" s="42" t="s">
        <v>114</v>
      </c>
      <c r="D35" s="42" t="s">
        <v>113</v>
      </c>
      <c r="E35" s="42" t="s">
        <v>145</v>
      </c>
      <c r="F35" s="42" t="s">
        <v>85</v>
      </c>
      <c r="G35" s="42" t="s">
        <v>80</v>
      </c>
      <c r="H35" s="42">
        <v>2</v>
      </c>
      <c r="I35" s="42" t="s">
        <v>84</v>
      </c>
      <c r="J35" s="42" t="s">
        <v>83</v>
      </c>
      <c r="K35" s="42" t="s">
        <v>172</v>
      </c>
      <c r="L35" s="42" t="s">
        <v>80</v>
      </c>
      <c r="M35" s="42" t="s">
        <v>159</v>
      </c>
      <c r="N35" s="42" t="s">
        <v>95</v>
      </c>
      <c r="O35" s="42" t="s">
        <v>80</v>
      </c>
      <c r="P35" s="41" t="s">
        <v>84</v>
      </c>
    </row>
    <row r="36" spans="1:16" ht="13" x14ac:dyDescent="0.3">
      <c r="A36" s="40" t="s">
        <v>46</v>
      </c>
      <c r="B36" s="40" t="s">
        <v>115</v>
      </c>
      <c r="C36" s="40" t="s">
        <v>104</v>
      </c>
      <c r="D36" s="40" t="s">
        <v>80</v>
      </c>
      <c r="E36" s="40" t="s">
        <v>151</v>
      </c>
      <c r="F36" s="40" t="s">
        <v>80</v>
      </c>
      <c r="G36" s="40" t="s">
        <v>85</v>
      </c>
      <c r="H36" s="40">
        <v>3</v>
      </c>
      <c r="I36" s="40" t="s">
        <v>80</v>
      </c>
      <c r="J36" s="40" t="s">
        <v>102</v>
      </c>
      <c r="K36" s="40" t="s">
        <v>161</v>
      </c>
      <c r="L36" s="40" t="s">
        <v>85</v>
      </c>
      <c r="M36" s="40" t="s">
        <v>148</v>
      </c>
      <c r="N36" s="40" t="s">
        <v>80</v>
      </c>
      <c r="O36" s="40" t="s">
        <v>80</v>
      </c>
      <c r="P36" s="39" t="s">
        <v>79</v>
      </c>
    </row>
    <row r="37" spans="1:16" ht="13" x14ac:dyDescent="0.3">
      <c r="A37" s="42" t="s">
        <v>46</v>
      </c>
      <c r="B37" s="42" t="s">
        <v>94</v>
      </c>
      <c r="C37" s="42" t="s">
        <v>88</v>
      </c>
      <c r="D37" s="42" t="s">
        <v>80</v>
      </c>
      <c r="E37" s="42" t="s">
        <v>145</v>
      </c>
      <c r="F37" s="42" t="s">
        <v>80</v>
      </c>
      <c r="G37" s="42" t="s">
        <v>80</v>
      </c>
      <c r="H37" s="42">
        <v>1</v>
      </c>
      <c r="I37" s="42" t="s">
        <v>84</v>
      </c>
      <c r="J37" s="42" t="s">
        <v>83</v>
      </c>
      <c r="K37" s="42" t="s">
        <v>107</v>
      </c>
      <c r="L37" s="42" t="s">
        <v>80</v>
      </c>
      <c r="M37" s="42" t="s">
        <v>90</v>
      </c>
      <c r="N37" s="42" t="s">
        <v>80</v>
      </c>
      <c r="O37" s="42" t="s">
        <v>80</v>
      </c>
      <c r="P37" s="41" t="s">
        <v>134</v>
      </c>
    </row>
    <row r="38" spans="1:16" ht="13" x14ac:dyDescent="0.3">
      <c r="A38" s="40" t="s">
        <v>46</v>
      </c>
      <c r="B38" s="40" t="s">
        <v>115</v>
      </c>
      <c r="C38" s="40" t="s">
        <v>104</v>
      </c>
      <c r="D38" s="40" t="s">
        <v>113</v>
      </c>
      <c r="E38" s="40" t="s">
        <v>145</v>
      </c>
      <c r="F38" s="40" t="s">
        <v>98</v>
      </c>
      <c r="G38" s="40" t="s">
        <v>80</v>
      </c>
      <c r="H38" s="40">
        <v>3</v>
      </c>
      <c r="I38" s="40" t="s">
        <v>80</v>
      </c>
      <c r="J38" s="40" t="s">
        <v>83</v>
      </c>
      <c r="K38" s="40" t="s">
        <v>107</v>
      </c>
      <c r="L38" s="40" t="s">
        <v>80</v>
      </c>
      <c r="M38" s="40" t="s">
        <v>90</v>
      </c>
      <c r="N38" s="40" t="s">
        <v>80</v>
      </c>
      <c r="O38" s="40" t="s">
        <v>80</v>
      </c>
      <c r="P38" s="39" t="s">
        <v>79</v>
      </c>
    </row>
    <row r="39" spans="1:16" ht="13" x14ac:dyDescent="0.3">
      <c r="A39" s="42" t="s">
        <v>46</v>
      </c>
      <c r="B39" s="42" t="s">
        <v>115</v>
      </c>
      <c r="C39" s="42" t="s">
        <v>114</v>
      </c>
      <c r="D39" s="42" t="s">
        <v>113</v>
      </c>
      <c r="E39" s="42" t="s">
        <v>151</v>
      </c>
      <c r="F39" s="42" t="s">
        <v>80</v>
      </c>
      <c r="G39" s="42" t="s">
        <v>80</v>
      </c>
      <c r="H39" s="42">
        <v>4</v>
      </c>
      <c r="I39" s="42" t="s">
        <v>80</v>
      </c>
      <c r="J39" s="42" t="s">
        <v>92</v>
      </c>
      <c r="K39" s="42" t="s">
        <v>107</v>
      </c>
      <c r="L39" s="42" t="s">
        <v>80</v>
      </c>
      <c r="M39" s="42" t="s">
        <v>106</v>
      </c>
      <c r="N39" s="42" t="s">
        <v>80</v>
      </c>
      <c r="O39" s="42" t="s">
        <v>80</v>
      </c>
      <c r="P39" s="41" t="s">
        <v>84</v>
      </c>
    </row>
    <row r="40" spans="1:16" ht="13" x14ac:dyDescent="0.3">
      <c r="A40" s="40" t="s">
        <v>46</v>
      </c>
      <c r="B40" s="40" t="s">
        <v>89</v>
      </c>
      <c r="C40" s="40" t="s">
        <v>104</v>
      </c>
      <c r="D40" s="40" t="s">
        <v>113</v>
      </c>
      <c r="E40" s="40" t="s">
        <v>145</v>
      </c>
      <c r="F40" s="40" t="s">
        <v>80</v>
      </c>
      <c r="G40" s="40" t="s">
        <v>80</v>
      </c>
      <c r="H40" s="40">
        <v>3</v>
      </c>
      <c r="I40" s="40" t="s">
        <v>80</v>
      </c>
      <c r="J40" s="40" t="s">
        <v>102</v>
      </c>
      <c r="K40" s="40" t="s">
        <v>124</v>
      </c>
      <c r="L40" s="40" t="s">
        <v>80</v>
      </c>
      <c r="M40" s="40" t="s">
        <v>96</v>
      </c>
      <c r="N40" s="40" t="s">
        <v>80</v>
      </c>
      <c r="O40" s="40" t="s">
        <v>80</v>
      </c>
      <c r="P40" s="39" t="s">
        <v>79</v>
      </c>
    </row>
    <row r="41" spans="1:16" ht="13" x14ac:dyDescent="0.3">
      <c r="A41" s="42" t="s">
        <v>46</v>
      </c>
      <c r="B41" s="42" t="s">
        <v>94</v>
      </c>
      <c r="C41" s="42" t="s">
        <v>104</v>
      </c>
      <c r="D41" s="42" t="s">
        <v>113</v>
      </c>
      <c r="E41" s="42" t="s">
        <v>151</v>
      </c>
      <c r="F41" s="42" t="s">
        <v>80</v>
      </c>
      <c r="G41" s="42" t="s">
        <v>80</v>
      </c>
      <c r="H41" s="42">
        <v>2</v>
      </c>
      <c r="I41" s="42" t="s">
        <v>84</v>
      </c>
      <c r="J41" s="42" t="s">
        <v>83</v>
      </c>
      <c r="K41" s="42" t="s">
        <v>107</v>
      </c>
      <c r="L41" s="42" t="s">
        <v>80</v>
      </c>
      <c r="M41" s="42" t="s">
        <v>150</v>
      </c>
      <c r="N41" s="42" t="s">
        <v>80</v>
      </c>
      <c r="O41" s="42" t="s">
        <v>80</v>
      </c>
      <c r="P41" s="41" t="s">
        <v>79</v>
      </c>
    </row>
    <row r="42" spans="1:16" ht="13" x14ac:dyDescent="0.3">
      <c r="A42" s="40" t="s">
        <v>46</v>
      </c>
      <c r="B42" s="40" t="s">
        <v>94</v>
      </c>
      <c r="C42" s="40" t="s">
        <v>104</v>
      </c>
      <c r="D42" s="40" t="s">
        <v>113</v>
      </c>
      <c r="E42" s="40" t="s">
        <v>145</v>
      </c>
      <c r="F42" s="40" t="s">
        <v>85</v>
      </c>
      <c r="G42" s="40" t="s">
        <v>80</v>
      </c>
      <c r="H42" s="40">
        <v>1</v>
      </c>
      <c r="I42" s="40" t="s">
        <v>85</v>
      </c>
      <c r="J42" s="40" t="s">
        <v>102</v>
      </c>
      <c r="K42" s="40" t="s">
        <v>144</v>
      </c>
      <c r="L42" s="40" t="s">
        <v>80</v>
      </c>
      <c r="M42" s="40" t="s">
        <v>106</v>
      </c>
      <c r="N42" s="40" t="s">
        <v>80</v>
      </c>
      <c r="O42" s="40" t="s">
        <v>85</v>
      </c>
      <c r="P42" s="39" t="s">
        <v>100</v>
      </c>
    </row>
    <row r="43" spans="1:16" ht="13" x14ac:dyDescent="0.3">
      <c r="A43" s="42" t="s">
        <v>46</v>
      </c>
      <c r="B43" s="42" t="s">
        <v>94</v>
      </c>
      <c r="C43" s="42" t="s">
        <v>104</v>
      </c>
      <c r="D43" s="42" t="s">
        <v>113</v>
      </c>
      <c r="E43" s="42" t="s">
        <v>119</v>
      </c>
      <c r="F43" s="42" t="s">
        <v>98</v>
      </c>
      <c r="G43" s="42" t="s">
        <v>84</v>
      </c>
      <c r="H43" s="42">
        <v>4</v>
      </c>
      <c r="I43" s="42" t="s">
        <v>84</v>
      </c>
      <c r="J43" s="42" t="s">
        <v>102</v>
      </c>
      <c r="K43" s="42" t="s">
        <v>121</v>
      </c>
      <c r="L43" s="42" t="s">
        <v>80</v>
      </c>
      <c r="M43" s="42" t="s">
        <v>106</v>
      </c>
      <c r="N43" s="42" t="s">
        <v>95</v>
      </c>
      <c r="O43" s="42" t="s">
        <v>80</v>
      </c>
      <c r="P43" s="41" t="s">
        <v>79</v>
      </c>
    </row>
    <row r="44" spans="1:16" ht="13" x14ac:dyDescent="0.3">
      <c r="A44" s="40" t="s">
        <v>46</v>
      </c>
      <c r="B44" s="40" t="s">
        <v>94</v>
      </c>
      <c r="C44" s="40" t="s">
        <v>104</v>
      </c>
      <c r="D44" s="40" t="s">
        <v>80</v>
      </c>
      <c r="E44" s="40" t="s">
        <v>119</v>
      </c>
      <c r="F44" s="40" t="s">
        <v>98</v>
      </c>
      <c r="G44" s="40" t="s">
        <v>80</v>
      </c>
      <c r="H44" s="40">
        <v>5</v>
      </c>
      <c r="I44" s="40" t="s">
        <v>80</v>
      </c>
      <c r="J44" s="40" t="s">
        <v>92</v>
      </c>
      <c r="K44" s="40" t="s">
        <v>107</v>
      </c>
      <c r="L44" s="40" t="s">
        <v>80</v>
      </c>
      <c r="M44" s="40" t="s">
        <v>106</v>
      </c>
      <c r="N44" s="40" t="s">
        <v>80</v>
      </c>
      <c r="O44" s="40" t="s">
        <v>80</v>
      </c>
      <c r="P44" s="39" t="s">
        <v>79</v>
      </c>
    </row>
    <row r="45" spans="1:16" ht="13" x14ac:dyDescent="0.3">
      <c r="A45" s="42" t="s">
        <v>45</v>
      </c>
      <c r="B45" s="42" t="s">
        <v>89</v>
      </c>
      <c r="C45" s="42" t="s">
        <v>104</v>
      </c>
      <c r="D45" s="42" t="s">
        <v>85</v>
      </c>
      <c r="E45" s="42" t="s">
        <v>168</v>
      </c>
      <c r="F45" s="42" t="s">
        <v>80</v>
      </c>
      <c r="G45" s="42" t="s">
        <v>80</v>
      </c>
      <c r="H45" s="42">
        <v>2</v>
      </c>
      <c r="I45" s="42" t="s">
        <v>85</v>
      </c>
      <c r="J45" s="42" t="s">
        <v>83</v>
      </c>
      <c r="K45" s="42" t="s">
        <v>142</v>
      </c>
      <c r="L45" s="42" t="s">
        <v>85</v>
      </c>
      <c r="M45" s="42" t="s">
        <v>96</v>
      </c>
      <c r="N45" s="42" t="s">
        <v>95</v>
      </c>
      <c r="O45" s="42" t="s">
        <v>80</v>
      </c>
      <c r="P45" s="41" t="s">
        <v>84</v>
      </c>
    </row>
    <row r="46" spans="1:16" ht="13" x14ac:dyDescent="0.3">
      <c r="A46" s="40" t="s">
        <v>46</v>
      </c>
      <c r="B46" s="40" t="s">
        <v>94</v>
      </c>
      <c r="C46" s="40" t="s">
        <v>104</v>
      </c>
      <c r="D46" s="40" t="s">
        <v>80</v>
      </c>
      <c r="E46" s="40" t="s">
        <v>140</v>
      </c>
      <c r="F46" s="40" t="s">
        <v>80</v>
      </c>
      <c r="G46" s="40" t="s">
        <v>85</v>
      </c>
      <c r="H46" s="40">
        <v>1</v>
      </c>
      <c r="I46" s="40" t="s">
        <v>84</v>
      </c>
      <c r="J46" s="40" t="s">
        <v>83</v>
      </c>
      <c r="K46" s="40" t="s">
        <v>107</v>
      </c>
      <c r="L46" s="40" t="s">
        <v>80</v>
      </c>
      <c r="M46" s="40" t="s">
        <v>105</v>
      </c>
      <c r="N46" s="40" t="s">
        <v>80</v>
      </c>
      <c r="O46" s="40" t="s">
        <v>85</v>
      </c>
      <c r="P46" s="39" t="s">
        <v>79</v>
      </c>
    </row>
    <row r="47" spans="1:16" ht="13" x14ac:dyDescent="0.3">
      <c r="A47" s="42" t="s">
        <v>46</v>
      </c>
      <c r="B47" s="42" t="s">
        <v>94</v>
      </c>
      <c r="C47" s="42" t="s">
        <v>104</v>
      </c>
      <c r="D47" s="42" t="s">
        <v>80</v>
      </c>
      <c r="E47" s="42" t="s">
        <v>137</v>
      </c>
      <c r="F47" s="42" t="s">
        <v>85</v>
      </c>
      <c r="G47" s="42" t="s">
        <v>85</v>
      </c>
      <c r="H47" s="42">
        <v>2</v>
      </c>
      <c r="I47" s="42" t="s">
        <v>85</v>
      </c>
      <c r="J47" s="42" t="s">
        <v>83</v>
      </c>
      <c r="K47" s="42" t="s">
        <v>120</v>
      </c>
      <c r="L47" s="42" t="s">
        <v>80</v>
      </c>
      <c r="M47" s="42" t="s">
        <v>136</v>
      </c>
      <c r="N47" s="42" t="s">
        <v>80</v>
      </c>
      <c r="O47" s="42" t="s">
        <v>80</v>
      </c>
      <c r="P47" s="41" t="s">
        <v>84</v>
      </c>
    </row>
    <row r="48" spans="1:16" ht="13" x14ac:dyDescent="0.3">
      <c r="A48" s="40" t="s">
        <v>46</v>
      </c>
      <c r="B48" s="40" t="s">
        <v>94</v>
      </c>
      <c r="C48" s="40" t="s">
        <v>88</v>
      </c>
      <c r="D48" s="40" t="s">
        <v>80</v>
      </c>
      <c r="E48" s="40" t="s">
        <v>155</v>
      </c>
      <c r="F48" s="40" t="s">
        <v>85</v>
      </c>
      <c r="G48" s="40" t="s">
        <v>80</v>
      </c>
      <c r="H48" s="40">
        <v>3</v>
      </c>
      <c r="I48" s="40" t="s">
        <v>80</v>
      </c>
      <c r="J48" s="40" t="s">
        <v>102</v>
      </c>
      <c r="K48" s="40" t="s">
        <v>111</v>
      </c>
      <c r="L48" s="40" t="s">
        <v>80</v>
      </c>
      <c r="M48" s="40" t="s">
        <v>150</v>
      </c>
      <c r="N48" s="40" t="s">
        <v>80</v>
      </c>
      <c r="O48" s="40" t="s">
        <v>80</v>
      </c>
      <c r="P48" s="39" t="s">
        <v>79</v>
      </c>
    </row>
    <row r="49" spans="1:16" ht="13" x14ac:dyDescent="0.3">
      <c r="A49" s="42" t="s">
        <v>46</v>
      </c>
      <c r="B49" s="42" t="s">
        <v>94</v>
      </c>
      <c r="C49" s="42" t="s">
        <v>114</v>
      </c>
      <c r="D49" s="42" t="s">
        <v>80</v>
      </c>
      <c r="E49" s="42" t="s">
        <v>154</v>
      </c>
      <c r="F49" s="42" t="s">
        <v>85</v>
      </c>
      <c r="G49" s="42" t="s">
        <v>85</v>
      </c>
      <c r="H49" s="42">
        <v>2</v>
      </c>
      <c r="I49" s="42" t="s">
        <v>80</v>
      </c>
      <c r="J49" s="42" t="s">
        <v>83</v>
      </c>
      <c r="K49" s="42" t="s">
        <v>107</v>
      </c>
      <c r="L49" s="42" t="s">
        <v>80</v>
      </c>
      <c r="M49" s="42" t="s">
        <v>135</v>
      </c>
      <c r="N49" s="42" t="s">
        <v>80</v>
      </c>
      <c r="O49" s="42" t="s">
        <v>80</v>
      </c>
      <c r="P49" s="41" t="s">
        <v>79</v>
      </c>
    </row>
    <row r="50" spans="1:16" ht="13" x14ac:dyDescent="0.3">
      <c r="A50" s="40" t="s">
        <v>46</v>
      </c>
      <c r="B50" s="40" t="s">
        <v>94</v>
      </c>
      <c r="C50" s="40" t="s">
        <v>104</v>
      </c>
      <c r="D50" s="40" t="s">
        <v>85</v>
      </c>
      <c r="E50" s="40" t="s">
        <v>108</v>
      </c>
      <c r="F50" s="40" t="s">
        <v>80</v>
      </c>
      <c r="G50" s="40" t="s">
        <v>80</v>
      </c>
      <c r="H50" s="40">
        <v>3</v>
      </c>
      <c r="I50" s="40" t="s">
        <v>80</v>
      </c>
      <c r="J50" s="40" t="s">
        <v>92</v>
      </c>
      <c r="K50" s="40" t="s">
        <v>107</v>
      </c>
      <c r="L50" s="40" t="s">
        <v>80</v>
      </c>
      <c r="M50" s="40" t="s">
        <v>106</v>
      </c>
      <c r="N50" s="40" t="s">
        <v>80</v>
      </c>
      <c r="O50" s="40" t="s">
        <v>80</v>
      </c>
      <c r="P50" s="39" t="s">
        <v>100</v>
      </c>
    </row>
    <row r="51" spans="1:16" ht="13" x14ac:dyDescent="0.3">
      <c r="A51" s="42" t="s">
        <v>46</v>
      </c>
      <c r="B51" s="42" t="s">
        <v>89</v>
      </c>
      <c r="C51" s="42" t="s">
        <v>104</v>
      </c>
      <c r="D51" s="42" t="s">
        <v>80</v>
      </c>
      <c r="E51" s="42" t="s">
        <v>170</v>
      </c>
      <c r="F51" s="42" t="s">
        <v>98</v>
      </c>
      <c r="G51" s="42" t="s">
        <v>80</v>
      </c>
      <c r="H51" s="42">
        <v>2</v>
      </c>
      <c r="I51" s="42" t="s">
        <v>80</v>
      </c>
      <c r="J51" s="42" t="s">
        <v>83</v>
      </c>
      <c r="K51" s="42" t="s">
        <v>141</v>
      </c>
      <c r="L51" s="42" t="s">
        <v>80</v>
      </c>
      <c r="M51" s="42" t="s">
        <v>169</v>
      </c>
      <c r="N51" s="42" t="s">
        <v>80</v>
      </c>
      <c r="O51" s="42" t="s">
        <v>84</v>
      </c>
      <c r="P51" s="41" t="s">
        <v>100</v>
      </c>
    </row>
    <row r="52" spans="1:16" ht="13" x14ac:dyDescent="0.3">
      <c r="A52" s="40" t="s">
        <v>46</v>
      </c>
      <c r="B52" s="40" t="s">
        <v>89</v>
      </c>
      <c r="C52" s="40" t="s">
        <v>104</v>
      </c>
      <c r="D52" s="40" t="s">
        <v>85</v>
      </c>
      <c r="E52" s="40" t="s">
        <v>132</v>
      </c>
      <c r="F52" s="40" t="s">
        <v>80</v>
      </c>
      <c r="G52" s="40" t="s">
        <v>85</v>
      </c>
      <c r="H52" s="40">
        <v>2</v>
      </c>
      <c r="I52" s="40" t="s">
        <v>80</v>
      </c>
      <c r="J52" s="40" t="s">
        <v>102</v>
      </c>
      <c r="K52" s="40" t="s">
        <v>131</v>
      </c>
      <c r="L52" s="40" t="s">
        <v>80</v>
      </c>
      <c r="M52" s="40" t="s">
        <v>96</v>
      </c>
      <c r="N52" s="40" t="s">
        <v>80</v>
      </c>
      <c r="O52" s="40" t="s">
        <v>80</v>
      </c>
      <c r="P52" s="39" t="s">
        <v>84</v>
      </c>
    </row>
    <row r="53" spans="1:16" ht="13" x14ac:dyDescent="0.3">
      <c r="A53" s="42" t="s">
        <v>46</v>
      </c>
      <c r="B53" s="42" t="s">
        <v>115</v>
      </c>
      <c r="C53" s="42" t="s">
        <v>104</v>
      </c>
      <c r="D53" s="42" t="s">
        <v>80</v>
      </c>
      <c r="E53" s="42" t="s">
        <v>93</v>
      </c>
      <c r="F53" s="42" t="s">
        <v>85</v>
      </c>
      <c r="G53" s="42" t="s">
        <v>80</v>
      </c>
      <c r="H53" s="42">
        <v>3</v>
      </c>
      <c r="I53" s="42" t="s">
        <v>85</v>
      </c>
      <c r="J53" s="42" t="s">
        <v>102</v>
      </c>
      <c r="K53" s="42" t="s">
        <v>175</v>
      </c>
      <c r="L53" s="42" t="s">
        <v>80</v>
      </c>
      <c r="M53" s="42" t="s">
        <v>81</v>
      </c>
      <c r="N53" s="42" t="s">
        <v>80</v>
      </c>
      <c r="O53" s="42" t="s">
        <v>80</v>
      </c>
      <c r="P53" s="41" t="s">
        <v>79</v>
      </c>
    </row>
    <row r="54" spans="1:16" ht="13" x14ac:dyDescent="0.3">
      <c r="A54" s="40" t="s">
        <v>46</v>
      </c>
      <c r="B54" s="40" t="s">
        <v>115</v>
      </c>
      <c r="C54" s="40" t="s">
        <v>104</v>
      </c>
      <c r="D54" s="40" t="s">
        <v>80</v>
      </c>
      <c r="E54" s="40" t="s">
        <v>93</v>
      </c>
      <c r="F54" s="40" t="s">
        <v>98</v>
      </c>
      <c r="G54" s="40" t="s">
        <v>80</v>
      </c>
      <c r="H54" s="40">
        <v>3</v>
      </c>
      <c r="I54" s="40" t="s">
        <v>80</v>
      </c>
      <c r="J54" s="40" t="s">
        <v>102</v>
      </c>
      <c r="K54" s="40" t="s">
        <v>172</v>
      </c>
      <c r="L54" s="40" t="s">
        <v>80</v>
      </c>
      <c r="M54" s="40" t="s">
        <v>81</v>
      </c>
      <c r="N54" s="40" t="s">
        <v>80</v>
      </c>
      <c r="O54" s="40" t="s">
        <v>80</v>
      </c>
      <c r="P54" s="39" t="s">
        <v>79</v>
      </c>
    </row>
    <row r="55" spans="1:16" ht="13" x14ac:dyDescent="0.3">
      <c r="A55" s="42" t="s">
        <v>46</v>
      </c>
      <c r="B55" s="42" t="s">
        <v>94</v>
      </c>
      <c r="C55" s="42" t="s">
        <v>88</v>
      </c>
      <c r="D55" s="42" t="s">
        <v>80</v>
      </c>
      <c r="E55" s="42" t="s">
        <v>93</v>
      </c>
      <c r="F55" s="42" t="s">
        <v>80</v>
      </c>
      <c r="G55" s="42" t="s">
        <v>80</v>
      </c>
      <c r="H55" s="42">
        <v>1</v>
      </c>
      <c r="I55" s="42" t="s">
        <v>80</v>
      </c>
      <c r="J55" s="42" t="s">
        <v>102</v>
      </c>
      <c r="K55" s="42" t="s">
        <v>107</v>
      </c>
      <c r="L55" s="42" t="s">
        <v>84</v>
      </c>
      <c r="M55" s="42" t="s">
        <v>148</v>
      </c>
      <c r="N55" s="42" t="s">
        <v>80</v>
      </c>
      <c r="O55" s="42" t="s">
        <v>80</v>
      </c>
      <c r="P55" s="41" t="s">
        <v>79</v>
      </c>
    </row>
    <row r="56" spans="1:16" ht="13" x14ac:dyDescent="0.3">
      <c r="A56" s="40" t="s">
        <v>46</v>
      </c>
      <c r="B56" s="40" t="s">
        <v>115</v>
      </c>
      <c r="C56" s="40" t="s">
        <v>104</v>
      </c>
      <c r="D56" s="40" t="s">
        <v>80</v>
      </c>
      <c r="E56" s="40" t="s">
        <v>93</v>
      </c>
      <c r="F56" s="40" t="s">
        <v>98</v>
      </c>
      <c r="G56" s="40" t="s">
        <v>80</v>
      </c>
      <c r="H56" s="40">
        <v>3</v>
      </c>
      <c r="I56" s="40" t="s">
        <v>84</v>
      </c>
      <c r="J56" s="40" t="s">
        <v>102</v>
      </c>
      <c r="K56" s="40" t="s">
        <v>124</v>
      </c>
      <c r="L56" s="40" t="s">
        <v>80</v>
      </c>
      <c r="M56" s="40" t="s">
        <v>81</v>
      </c>
      <c r="N56" s="40" t="s">
        <v>80</v>
      </c>
      <c r="O56" s="40" t="s">
        <v>80</v>
      </c>
      <c r="P56" s="39" t="s">
        <v>79</v>
      </c>
    </row>
    <row r="57" spans="1:16" ht="13" x14ac:dyDescent="0.3">
      <c r="A57" s="42" t="s">
        <v>46</v>
      </c>
      <c r="B57" s="42" t="s">
        <v>94</v>
      </c>
      <c r="C57" s="42" t="s">
        <v>88</v>
      </c>
      <c r="D57" s="42" t="s">
        <v>80</v>
      </c>
      <c r="E57" s="42" t="s">
        <v>93</v>
      </c>
      <c r="F57" s="42" t="s">
        <v>80</v>
      </c>
      <c r="G57" s="42" t="s">
        <v>80</v>
      </c>
      <c r="H57" s="42">
        <v>4</v>
      </c>
      <c r="I57" s="42" t="s">
        <v>80</v>
      </c>
      <c r="J57" s="42" t="s">
        <v>92</v>
      </c>
      <c r="K57" s="42" t="s">
        <v>91</v>
      </c>
      <c r="L57" s="42" t="s">
        <v>80</v>
      </c>
      <c r="M57" s="42" t="s">
        <v>90</v>
      </c>
      <c r="N57" s="42" t="s">
        <v>80</v>
      </c>
      <c r="O57" s="42" t="s">
        <v>80</v>
      </c>
      <c r="P57" s="41" t="s">
        <v>79</v>
      </c>
    </row>
    <row r="58" spans="1:16" ht="13" x14ac:dyDescent="0.3">
      <c r="A58" s="40" t="s">
        <v>45</v>
      </c>
      <c r="B58" s="40" t="s">
        <v>115</v>
      </c>
      <c r="C58" s="40" t="s">
        <v>104</v>
      </c>
      <c r="D58" s="40" t="s">
        <v>113</v>
      </c>
      <c r="E58" s="40" t="s">
        <v>156</v>
      </c>
      <c r="F58" s="40" t="s">
        <v>98</v>
      </c>
      <c r="G58" s="40" t="s">
        <v>80</v>
      </c>
      <c r="H58" s="40">
        <v>2</v>
      </c>
      <c r="I58" s="40" t="s">
        <v>84</v>
      </c>
      <c r="J58" s="40" t="s">
        <v>102</v>
      </c>
      <c r="K58" s="40" t="s">
        <v>165</v>
      </c>
      <c r="L58" s="40" t="s">
        <v>80</v>
      </c>
      <c r="M58" s="40" t="s">
        <v>110</v>
      </c>
      <c r="N58" s="40" t="s">
        <v>80</v>
      </c>
      <c r="O58" s="40" t="s">
        <v>80</v>
      </c>
      <c r="P58" s="39" t="s">
        <v>100</v>
      </c>
    </row>
    <row r="59" spans="1:16" ht="13" x14ac:dyDescent="0.3">
      <c r="A59" s="42" t="s">
        <v>46</v>
      </c>
      <c r="B59" s="42" t="s">
        <v>89</v>
      </c>
      <c r="C59" s="42" t="s">
        <v>104</v>
      </c>
      <c r="D59" s="42" t="s">
        <v>113</v>
      </c>
      <c r="E59" s="42" t="s">
        <v>156</v>
      </c>
      <c r="F59" s="42" t="s">
        <v>80</v>
      </c>
      <c r="G59" s="42" t="s">
        <v>80</v>
      </c>
      <c r="H59" s="42">
        <v>3</v>
      </c>
      <c r="I59" s="42" t="s">
        <v>80</v>
      </c>
      <c r="J59" s="42" t="s">
        <v>102</v>
      </c>
      <c r="K59" s="42" t="s">
        <v>152</v>
      </c>
      <c r="L59" s="42" t="s">
        <v>80</v>
      </c>
      <c r="M59" s="42" t="s">
        <v>148</v>
      </c>
      <c r="N59" s="42" t="s">
        <v>80</v>
      </c>
      <c r="O59" s="42" t="s">
        <v>80</v>
      </c>
      <c r="P59" s="41" t="s">
        <v>79</v>
      </c>
    </row>
    <row r="60" spans="1:16" ht="13" x14ac:dyDescent="0.3">
      <c r="A60" s="40" t="s">
        <v>46</v>
      </c>
      <c r="B60" s="40" t="s">
        <v>94</v>
      </c>
      <c r="C60" s="40" t="s">
        <v>88</v>
      </c>
      <c r="D60" s="40" t="s">
        <v>80</v>
      </c>
      <c r="E60" s="40" t="s">
        <v>156</v>
      </c>
      <c r="F60" s="40" t="s">
        <v>80</v>
      </c>
      <c r="G60" s="40" t="s">
        <v>80</v>
      </c>
      <c r="H60" s="40">
        <v>2</v>
      </c>
      <c r="I60" s="40" t="s">
        <v>85</v>
      </c>
      <c r="J60" s="40" t="s">
        <v>83</v>
      </c>
      <c r="K60" s="40" t="s">
        <v>107</v>
      </c>
      <c r="L60" s="40" t="s">
        <v>80</v>
      </c>
      <c r="M60" s="40" t="s">
        <v>90</v>
      </c>
      <c r="N60" s="40" t="s">
        <v>80</v>
      </c>
      <c r="O60" s="40" t="s">
        <v>80</v>
      </c>
      <c r="P60" s="39" t="s">
        <v>100</v>
      </c>
    </row>
    <row r="61" spans="1:16" ht="13" x14ac:dyDescent="0.3">
      <c r="A61" s="42" t="s">
        <v>46</v>
      </c>
      <c r="B61" s="42" t="s">
        <v>94</v>
      </c>
      <c r="C61" s="42" t="s">
        <v>104</v>
      </c>
      <c r="D61" s="42" t="s">
        <v>85</v>
      </c>
      <c r="E61" s="42" t="s">
        <v>156</v>
      </c>
      <c r="F61" s="42" t="s">
        <v>80</v>
      </c>
      <c r="G61" s="42" t="s">
        <v>80</v>
      </c>
      <c r="H61" s="42">
        <v>2</v>
      </c>
      <c r="I61" s="42" t="s">
        <v>80</v>
      </c>
      <c r="J61" s="42" t="s">
        <v>92</v>
      </c>
      <c r="K61" s="42" t="s">
        <v>107</v>
      </c>
      <c r="L61" s="42" t="s">
        <v>80</v>
      </c>
      <c r="M61" s="42" t="s">
        <v>90</v>
      </c>
      <c r="N61" s="42" t="s">
        <v>80</v>
      </c>
      <c r="O61" s="42" t="s">
        <v>80</v>
      </c>
      <c r="P61" s="41" t="s">
        <v>79</v>
      </c>
    </row>
    <row r="62" spans="1:16" ht="13" x14ac:dyDescent="0.3">
      <c r="A62" s="40" t="s">
        <v>46</v>
      </c>
      <c r="B62" s="40" t="s">
        <v>115</v>
      </c>
      <c r="C62" s="40" t="s">
        <v>104</v>
      </c>
      <c r="D62" s="40" t="s">
        <v>87</v>
      </c>
      <c r="E62" s="40" t="s">
        <v>139</v>
      </c>
      <c r="F62" s="40" t="s">
        <v>85</v>
      </c>
      <c r="G62" s="40" t="s">
        <v>80</v>
      </c>
      <c r="H62" s="40">
        <v>4</v>
      </c>
      <c r="I62" s="40" t="s">
        <v>84</v>
      </c>
      <c r="J62" s="40" t="s">
        <v>83</v>
      </c>
      <c r="K62" s="40" t="s">
        <v>138</v>
      </c>
      <c r="L62" s="40" t="s">
        <v>80</v>
      </c>
      <c r="M62" s="40" t="s">
        <v>81</v>
      </c>
      <c r="N62" s="40" t="s">
        <v>80</v>
      </c>
      <c r="O62" s="40" t="s">
        <v>80</v>
      </c>
      <c r="P62" s="39" t="s">
        <v>84</v>
      </c>
    </row>
    <row r="63" spans="1:16" ht="13" x14ac:dyDescent="0.3">
      <c r="A63" s="42" t="s">
        <v>46</v>
      </c>
      <c r="B63" s="42" t="s">
        <v>89</v>
      </c>
      <c r="C63" s="42" t="s">
        <v>88</v>
      </c>
      <c r="D63" s="42" t="s">
        <v>87</v>
      </c>
      <c r="E63" s="42" t="s">
        <v>86</v>
      </c>
      <c r="F63" s="42" t="s">
        <v>85</v>
      </c>
      <c r="G63" s="42" t="s">
        <v>80</v>
      </c>
      <c r="H63" s="42">
        <v>2</v>
      </c>
      <c r="I63" s="42" t="s">
        <v>84</v>
      </c>
      <c r="J63" s="42" t="s">
        <v>83</v>
      </c>
      <c r="K63" s="42" t="s">
        <v>82</v>
      </c>
      <c r="L63" s="42" t="s">
        <v>80</v>
      </c>
      <c r="M63" s="42" t="s">
        <v>81</v>
      </c>
      <c r="N63" s="42" t="s">
        <v>80</v>
      </c>
      <c r="O63" s="42" t="s">
        <v>80</v>
      </c>
      <c r="P63" s="41" t="s">
        <v>79</v>
      </c>
    </row>
    <row r="64" spans="1:16" ht="13" x14ac:dyDescent="0.3">
      <c r="A64" s="40" t="s">
        <v>46</v>
      </c>
      <c r="B64" s="40" t="s">
        <v>94</v>
      </c>
      <c r="C64" s="40" t="s">
        <v>88</v>
      </c>
      <c r="D64" s="40" t="s">
        <v>80</v>
      </c>
      <c r="E64" s="40" t="s">
        <v>147</v>
      </c>
      <c r="F64" s="40" t="s">
        <v>98</v>
      </c>
      <c r="G64" s="40" t="s">
        <v>85</v>
      </c>
      <c r="H64" s="40">
        <v>1</v>
      </c>
      <c r="I64" s="40" t="s">
        <v>85</v>
      </c>
      <c r="J64" s="40" t="s">
        <v>92</v>
      </c>
      <c r="K64" s="40" t="s">
        <v>97</v>
      </c>
      <c r="L64" s="40" t="s">
        <v>80</v>
      </c>
      <c r="M64" s="40" t="s">
        <v>136</v>
      </c>
      <c r="N64" s="40" t="s">
        <v>80</v>
      </c>
      <c r="O64" s="40" t="s">
        <v>80</v>
      </c>
      <c r="P64" s="39" t="s">
        <v>100</v>
      </c>
    </row>
    <row r="65" spans="1:16" ht="13" x14ac:dyDescent="0.3">
      <c r="A65" s="42" t="s">
        <v>46</v>
      </c>
      <c r="B65" s="42" t="s">
        <v>94</v>
      </c>
      <c r="C65" s="42" t="s">
        <v>88</v>
      </c>
      <c r="D65" s="42" t="s">
        <v>80</v>
      </c>
      <c r="E65" s="42" t="s">
        <v>153</v>
      </c>
      <c r="F65" s="42" t="s">
        <v>80</v>
      </c>
      <c r="G65" s="42" t="s">
        <v>80</v>
      </c>
      <c r="H65" s="42">
        <v>3</v>
      </c>
      <c r="I65" s="42" t="s">
        <v>84</v>
      </c>
      <c r="J65" s="42" t="s">
        <v>102</v>
      </c>
      <c r="K65" s="42" t="s">
        <v>121</v>
      </c>
      <c r="L65" s="42" t="s">
        <v>80</v>
      </c>
      <c r="M65" s="42" t="s">
        <v>96</v>
      </c>
      <c r="N65" s="42" t="s">
        <v>80</v>
      </c>
      <c r="O65" s="42" t="s">
        <v>80</v>
      </c>
      <c r="P65" s="41" t="s">
        <v>100</v>
      </c>
    </row>
    <row r="66" spans="1:16" ht="13" x14ac:dyDescent="0.3">
      <c r="A66" s="40" t="s">
        <v>45</v>
      </c>
      <c r="B66" s="40" t="s">
        <v>115</v>
      </c>
      <c r="C66" s="40" t="s">
        <v>114</v>
      </c>
      <c r="D66" s="40" t="s">
        <v>113</v>
      </c>
      <c r="E66" s="40" t="s">
        <v>167</v>
      </c>
      <c r="F66" s="40" t="s">
        <v>85</v>
      </c>
      <c r="G66" s="40" t="s">
        <v>85</v>
      </c>
      <c r="H66" s="40">
        <v>4</v>
      </c>
      <c r="I66" s="40" t="s">
        <v>80</v>
      </c>
      <c r="J66" s="40" t="s">
        <v>92</v>
      </c>
      <c r="K66" s="40" t="s">
        <v>161</v>
      </c>
      <c r="L66" s="40" t="s">
        <v>85</v>
      </c>
      <c r="M66" s="40" t="s">
        <v>148</v>
      </c>
      <c r="N66" s="40" t="s">
        <v>80</v>
      </c>
      <c r="O66" s="40" t="s">
        <v>85</v>
      </c>
      <c r="P66" s="39" t="s">
        <v>79</v>
      </c>
    </row>
    <row r="67" spans="1:16" ht="13" x14ac:dyDescent="0.3">
      <c r="A67" s="42" t="s">
        <v>46</v>
      </c>
      <c r="B67" s="42" t="s">
        <v>146</v>
      </c>
      <c r="C67" s="42" t="s">
        <v>88</v>
      </c>
      <c r="D67" s="42" t="s">
        <v>80</v>
      </c>
      <c r="E67" s="42" t="s">
        <v>171</v>
      </c>
      <c r="F67" s="42" t="s">
        <v>80</v>
      </c>
      <c r="G67" s="42" t="s">
        <v>85</v>
      </c>
      <c r="H67" s="42">
        <v>1</v>
      </c>
      <c r="I67" s="42" t="s">
        <v>80</v>
      </c>
      <c r="J67" s="42" t="s">
        <v>92</v>
      </c>
      <c r="K67" s="42" t="s">
        <v>161</v>
      </c>
      <c r="L67" s="42" t="s">
        <v>80</v>
      </c>
      <c r="M67" s="42" t="s">
        <v>148</v>
      </c>
      <c r="N67" s="42" t="s">
        <v>80</v>
      </c>
      <c r="O67" s="42" t="s">
        <v>80</v>
      </c>
      <c r="P67" s="41" t="s">
        <v>79</v>
      </c>
    </row>
    <row r="68" spans="1:16" ht="13" x14ac:dyDescent="0.3">
      <c r="A68" s="40" t="s">
        <v>46</v>
      </c>
      <c r="B68" s="40" t="s">
        <v>94</v>
      </c>
      <c r="C68" s="40" t="s">
        <v>88</v>
      </c>
      <c r="D68" s="40" t="s">
        <v>113</v>
      </c>
      <c r="E68" s="40" t="s">
        <v>130</v>
      </c>
      <c r="F68" s="40" t="s">
        <v>85</v>
      </c>
      <c r="G68" s="40" t="s">
        <v>80</v>
      </c>
      <c r="H68" s="40">
        <v>2</v>
      </c>
      <c r="I68" s="40" t="s">
        <v>85</v>
      </c>
      <c r="J68" s="40" t="s">
        <v>83</v>
      </c>
      <c r="K68" s="40" t="s">
        <v>141</v>
      </c>
      <c r="L68" s="40" t="s">
        <v>80</v>
      </c>
      <c r="M68" s="40" t="s">
        <v>150</v>
      </c>
      <c r="N68" s="40" t="s">
        <v>80</v>
      </c>
      <c r="O68" s="40" t="s">
        <v>80</v>
      </c>
      <c r="P68" s="39" t="s">
        <v>100</v>
      </c>
    </row>
    <row r="69" spans="1:16" ht="13" x14ac:dyDescent="0.3">
      <c r="A69" s="42" t="s">
        <v>46</v>
      </c>
      <c r="B69" s="42" t="s">
        <v>89</v>
      </c>
      <c r="C69" s="42" t="s">
        <v>104</v>
      </c>
      <c r="D69" s="42" t="s">
        <v>113</v>
      </c>
      <c r="E69" s="42" t="s">
        <v>130</v>
      </c>
      <c r="F69" s="42" t="s">
        <v>85</v>
      </c>
      <c r="G69" s="42" t="s">
        <v>80</v>
      </c>
      <c r="H69" s="42">
        <v>3</v>
      </c>
      <c r="I69" s="42" t="s">
        <v>80</v>
      </c>
      <c r="J69" s="42" t="s">
        <v>83</v>
      </c>
      <c r="K69" s="42" t="s">
        <v>142</v>
      </c>
      <c r="L69" s="42" t="s">
        <v>80</v>
      </c>
      <c r="M69" s="42" t="s">
        <v>159</v>
      </c>
      <c r="N69" s="42" t="s">
        <v>80</v>
      </c>
      <c r="O69" s="42" t="s">
        <v>80</v>
      </c>
      <c r="P69" s="41" t="s">
        <v>84</v>
      </c>
    </row>
    <row r="70" spans="1:16" ht="13" x14ac:dyDescent="0.3">
      <c r="A70" s="40" t="s">
        <v>46</v>
      </c>
      <c r="B70" s="40" t="s">
        <v>94</v>
      </c>
      <c r="C70" s="40" t="s">
        <v>88</v>
      </c>
      <c r="D70" s="40" t="s">
        <v>80</v>
      </c>
      <c r="E70" s="40" t="s">
        <v>130</v>
      </c>
      <c r="F70" s="40" t="s">
        <v>85</v>
      </c>
      <c r="G70" s="40" t="s">
        <v>80</v>
      </c>
      <c r="H70" s="40">
        <v>3</v>
      </c>
      <c r="I70" s="40" t="s">
        <v>80</v>
      </c>
      <c r="J70" s="40" t="s">
        <v>83</v>
      </c>
      <c r="K70" s="40" t="s">
        <v>158</v>
      </c>
      <c r="L70" s="40" t="s">
        <v>80</v>
      </c>
      <c r="M70" s="40" t="s">
        <v>157</v>
      </c>
      <c r="N70" s="40" t="s">
        <v>80</v>
      </c>
      <c r="O70" s="40" t="s">
        <v>80</v>
      </c>
      <c r="P70" s="39" t="s">
        <v>79</v>
      </c>
    </row>
    <row r="71" spans="1:16" ht="13" x14ac:dyDescent="0.3">
      <c r="A71" s="42" t="s">
        <v>46</v>
      </c>
      <c r="B71" s="42" t="s">
        <v>115</v>
      </c>
      <c r="C71" s="42" t="s">
        <v>104</v>
      </c>
      <c r="D71" s="42" t="s">
        <v>113</v>
      </c>
      <c r="E71" s="42" t="s">
        <v>130</v>
      </c>
      <c r="F71" s="42" t="s">
        <v>85</v>
      </c>
      <c r="G71" s="42" t="s">
        <v>80</v>
      </c>
      <c r="H71" s="42">
        <v>4</v>
      </c>
      <c r="I71" s="42" t="s">
        <v>80</v>
      </c>
      <c r="J71" s="42" t="s">
        <v>102</v>
      </c>
      <c r="K71" s="42" t="s">
        <v>118</v>
      </c>
      <c r="L71" s="42" t="s">
        <v>80</v>
      </c>
      <c r="M71" s="42" t="s">
        <v>150</v>
      </c>
      <c r="N71" s="42" t="s">
        <v>95</v>
      </c>
      <c r="O71" s="42" t="s">
        <v>80</v>
      </c>
      <c r="P71" s="41" t="s">
        <v>79</v>
      </c>
    </row>
    <row r="72" spans="1:16" ht="13" x14ac:dyDescent="0.3">
      <c r="A72" s="40" t="s">
        <v>46</v>
      </c>
      <c r="B72" s="40" t="s">
        <v>94</v>
      </c>
      <c r="C72" s="40" t="s">
        <v>104</v>
      </c>
      <c r="D72" s="40" t="s">
        <v>85</v>
      </c>
      <c r="E72" s="40" t="s">
        <v>130</v>
      </c>
      <c r="F72" s="40" t="s">
        <v>85</v>
      </c>
      <c r="G72" s="40" t="s">
        <v>84</v>
      </c>
      <c r="H72" s="40">
        <v>1</v>
      </c>
      <c r="I72" s="40" t="s">
        <v>80</v>
      </c>
      <c r="J72" s="40" t="s">
        <v>102</v>
      </c>
      <c r="K72" s="40" t="s">
        <v>129</v>
      </c>
      <c r="L72" s="40" t="s">
        <v>84</v>
      </c>
      <c r="M72" s="40" t="s">
        <v>81</v>
      </c>
      <c r="N72" s="40" t="s">
        <v>80</v>
      </c>
      <c r="O72" s="40" t="s">
        <v>80</v>
      </c>
      <c r="P72" s="39" t="s">
        <v>84</v>
      </c>
    </row>
    <row r="73" spans="1:16" ht="13" x14ac:dyDescent="0.3">
      <c r="A73" s="42" t="s">
        <v>46</v>
      </c>
      <c r="B73" s="42" t="s">
        <v>89</v>
      </c>
      <c r="C73" s="42" t="s">
        <v>104</v>
      </c>
      <c r="D73" s="42" t="s">
        <v>113</v>
      </c>
      <c r="E73" s="42" t="s">
        <v>174</v>
      </c>
      <c r="F73" s="42" t="s">
        <v>80</v>
      </c>
      <c r="G73" s="42" t="s">
        <v>80</v>
      </c>
      <c r="H73" s="42">
        <v>3</v>
      </c>
      <c r="I73" s="42" t="s">
        <v>80</v>
      </c>
      <c r="J73" s="42" t="s">
        <v>92</v>
      </c>
      <c r="K73" s="42" t="s">
        <v>173</v>
      </c>
      <c r="L73" s="42" t="s">
        <v>80</v>
      </c>
      <c r="M73" s="42" t="s">
        <v>81</v>
      </c>
      <c r="N73" s="42" t="s">
        <v>80</v>
      </c>
      <c r="O73" s="42" t="s">
        <v>80</v>
      </c>
      <c r="P73" s="41" t="s">
        <v>79</v>
      </c>
    </row>
    <row r="74" spans="1:16" ht="13" x14ac:dyDescent="0.3">
      <c r="A74" s="40" t="s">
        <v>45</v>
      </c>
      <c r="B74" s="40" t="s">
        <v>115</v>
      </c>
      <c r="C74" s="40" t="s">
        <v>104</v>
      </c>
      <c r="D74" s="40" t="s">
        <v>80</v>
      </c>
      <c r="E74" s="40" t="s">
        <v>143</v>
      </c>
      <c r="F74" s="40" t="s">
        <v>80</v>
      </c>
      <c r="G74" s="40" t="s">
        <v>80</v>
      </c>
      <c r="H74" s="40">
        <v>3</v>
      </c>
      <c r="I74" s="40" t="s">
        <v>80</v>
      </c>
      <c r="J74" s="40" t="s">
        <v>102</v>
      </c>
      <c r="K74" s="40" t="s">
        <v>109</v>
      </c>
      <c r="L74" s="40" t="s">
        <v>84</v>
      </c>
      <c r="M74" s="40" t="s">
        <v>106</v>
      </c>
      <c r="N74" s="40" t="s">
        <v>95</v>
      </c>
      <c r="O74" s="40" t="s">
        <v>84</v>
      </c>
      <c r="P74" s="39" t="s">
        <v>84</v>
      </c>
    </row>
    <row r="75" spans="1:16" ht="13" x14ac:dyDescent="0.3">
      <c r="A75" s="42" t="s">
        <v>46</v>
      </c>
      <c r="B75" s="42" t="s">
        <v>94</v>
      </c>
      <c r="C75" s="42" t="s">
        <v>104</v>
      </c>
      <c r="D75" s="42" t="s">
        <v>80</v>
      </c>
      <c r="E75" s="42" t="s">
        <v>143</v>
      </c>
      <c r="F75" s="42" t="s">
        <v>85</v>
      </c>
      <c r="G75" s="42" t="s">
        <v>80</v>
      </c>
      <c r="H75" s="42">
        <v>3</v>
      </c>
      <c r="I75" s="42" t="s">
        <v>84</v>
      </c>
      <c r="J75" s="42" t="s">
        <v>83</v>
      </c>
      <c r="K75" s="42" t="s">
        <v>107</v>
      </c>
      <c r="L75" s="42" t="s">
        <v>84</v>
      </c>
      <c r="M75" s="42" t="s">
        <v>106</v>
      </c>
      <c r="N75" s="42" t="s">
        <v>80</v>
      </c>
      <c r="O75" s="42" t="s">
        <v>80</v>
      </c>
      <c r="P75" s="41" t="s">
        <v>100</v>
      </c>
    </row>
    <row r="76" spans="1:16" ht="13" x14ac:dyDescent="0.3">
      <c r="A76" s="40" t="s">
        <v>46</v>
      </c>
      <c r="B76" s="40" t="s">
        <v>94</v>
      </c>
      <c r="C76" s="40" t="s">
        <v>104</v>
      </c>
      <c r="D76" s="40" t="s">
        <v>113</v>
      </c>
      <c r="E76" s="40" t="s">
        <v>163</v>
      </c>
      <c r="F76" s="40" t="s">
        <v>80</v>
      </c>
      <c r="G76" s="40" t="s">
        <v>80</v>
      </c>
      <c r="H76" s="40">
        <v>4</v>
      </c>
      <c r="I76" s="40" t="s">
        <v>80</v>
      </c>
      <c r="J76" s="40" t="s">
        <v>92</v>
      </c>
      <c r="K76" s="40" t="s">
        <v>107</v>
      </c>
      <c r="L76" s="40" t="s">
        <v>80</v>
      </c>
      <c r="M76" s="40" t="s">
        <v>90</v>
      </c>
      <c r="N76" s="40" t="s">
        <v>80</v>
      </c>
      <c r="O76" s="40" t="s">
        <v>80</v>
      </c>
      <c r="P76" s="39" t="s">
        <v>79</v>
      </c>
    </row>
    <row r="77" spans="1:16" ht="13" x14ac:dyDescent="0.3">
      <c r="A77" s="38" t="s">
        <v>46</v>
      </c>
      <c r="B77" s="38" t="s">
        <v>94</v>
      </c>
      <c r="C77" s="38" t="s">
        <v>104</v>
      </c>
      <c r="D77" s="38" t="s">
        <v>80</v>
      </c>
      <c r="E77" s="38" t="s">
        <v>128</v>
      </c>
      <c r="F77" s="38" t="s">
        <v>80</v>
      </c>
      <c r="G77" s="38" t="s">
        <v>80</v>
      </c>
      <c r="H77" s="38">
        <v>2</v>
      </c>
      <c r="I77" s="38" t="s">
        <v>85</v>
      </c>
      <c r="J77" s="38" t="s">
        <v>83</v>
      </c>
      <c r="K77" s="38" t="s">
        <v>122</v>
      </c>
      <c r="L77" s="38" t="s">
        <v>80</v>
      </c>
      <c r="M77" s="38" t="s">
        <v>127</v>
      </c>
      <c r="N77" s="38" t="s">
        <v>80</v>
      </c>
      <c r="O77" s="38" t="s">
        <v>80</v>
      </c>
      <c r="P77" s="37" t="s">
        <v>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9E9D1-2CE0-4B9D-8FFC-F61F9988E4B5}">
  <dimension ref="A1:I111"/>
  <sheetViews>
    <sheetView showGridLines="0" topLeftCell="A69" zoomScale="104" zoomScaleNormal="104" workbookViewId="0">
      <selection activeCell="A72" sqref="A72"/>
    </sheetView>
  </sheetViews>
  <sheetFormatPr defaultRowHeight="13" x14ac:dyDescent="0.3"/>
  <cols>
    <col min="1" max="1" width="55.26953125" style="36" customWidth="1"/>
    <col min="2" max="2" width="13.7265625" style="36" customWidth="1"/>
    <col min="3" max="3" width="20.54296875" style="36" customWidth="1"/>
    <col min="4" max="16384" width="8.7265625" style="36"/>
  </cols>
  <sheetData>
    <row r="1" spans="1:2" ht="18.5" x14ac:dyDescent="0.45">
      <c r="A1" s="44" t="s">
        <v>190</v>
      </c>
    </row>
    <row r="2" spans="1:2" ht="14.5" x14ac:dyDescent="0.35">
      <c r="A2" s="45" t="s">
        <v>191</v>
      </c>
    </row>
    <row r="3" spans="1:2" ht="14.5" x14ac:dyDescent="0.35">
      <c r="A3" s="46" t="s">
        <v>192</v>
      </c>
      <c r="B3" s="46"/>
    </row>
    <row r="4" spans="1:2" x14ac:dyDescent="0.3">
      <c r="A4" s="47" t="s">
        <v>193</v>
      </c>
      <c r="B4" s="47" t="s">
        <v>192</v>
      </c>
    </row>
    <row r="5" spans="1:2" x14ac:dyDescent="0.3">
      <c r="A5" s="48" t="s">
        <v>46</v>
      </c>
      <c r="B5" s="47">
        <v>66</v>
      </c>
    </row>
    <row r="6" spans="1:2" x14ac:dyDescent="0.3">
      <c r="A6" s="48" t="s">
        <v>45</v>
      </c>
      <c r="B6" s="47">
        <v>10</v>
      </c>
    </row>
    <row r="7" spans="1:2" x14ac:dyDescent="0.3">
      <c r="A7" s="48" t="s">
        <v>39</v>
      </c>
      <c r="B7" s="47">
        <v>76</v>
      </c>
    </row>
    <row r="8" spans="1:2" ht="14.5" x14ac:dyDescent="0.35">
      <c r="A8" s="45" t="s">
        <v>194</v>
      </c>
    </row>
    <row r="9" spans="1:2" ht="14.5" x14ac:dyDescent="0.35">
      <c r="A9" s="61" t="s">
        <v>195</v>
      </c>
      <c r="B9" s="61"/>
    </row>
    <row r="10" spans="1:2" x14ac:dyDescent="0.3">
      <c r="A10" s="47" t="s">
        <v>193</v>
      </c>
      <c r="B10" s="47" t="s">
        <v>196</v>
      </c>
    </row>
    <row r="11" spans="1:2" x14ac:dyDescent="0.3">
      <c r="A11" s="48">
        <v>3</v>
      </c>
      <c r="B11" s="47">
        <v>75</v>
      </c>
    </row>
    <row r="12" spans="1:2" x14ac:dyDescent="0.3">
      <c r="A12" s="48">
        <v>2</v>
      </c>
      <c r="B12" s="47">
        <v>50</v>
      </c>
    </row>
    <row r="13" spans="1:2" x14ac:dyDescent="0.3">
      <c r="A13" s="48">
        <v>4</v>
      </c>
      <c r="B13" s="47">
        <v>40</v>
      </c>
    </row>
    <row r="14" spans="1:2" x14ac:dyDescent="0.3">
      <c r="A14" s="48">
        <v>5</v>
      </c>
      <c r="B14" s="47">
        <v>15</v>
      </c>
    </row>
    <row r="15" spans="1:2" x14ac:dyDescent="0.3">
      <c r="A15" s="48">
        <v>1</v>
      </c>
      <c r="B15" s="47">
        <v>13</v>
      </c>
    </row>
    <row r="16" spans="1:2" x14ac:dyDescent="0.3">
      <c r="A16" s="48" t="s">
        <v>39</v>
      </c>
      <c r="B16" s="47">
        <v>193</v>
      </c>
    </row>
    <row r="17" spans="1:2" x14ac:dyDescent="0.3">
      <c r="A17" s="49"/>
    </row>
    <row r="18" spans="1:2" ht="14.5" x14ac:dyDescent="0.35">
      <c r="A18" s="45" t="s">
        <v>197</v>
      </c>
    </row>
    <row r="19" spans="1:2" ht="14.5" x14ac:dyDescent="0.35">
      <c r="A19" s="46" t="s">
        <v>198</v>
      </c>
      <c r="B19" s="46"/>
    </row>
    <row r="20" spans="1:2" x14ac:dyDescent="0.3">
      <c r="A20" s="47" t="s">
        <v>193</v>
      </c>
      <c r="B20" s="47" t="s">
        <v>196</v>
      </c>
    </row>
    <row r="21" spans="1:2" x14ac:dyDescent="0.3">
      <c r="A21" s="48" t="s">
        <v>80</v>
      </c>
      <c r="B21" s="47">
        <v>42</v>
      </c>
    </row>
    <row r="22" spans="1:2" x14ac:dyDescent="0.3">
      <c r="A22" s="48" t="s">
        <v>85</v>
      </c>
      <c r="B22" s="47">
        <v>24</v>
      </c>
    </row>
    <row r="23" spans="1:2" x14ac:dyDescent="0.3">
      <c r="A23" s="48" t="s">
        <v>98</v>
      </c>
      <c r="B23" s="47">
        <v>10</v>
      </c>
    </row>
    <row r="24" spans="1:2" x14ac:dyDescent="0.3">
      <c r="A24" s="48" t="s">
        <v>39</v>
      </c>
      <c r="B24" s="47">
        <v>76</v>
      </c>
    </row>
    <row r="25" spans="1:2" x14ac:dyDescent="0.3">
      <c r="A25" s="49"/>
    </row>
    <row r="26" spans="1:2" ht="14.5" x14ac:dyDescent="0.35">
      <c r="A26" s="45" t="s">
        <v>199</v>
      </c>
    </row>
    <row r="27" spans="1:2" ht="14.5" x14ac:dyDescent="0.35">
      <c r="A27" s="46" t="s">
        <v>200</v>
      </c>
      <c r="B27" s="46"/>
    </row>
    <row r="28" spans="1:2" x14ac:dyDescent="0.3">
      <c r="A28" s="47" t="s">
        <v>193</v>
      </c>
      <c r="B28" s="47" t="s">
        <v>196</v>
      </c>
    </row>
    <row r="29" spans="1:2" x14ac:dyDescent="0.3">
      <c r="A29" s="48" t="s">
        <v>85</v>
      </c>
      <c r="B29" s="47">
        <v>11</v>
      </c>
    </row>
    <row r="30" spans="1:2" x14ac:dyDescent="0.3">
      <c r="A30" s="48" t="s">
        <v>84</v>
      </c>
      <c r="B30" s="47">
        <v>3</v>
      </c>
    </row>
    <row r="31" spans="1:2" x14ac:dyDescent="0.3">
      <c r="A31" s="48" t="s">
        <v>80</v>
      </c>
      <c r="B31" s="47">
        <v>62</v>
      </c>
    </row>
    <row r="32" spans="1:2" x14ac:dyDescent="0.3">
      <c r="A32" s="48" t="s">
        <v>39</v>
      </c>
      <c r="B32" s="47">
        <v>76</v>
      </c>
    </row>
    <row r="33" spans="1:2" x14ac:dyDescent="0.3">
      <c r="A33" s="49"/>
    </row>
    <row r="34" spans="1:2" ht="14.5" x14ac:dyDescent="0.35">
      <c r="A34" s="45" t="s">
        <v>201</v>
      </c>
      <c r="B34" s="45"/>
    </row>
    <row r="35" spans="1:2" ht="29" x14ac:dyDescent="0.35">
      <c r="A35" s="50" t="s">
        <v>202</v>
      </c>
      <c r="B35" s="46"/>
    </row>
    <row r="36" spans="1:2" x14ac:dyDescent="0.3">
      <c r="A36" s="47" t="s">
        <v>193</v>
      </c>
      <c r="B36" s="47" t="s">
        <v>196</v>
      </c>
    </row>
    <row r="37" spans="1:2" x14ac:dyDescent="0.3">
      <c r="A37" s="48" t="s">
        <v>84</v>
      </c>
      <c r="B37" s="47">
        <v>1</v>
      </c>
    </row>
    <row r="38" spans="1:2" x14ac:dyDescent="0.3">
      <c r="A38" s="48" t="s">
        <v>92</v>
      </c>
      <c r="B38" s="47">
        <v>17</v>
      </c>
    </row>
    <row r="39" spans="1:2" x14ac:dyDescent="0.3">
      <c r="A39" s="48" t="s">
        <v>102</v>
      </c>
      <c r="B39" s="47">
        <v>23</v>
      </c>
    </row>
    <row r="40" spans="1:2" x14ac:dyDescent="0.3">
      <c r="A40" s="48" t="s">
        <v>83</v>
      </c>
      <c r="B40" s="47">
        <v>35</v>
      </c>
    </row>
    <row r="41" spans="1:2" x14ac:dyDescent="0.3">
      <c r="A41" s="48" t="s">
        <v>39</v>
      </c>
      <c r="B41" s="47">
        <v>76</v>
      </c>
    </row>
    <row r="42" spans="1:2" x14ac:dyDescent="0.3">
      <c r="A42" s="49"/>
    </row>
    <row r="43" spans="1:2" x14ac:dyDescent="0.3">
      <c r="A43" s="49"/>
    </row>
    <row r="44" spans="1:2" x14ac:dyDescent="0.3">
      <c r="A44" s="49"/>
    </row>
    <row r="45" spans="1:2" ht="14.5" x14ac:dyDescent="0.35">
      <c r="A45" s="45" t="s">
        <v>203</v>
      </c>
    </row>
    <row r="46" spans="1:2" ht="14.5" x14ac:dyDescent="0.35">
      <c r="A46" s="51" t="s">
        <v>181</v>
      </c>
      <c r="B46" s="52"/>
    </row>
    <row r="47" spans="1:2" x14ac:dyDescent="0.3">
      <c r="A47" s="47" t="s">
        <v>193</v>
      </c>
      <c r="B47" s="47" t="s">
        <v>196</v>
      </c>
    </row>
    <row r="48" spans="1:2" x14ac:dyDescent="0.3">
      <c r="A48" s="47" t="s">
        <v>204</v>
      </c>
      <c r="B48" s="47">
        <v>8</v>
      </c>
    </row>
    <row r="49" spans="1:9" x14ac:dyDescent="0.3">
      <c r="A49" s="47" t="s">
        <v>161</v>
      </c>
      <c r="B49" s="47">
        <v>12</v>
      </c>
    </row>
    <row r="50" spans="1:9" ht="15.5" customHeight="1" x14ac:dyDescent="0.3">
      <c r="A50" s="47" t="s">
        <v>109</v>
      </c>
      <c r="B50" s="47">
        <v>12</v>
      </c>
    </row>
    <row r="51" spans="1:9" ht="18" customHeight="1" x14ac:dyDescent="0.3">
      <c r="A51" s="47" t="s">
        <v>152</v>
      </c>
      <c r="B51" s="47">
        <v>16</v>
      </c>
    </row>
    <row r="52" spans="1:9" ht="17" customHeight="1" x14ac:dyDescent="0.3">
      <c r="A52" s="47" t="s">
        <v>121</v>
      </c>
      <c r="B52" s="47">
        <v>16</v>
      </c>
    </row>
    <row r="53" spans="1:9" ht="17.5" customHeight="1" x14ac:dyDescent="0.3">
      <c r="A53" s="53" t="s">
        <v>107</v>
      </c>
      <c r="B53" s="47">
        <v>34</v>
      </c>
    </row>
    <row r="54" spans="1:9" ht="22.5" customHeight="1" x14ac:dyDescent="0.3">
      <c r="A54" s="54" t="s">
        <v>39</v>
      </c>
      <c r="B54" s="47">
        <v>98</v>
      </c>
      <c r="I54" s="55"/>
    </row>
    <row r="55" spans="1:9" x14ac:dyDescent="0.3">
      <c r="A55" s="49"/>
    </row>
    <row r="56" spans="1:9" ht="14.5" x14ac:dyDescent="0.35">
      <c r="A56" s="56" t="s">
        <v>205</v>
      </c>
    </row>
    <row r="57" spans="1:9" ht="29" x14ac:dyDescent="0.35">
      <c r="A57" s="50" t="s">
        <v>206</v>
      </c>
      <c r="B57" s="46"/>
    </row>
    <row r="58" spans="1:9" x14ac:dyDescent="0.3">
      <c r="A58" s="47" t="s">
        <v>193</v>
      </c>
      <c r="B58" s="47" t="s">
        <v>196</v>
      </c>
    </row>
    <row r="59" spans="1:9" x14ac:dyDescent="0.3">
      <c r="A59" s="48" t="s">
        <v>80</v>
      </c>
      <c r="B59" s="47">
        <v>68</v>
      </c>
    </row>
    <row r="60" spans="1:9" x14ac:dyDescent="0.3">
      <c r="A60" s="48" t="s">
        <v>84</v>
      </c>
      <c r="B60" s="47">
        <v>5</v>
      </c>
    </row>
    <row r="61" spans="1:9" x14ac:dyDescent="0.3">
      <c r="A61" s="48" t="s">
        <v>85</v>
      </c>
      <c r="B61" s="47">
        <v>3</v>
      </c>
    </row>
    <row r="62" spans="1:9" x14ac:dyDescent="0.3">
      <c r="A62" s="48" t="s">
        <v>39</v>
      </c>
      <c r="B62" s="47">
        <v>76</v>
      </c>
    </row>
    <row r="63" spans="1:9" x14ac:dyDescent="0.3">
      <c r="A63" s="49"/>
    </row>
    <row r="64" spans="1:9" x14ac:dyDescent="0.3">
      <c r="A64" s="49"/>
    </row>
    <row r="65" spans="1:2" x14ac:dyDescent="0.3">
      <c r="A65" s="49"/>
    </row>
    <row r="66" spans="1:2" x14ac:dyDescent="0.3">
      <c r="A66" s="49"/>
    </row>
    <row r="67" spans="1:2" x14ac:dyDescent="0.3">
      <c r="A67" s="49"/>
    </row>
    <row r="68" spans="1:2" ht="14.5" x14ac:dyDescent="0.35">
      <c r="A68" s="45" t="s">
        <v>207</v>
      </c>
    </row>
    <row r="69" spans="1:2" ht="14.5" x14ac:dyDescent="0.35">
      <c r="A69" s="61" t="s">
        <v>208</v>
      </c>
      <c r="B69" s="61"/>
    </row>
    <row r="70" spans="1:2" x14ac:dyDescent="0.3">
      <c r="A70" s="47" t="s">
        <v>193</v>
      </c>
      <c r="B70" s="47" t="s">
        <v>196</v>
      </c>
    </row>
    <row r="71" spans="1:2" ht="17.5" customHeight="1" x14ac:dyDescent="0.3">
      <c r="A71" s="47" t="s">
        <v>90</v>
      </c>
      <c r="B71" s="47">
        <v>18</v>
      </c>
    </row>
    <row r="72" spans="1:2" x14ac:dyDescent="0.3">
      <c r="A72" s="47" t="s">
        <v>148</v>
      </c>
      <c r="B72" s="47">
        <v>33</v>
      </c>
    </row>
    <row r="73" spans="1:2" x14ac:dyDescent="0.3">
      <c r="A73" s="47" t="s">
        <v>106</v>
      </c>
      <c r="B73" s="47">
        <v>37</v>
      </c>
    </row>
    <row r="74" spans="1:2" x14ac:dyDescent="0.3">
      <c r="A74" s="54" t="s">
        <v>209</v>
      </c>
      <c r="B74" s="47">
        <v>38</v>
      </c>
    </row>
    <row r="75" spans="1:2" x14ac:dyDescent="0.3">
      <c r="A75" s="57" t="s">
        <v>39</v>
      </c>
      <c r="B75" s="57">
        <v>126</v>
      </c>
    </row>
    <row r="77" spans="1:2" x14ac:dyDescent="0.3">
      <c r="A77" s="49"/>
    </row>
    <row r="78" spans="1:2" x14ac:dyDescent="0.3">
      <c r="A78" s="49"/>
    </row>
    <row r="79" spans="1:2" x14ac:dyDescent="0.3">
      <c r="A79" s="49"/>
    </row>
    <row r="80" spans="1:2" x14ac:dyDescent="0.3">
      <c r="A80" s="49"/>
    </row>
    <row r="81" spans="1:2" ht="14.5" x14ac:dyDescent="0.35">
      <c r="A81" s="45" t="s">
        <v>210</v>
      </c>
    </row>
    <row r="82" spans="1:2" ht="14.5" x14ac:dyDescent="0.35">
      <c r="A82" s="61" t="s">
        <v>211</v>
      </c>
      <c r="B82" s="61"/>
    </row>
    <row r="83" spans="1:2" x14ac:dyDescent="0.3">
      <c r="A83" s="47" t="s">
        <v>193</v>
      </c>
      <c r="B83" s="47" t="s">
        <v>196</v>
      </c>
    </row>
    <row r="84" spans="1:2" x14ac:dyDescent="0.3">
      <c r="A84" s="48" t="s">
        <v>80</v>
      </c>
      <c r="B84" s="47">
        <v>67</v>
      </c>
    </row>
    <row r="85" spans="1:2" x14ac:dyDescent="0.3">
      <c r="A85" s="48" t="s">
        <v>95</v>
      </c>
      <c r="B85" s="47">
        <v>8</v>
      </c>
    </row>
    <row r="86" spans="1:2" x14ac:dyDescent="0.3">
      <c r="A86" s="48" t="s">
        <v>85</v>
      </c>
      <c r="B86" s="47">
        <v>1</v>
      </c>
    </row>
    <row r="87" spans="1:2" x14ac:dyDescent="0.3">
      <c r="A87" s="48" t="s">
        <v>39</v>
      </c>
      <c r="B87" s="47">
        <v>76</v>
      </c>
    </row>
    <row r="88" spans="1:2" x14ac:dyDescent="0.3">
      <c r="A88" s="49"/>
    </row>
    <row r="89" spans="1:2" x14ac:dyDescent="0.3">
      <c r="A89" s="49"/>
    </row>
    <row r="90" spans="1:2" x14ac:dyDescent="0.3">
      <c r="A90" s="49"/>
    </row>
    <row r="91" spans="1:2" x14ac:dyDescent="0.3">
      <c r="A91" s="49"/>
    </row>
    <row r="92" spans="1:2" ht="14.5" x14ac:dyDescent="0.35">
      <c r="A92" s="45" t="s">
        <v>212</v>
      </c>
      <c r="B92" s="45"/>
    </row>
    <row r="93" spans="1:2" ht="35" customHeight="1" x14ac:dyDescent="0.35">
      <c r="A93" s="62" t="s">
        <v>213</v>
      </c>
      <c r="B93" s="62"/>
    </row>
    <row r="94" spans="1:2" x14ac:dyDescent="0.3">
      <c r="A94" s="47" t="s">
        <v>193</v>
      </c>
      <c r="B94" s="47" t="s">
        <v>196</v>
      </c>
    </row>
    <row r="95" spans="1:2" x14ac:dyDescent="0.3">
      <c r="A95" s="48" t="s">
        <v>80</v>
      </c>
      <c r="B95" s="47">
        <v>66</v>
      </c>
    </row>
    <row r="96" spans="1:2" x14ac:dyDescent="0.3">
      <c r="A96" s="48" t="s">
        <v>85</v>
      </c>
      <c r="B96" s="47">
        <v>6</v>
      </c>
    </row>
    <row r="97" spans="1:6" x14ac:dyDescent="0.3">
      <c r="A97" s="48" t="s">
        <v>84</v>
      </c>
      <c r="B97" s="47">
        <v>4</v>
      </c>
    </row>
    <row r="98" spans="1:6" x14ac:dyDescent="0.3">
      <c r="A98" s="48" t="s">
        <v>39</v>
      </c>
      <c r="B98" s="47">
        <v>76</v>
      </c>
    </row>
    <row r="99" spans="1:6" x14ac:dyDescent="0.3">
      <c r="A99" s="49"/>
      <c r="F99" s="55"/>
    </row>
    <row r="100" spans="1:6" x14ac:dyDescent="0.3">
      <c r="A100" s="49"/>
    </row>
    <row r="101" spans="1:6" x14ac:dyDescent="0.3">
      <c r="A101" s="49"/>
    </row>
    <row r="102" spans="1:6" x14ac:dyDescent="0.3">
      <c r="A102" s="49"/>
    </row>
    <row r="103" spans="1:6" x14ac:dyDescent="0.3">
      <c r="A103" s="49"/>
    </row>
    <row r="104" spans="1:6" ht="14.5" x14ac:dyDescent="0.35">
      <c r="A104" s="45" t="s">
        <v>214</v>
      </c>
      <c r="B104" s="45"/>
    </row>
    <row r="105" spans="1:6" ht="14.5" x14ac:dyDescent="0.35">
      <c r="A105" s="61" t="s">
        <v>215</v>
      </c>
      <c r="B105" s="61"/>
    </row>
    <row r="106" spans="1:6" x14ac:dyDescent="0.3">
      <c r="A106" s="47" t="s">
        <v>216</v>
      </c>
      <c r="B106" s="47" t="s">
        <v>196</v>
      </c>
    </row>
    <row r="107" spans="1:6" x14ac:dyDescent="0.3">
      <c r="A107" s="48" t="s">
        <v>79</v>
      </c>
      <c r="B107" s="47">
        <v>39</v>
      </c>
    </row>
    <row r="108" spans="1:6" x14ac:dyDescent="0.3">
      <c r="A108" s="48" t="s">
        <v>100</v>
      </c>
      <c r="B108" s="47">
        <v>18</v>
      </c>
    </row>
    <row r="109" spans="1:6" x14ac:dyDescent="0.3">
      <c r="A109" s="48" t="s">
        <v>84</v>
      </c>
      <c r="B109" s="47">
        <v>15</v>
      </c>
    </row>
    <row r="110" spans="1:6" x14ac:dyDescent="0.3">
      <c r="A110" s="48" t="s">
        <v>134</v>
      </c>
      <c r="B110" s="47">
        <v>4</v>
      </c>
    </row>
    <row r="111" spans="1:6" x14ac:dyDescent="0.3">
      <c r="A111" s="48" t="s">
        <v>39</v>
      </c>
      <c r="B111" s="47">
        <v>76</v>
      </c>
    </row>
  </sheetData>
  <mergeCells count="5">
    <mergeCell ref="A9:B9"/>
    <mergeCell ref="A69:B69"/>
    <mergeCell ref="A82:B82"/>
    <mergeCell ref="A93:B93"/>
    <mergeCell ref="A105:B105"/>
  </mergeCells>
  <pageMargins left="0.7" right="0.7" top="0.75" bottom="0.75" header="0.3" footer="0.3"/>
  <pageSetup orientation="portrait" r:id="rId10"/>
  <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AE1D-FCBA-4BDF-92CC-774BAAA435FC}">
  <dimension ref="A1:X52"/>
  <sheetViews>
    <sheetView zoomScale="74" zoomScaleNormal="74" workbookViewId="0">
      <selection activeCell="S15" sqref="S15"/>
    </sheetView>
  </sheetViews>
  <sheetFormatPr defaultRowHeight="14.5" x14ac:dyDescent="0.35"/>
  <sheetData>
    <row r="1" spans="1:24" x14ac:dyDescent="0.35">
      <c r="A1" s="7"/>
      <c r="B1" s="7"/>
      <c r="C1" s="7"/>
      <c r="D1" s="7"/>
      <c r="E1" s="7"/>
      <c r="F1" s="7"/>
      <c r="G1" s="7"/>
      <c r="H1" s="7"/>
      <c r="I1" s="7"/>
      <c r="J1" s="7"/>
      <c r="K1" s="7"/>
      <c r="L1" s="7"/>
      <c r="M1" s="7"/>
      <c r="N1" s="7"/>
      <c r="O1" s="7"/>
      <c r="P1" s="7"/>
      <c r="Q1" s="7"/>
      <c r="R1" s="7"/>
      <c r="S1" s="7"/>
      <c r="T1" s="7"/>
      <c r="U1" s="7"/>
      <c r="V1" s="7"/>
      <c r="W1" s="6"/>
      <c r="X1" s="6"/>
    </row>
    <row r="2" spans="1:24" x14ac:dyDescent="0.35">
      <c r="A2" s="7"/>
      <c r="B2" s="7"/>
      <c r="C2" s="7"/>
      <c r="D2" s="7"/>
      <c r="E2" s="7"/>
      <c r="F2" s="7"/>
      <c r="G2" s="7"/>
      <c r="H2" s="7"/>
      <c r="I2" s="7"/>
      <c r="J2" s="7"/>
      <c r="K2" s="7"/>
      <c r="L2" s="7"/>
      <c r="M2" s="7"/>
      <c r="N2" s="7"/>
      <c r="O2" s="7"/>
      <c r="P2" s="7"/>
      <c r="Q2" s="7"/>
      <c r="R2" s="7"/>
      <c r="S2" s="7"/>
      <c r="T2" s="7"/>
      <c r="U2" s="7"/>
      <c r="V2" s="7"/>
      <c r="W2" s="6"/>
      <c r="X2" s="6"/>
    </row>
    <row r="3" spans="1:24" x14ac:dyDescent="0.35">
      <c r="A3" s="7"/>
      <c r="B3" s="7"/>
      <c r="C3" s="7"/>
      <c r="D3" s="7"/>
      <c r="E3" s="7"/>
      <c r="F3" s="7"/>
      <c r="G3" s="7"/>
      <c r="H3" s="7"/>
      <c r="I3" s="7"/>
      <c r="J3" s="7"/>
      <c r="K3" s="7"/>
      <c r="L3" s="7"/>
      <c r="M3" s="7"/>
      <c r="N3" s="7"/>
      <c r="O3" s="7"/>
      <c r="P3" s="7"/>
      <c r="Q3" s="7"/>
      <c r="R3" s="7"/>
      <c r="S3" s="7"/>
      <c r="T3" s="7"/>
      <c r="U3" s="7"/>
      <c r="V3" s="7"/>
      <c r="W3" s="6"/>
      <c r="X3" s="6"/>
    </row>
    <row r="4" spans="1:24" x14ac:dyDescent="0.35">
      <c r="A4" s="7"/>
      <c r="B4" s="7"/>
      <c r="C4" s="7"/>
      <c r="D4" s="7"/>
      <c r="E4" s="7"/>
      <c r="F4" s="7"/>
      <c r="G4" s="7"/>
      <c r="H4" s="7"/>
      <c r="I4" s="7"/>
      <c r="J4" s="7"/>
      <c r="K4" s="7"/>
      <c r="L4" s="7"/>
      <c r="M4" s="7"/>
      <c r="N4" s="7"/>
      <c r="O4" s="7"/>
      <c r="P4" s="7"/>
      <c r="Q4" s="7"/>
      <c r="R4" s="7"/>
      <c r="S4" s="7"/>
      <c r="T4" s="7"/>
      <c r="U4" s="7"/>
      <c r="V4" s="7"/>
      <c r="W4" s="6"/>
      <c r="X4" s="6"/>
    </row>
    <row r="5" spans="1:24" x14ac:dyDescent="0.35">
      <c r="A5" s="7"/>
      <c r="B5" s="7"/>
      <c r="C5" s="7"/>
      <c r="D5" s="7"/>
      <c r="E5" s="7"/>
      <c r="F5" s="7"/>
      <c r="G5" s="7"/>
      <c r="H5" s="7"/>
      <c r="I5" s="7"/>
      <c r="J5" s="7"/>
      <c r="K5" s="7"/>
      <c r="L5" s="7"/>
      <c r="M5" s="7"/>
      <c r="N5" s="7"/>
      <c r="O5" s="7"/>
      <c r="P5" s="7"/>
      <c r="Q5" s="7"/>
      <c r="R5" s="7"/>
      <c r="S5" s="7"/>
      <c r="T5" s="7"/>
      <c r="U5" s="7"/>
      <c r="V5" s="7"/>
      <c r="W5" s="6"/>
      <c r="X5" s="6"/>
    </row>
    <row r="6" spans="1:24" x14ac:dyDescent="0.35">
      <c r="A6" s="7"/>
      <c r="B6" s="7"/>
      <c r="C6" s="7"/>
      <c r="D6" s="7"/>
      <c r="E6" s="7"/>
      <c r="F6" s="7"/>
      <c r="G6" s="7"/>
      <c r="H6" s="7"/>
      <c r="I6" s="7"/>
      <c r="J6" s="7"/>
      <c r="K6" s="7"/>
      <c r="L6" s="7"/>
      <c r="M6" s="7"/>
      <c r="N6" s="7"/>
      <c r="O6" s="7"/>
      <c r="P6" s="7"/>
      <c r="Q6" s="7"/>
      <c r="R6" s="7"/>
      <c r="S6" s="7"/>
      <c r="T6" s="7"/>
      <c r="U6" s="7"/>
      <c r="V6" s="7"/>
      <c r="W6" s="6"/>
      <c r="X6" s="6"/>
    </row>
    <row r="7" spans="1:24" x14ac:dyDescent="0.35">
      <c r="A7" s="7"/>
      <c r="B7" s="7"/>
      <c r="C7" s="7"/>
      <c r="D7" s="7"/>
      <c r="E7" s="7"/>
      <c r="F7" s="7"/>
      <c r="G7" s="7"/>
      <c r="H7" s="7"/>
      <c r="I7" s="7"/>
      <c r="J7" s="7"/>
      <c r="K7" s="7"/>
      <c r="L7" s="7"/>
      <c r="M7" s="7"/>
      <c r="N7" s="7"/>
      <c r="O7" s="7"/>
      <c r="P7" s="7"/>
      <c r="Q7" s="7"/>
      <c r="R7" s="7"/>
      <c r="S7" s="7"/>
      <c r="T7" s="7"/>
      <c r="U7" s="7"/>
      <c r="V7" s="7"/>
      <c r="W7" s="6"/>
      <c r="X7" s="6"/>
    </row>
    <row r="8" spans="1:24" x14ac:dyDescent="0.35">
      <c r="A8" s="7"/>
      <c r="B8" s="7"/>
      <c r="C8" s="7"/>
      <c r="D8" s="7"/>
      <c r="E8" s="7"/>
      <c r="F8" s="7"/>
      <c r="G8" s="7"/>
      <c r="H8" s="7"/>
      <c r="I8" s="7"/>
      <c r="J8" s="7"/>
      <c r="K8" s="7"/>
      <c r="L8" s="7"/>
      <c r="M8" s="7"/>
      <c r="N8" s="7"/>
      <c r="O8" s="7"/>
      <c r="P8" s="7"/>
      <c r="Q8" s="7"/>
      <c r="R8" s="7"/>
      <c r="S8" s="7"/>
      <c r="T8" s="7"/>
      <c r="U8" s="7"/>
      <c r="V8" s="7"/>
      <c r="W8" s="6"/>
      <c r="X8" s="6"/>
    </row>
    <row r="9" spans="1:24" x14ac:dyDescent="0.35">
      <c r="A9" s="7"/>
      <c r="B9" s="7"/>
      <c r="C9" s="7"/>
      <c r="D9" s="7"/>
      <c r="E9" s="7"/>
      <c r="F9" s="7"/>
      <c r="G9" s="7"/>
      <c r="H9" s="7"/>
      <c r="I9" s="7"/>
      <c r="J9" s="7"/>
      <c r="K9" s="7"/>
      <c r="L9" s="7"/>
      <c r="M9" s="7"/>
      <c r="N9" s="7"/>
      <c r="O9" s="7"/>
      <c r="P9" s="7"/>
      <c r="Q9" s="7"/>
      <c r="R9" s="7"/>
      <c r="S9" s="7"/>
      <c r="T9" s="7"/>
      <c r="U9" s="7"/>
      <c r="V9" s="7"/>
      <c r="W9" s="6"/>
      <c r="X9" s="6"/>
    </row>
    <row r="10" spans="1:24" x14ac:dyDescent="0.35">
      <c r="A10" s="7"/>
      <c r="B10" s="7"/>
      <c r="C10" s="7"/>
      <c r="D10" s="7"/>
      <c r="E10" s="7"/>
      <c r="F10" s="7"/>
      <c r="G10" s="7"/>
      <c r="H10" s="7"/>
      <c r="I10" s="7"/>
      <c r="J10" s="7"/>
      <c r="K10" s="7"/>
      <c r="L10" s="7"/>
      <c r="M10" s="7"/>
      <c r="N10" s="7"/>
      <c r="O10" s="7"/>
      <c r="P10" s="7"/>
      <c r="Q10" s="7"/>
      <c r="R10" s="7"/>
      <c r="S10" s="7"/>
      <c r="T10" s="7"/>
      <c r="U10" s="7"/>
      <c r="V10" s="7"/>
      <c r="W10" s="6"/>
      <c r="X10" s="6"/>
    </row>
    <row r="11" spans="1:24" x14ac:dyDescent="0.35">
      <c r="A11" s="7"/>
      <c r="B11" s="7"/>
      <c r="C11" s="7"/>
      <c r="D11" s="7"/>
      <c r="E11" s="7"/>
      <c r="F11" s="7"/>
      <c r="G11" s="7"/>
      <c r="H11" s="7"/>
      <c r="I11" s="7"/>
      <c r="J11" s="7"/>
      <c r="K11" s="7"/>
      <c r="L11" s="7"/>
      <c r="M11" s="7"/>
      <c r="N11" s="7"/>
      <c r="O11" s="7"/>
      <c r="P11" s="7"/>
      <c r="Q11" s="7"/>
      <c r="R11" s="7"/>
      <c r="S11" s="7"/>
      <c r="T11" s="7"/>
      <c r="U11" s="7"/>
      <c r="V11" s="7"/>
      <c r="W11" s="6"/>
      <c r="X11" s="6"/>
    </row>
    <row r="12" spans="1:24" x14ac:dyDescent="0.35">
      <c r="A12" s="7"/>
      <c r="B12" s="7"/>
      <c r="C12" s="7"/>
      <c r="D12" s="7"/>
      <c r="E12" s="7"/>
      <c r="F12" s="7"/>
      <c r="G12" s="7"/>
      <c r="H12" s="7"/>
      <c r="I12" s="7"/>
      <c r="J12" s="7"/>
      <c r="K12" s="7"/>
      <c r="L12" s="7"/>
      <c r="M12" s="7"/>
      <c r="N12" s="7"/>
      <c r="O12" s="7"/>
      <c r="P12" s="7"/>
      <c r="Q12" s="7"/>
      <c r="R12" s="7"/>
      <c r="S12" s="7"/>
      <c r="T12" s="7"/>
      <c r="U12" s="7"/>
      <c r="V12" s="7"/>
      <c r="W12" s="6"/>
      <c r="X12" s="6"/>
    </row>
    <row r="13" spans="1:24" x14ac:dyDescent="0.35">
      <c r="A13" s="7"/>
      <c r="B13" s="7"/>
      <c r="C13" s="7"/>
      <c r="D13" s="7"/>
      <c r="E13" s="7"/>
      <c r="F13" s="7"/>
      <c r="G13" s="7"/>
      <c r="H13" s="7"/>
      <c r="I13" s="7"/>
      <c r="J13" s="7"/>
      <c r="K13" s="7"/>
      <c r="L13" s="7"/>
      <c r="M13" s="7"/>
      <c r="N13" s="7"/>
      <c r="O13" s="7"/>
      <c r="P13" s="7"/>
      <c r="Q13" s="7"/>
      <c r="R13" s="7"/>
      <c r="S13" s="7"/>
      <c r="T13" s="7"/>
      <c r="U13" s="7"/>
      <c r="V13" s="7"/>
      <c r="W13" s="6"/>
      <c r="X13" s="6"/>
    </row>
    <row r="14" spans="1:24" x14ac:dyDescent="0.35">
      <c r="A14" s="7"/>
      <c r="B14" s="7"/>
      <c r="C14" s="7"/>
      <c r="D14" s="7"/>
      <c r="E14" s="7"/>
      <c r="F14" s="7"/>
      <c r="G14" s="7"/>
      <c r="H14" s="7"/>
      <c r="I14" s="7"/>
      <c r="J14" s="7"/>
      <c r="K14" s="7"/>
      <c r="L14" s="7"/>
      <c r="M14" s="7"/>
      <c r="N14" s="7"/>
      <c r="O14" s="7"/>
      <c r="P14" s="7"/>
      <c r="Q14" s="7"/>
      <c r="R14" s="7"/>
      <c r="S14" s="7"/>
      <c r="T14" s="7"/>
      <c r="U14" s="7"/>
      <c r="V14" s="7"/>
      <c r="W14" s="6"/>
      <c r="X14" s="6"/>
    </row>
    <row r="15" spans="1:24" x14ac:dyDescent="0.35">
      <c r="A15" s="7"/>
      <c r="B15" s="7"/>
      <c r="C15" s="7"/>
      <c r="D15" s="7"/>
      <c r="E15" s="7"/>
      <c r="F15" s="7"/>
      <c r="G15" s="7"/>
      <c r="H15" s="7"/>
      <c r="I15" s="7"/>
      <c r="J15" s="7"/>
      <c r="K15" s="7"/>
      <c r="L15" s="7"/>
      <c r="M15" s="7"/>
      <c r="N15" s="7"/>
      <c r="O15" s="7"/>
      <c r="P15" s="7"/>
      <c r="Q15" s="7"/>
      <c r="R15" s="7"/>
      <c r="S15" s="7"/>
      <c r="T15" s="7"/>
      <c r="U15" s="7"/>
      <c r="V15" s="7"/>
      <c r="W15" s="6"/>
      <c r="X15" s="6"/>
    </row>
    <row r="16" spans="1:24" x14ac:dyDescent="0.35">
      <c r="A16" s="7"/>
      <c r="B16" s="7"/>
      <c r="C16" s="7"/>
      <c r="D16" s="7"/>
      <c r="E16" s="7"/>
      <c r="F16" s="7"/>
      <c r="G16" s="7"/>
      <c r="H16" s="7"/>
      <c r="I16" s="7"/>
      <c r="J16" s="7"/>
      <c r="K16" s="7"/>
      <c r="L16" s="7"/>
      <c r="M16" s="7"/>
      <c r="N16" s="7"/>
      <c r="O16" s="7"/>
      <c r="P16" s="7"/>
      <c r="Q16" s="7"/>
      <c r="R16" s="7"/>
      <c r="S16" s="7"/>
      <c r="T16" s="7"/>
      <c r="U16" s="7"/>
      <c r="V16" s="7"/>
      <c r="W16" s="6"/>
      <c r="X16" s="6"/>
    </row>
    <row r="17" spans="1:24" x14ac:dyDescent="0.35">
      <c r="A17" s="7"/>
      <c r="B17" s="7"/>
      <c r="C17" s="7"/>
      <c r="D17" s="7"/>
      <c r="E17" s="7"/>
      <c r="F17" s="7"/>
      <c r="G17" s="7"/>
      <c r="H17" s="7"/>
      <c r="I17" s="7"/>
      <c r="J17" s="7"/>
      <c r="K17" s="7"/>
      <c r="L17" s="7"/>
      <c r="M17" s="7"/>
      <c r="N17" s="7"/>
      <c r="O17" s="7"/>
      <c r="P17" s="7"/>
      <c r="Q17" s="7"/>
      <c r="R17" s="7"/>
      <c r="S17" s="7"/>
      <c r="T17" s="7"/>
      <c r="U17" s="7"/>
      <c r="V17" s="7"/>
      <c r="W17" s="6"/>
      <c r="X17" s="6"/>
    </row>
    <row r="18" spans="1:24" x14ac:dyDescent="0.35">
      <c r="A18" s="7"/>
      <c r="B18" s="7"/>
      <c r="C18" s="7"/>
      <c r="D18" s="7"/>
      <c r="E18" s="7"/>
      <c r="F18" s="7"/>
      <c r="G18" s="7"/>
      <c r="H18" s="7"/>
      <c r="I18" s="7"/>
      <c r="J18" s="7"/>
      <c r="K18" s="7"/>
      <c r="L18" s="7"/>
      <c r="M18" s="7"/>
      <c r="N18" s="7"/>
      <c r="O18" s="7"/>
      <c r="P18" s="7"/>
      <c r="Q18" s="7"/>
      <c r="R18" s="7"/>
      <c r="S18" s="7"/>
      <c r="T18" s="7"/>
      <c r="U18" s="7"/>
      <c r="V18" s="7"/>
      <c r="W18" s="6"/>
      <c r="X18" s="6"/>
    </row>
    <row r="19" spans="1:24" x14ac:dyDescent="0.35">
      <c r="A19" s="7"/>
      <c r="B19" s="7"/>
      <c r="C19" s="7"/>
      <c r="D19" s="7"/>
      <c r="E19" s="7"/>
      <c r="F19" s="7"/>
      <c r="G19" s="7"/>
      <c r="H19" s="7"/>
      <c r="I19" s="7"/>
      <c r="J19" s="7"/>
      <c r="K19" s="7"/>
      <c r="L19" s="7"/>
      <c r="M19" s="7"/>
      <c r="N19" s="7"/>
      <c r="O19" s="7"/>
      <c r="P19" s="7"/>
      <c r="Q19" s="7"/>
      <c r="R19" s="7"/>
      <c r="S19" s="7"/>
      <c r="T19" s="7"/>
      <c r="U19" s="7"/>
      <c r="V19" s="7"/>
      <c r="W19" s="6"/>
      <c r="X19" s="6"/>
    </row>
    <row r="20" spans="1:24" x14ac:dyDescent="0.35">
      <c r="A20" s="7"/>
      <c r="B20" s="7"/>
      <c r="C20" s="7"/>
      <c r="D20" s="7"/>
      <c r="E20" s="7"/>
      <c r="F20" s="7"/>
      <c r="G20" s="7"/>
      <c r="H20" s="7"/>
      <c r="I20" s="7"/>
      <c r="J20" s="7"/>
      <c r="K20" s="7"/>
      <c r="L20" s="7"/>
      <c r="M20" s="7"/>
      <c r="N20" s="7"/>
      <c r="O20" s="7"/>
      <c r="P20" s="7"/>
      <c r="Q20" s="7"/>
      <c r="R20" s="7"/>
      <c r="S20" s="7"/>
      <c r="T20" s="7"/>
      <c r="U20" s="7"/>
      <c r="V20" s="7"/>
      <c r="W20" s="6"/>
      <c r="X20" s="6"/>
    </row>
    <row r="21" spans="1:24" x14ac:dyDescent="0.35">
      <c r="A21" s="7"/>
      <c r="B21" s="7"/>
      <c r="C21" s="7"/>
      <c r="D21" s="7"/>
      <c r="E21" s="7"/>
      <c r="F21" s="7"/>
      <c r="G21" s="7"/>
      <c r="H21" s="7"/>
      <c r="I21" s="7"/>
      <c r="J21" s="7"/>
      <c r="K21" s="7"/>
      <c r="L21" s="7"/>
      <c r="M21" s="7"/>
      <c r="N21" s="7"/>
      <c r="O21" s="7"/>
      <c r="P21" s="7"/>
      <c r="Q21" s="7"/>
      <c r="R21" s="7"/>
      <c r="S21" s="7"/>
      <c r="T21" s="7"/>
      <c r="U21" s="7"/>
      <c r="V21" s="7"/>
      <c r="W21" s="6"/>
      <c r="X21" s="6"/>
    </row>
    <row r="22" spans="1:24" x14ac:dyDescent="0.35">
      <c r="A22" s="7"/>
      <c r="B22" s="7"/>
      <c r="C22" s="7"/>
      <c r="D22" s="7"/>
      <c r="E22" s="7"/>
      <c r="F22" s="7"/>
      <c r="G22" s="7"/>
      <c r="H22" s="7"/>
      <c r="I22" s="7"/>
      <c r="J22" s="7"/>
      <c r="K22" s="7"/>
      <c r="L22" s="7"/>
      <c r="M22" s="7"/>
      <c r="N22" s="7"/>
      <c r="O22" s="7"/>
      <c r="P22" s="7"/>
      <c r="Q22" s="7"/>
      <c r="R22" s="7"/>
      <c r="S22" s="7"/>
      <c r="T22" s="7"/>
      <c r="U22" s="7"/>
      <c r="V22" s="7"/>
      <c r="W22" s="6"/>
      <c r="X22" s="6"/>
    </row>
    <row r="23" spans="1:24" x14ac:dyDescent="0.35">
      <c r="A23" s="7"/>
      <c r="B23" s="7"/>
      <c r="C23" s="7"/>
      <c r="D23" s="7"/>
      <c r="E23" s="7"/>
      <c r="F23" s="7"/>
      <c r="G23" s="7"/>
      <c r="H23" s="7"/>
      <c r="I23" s="7"/>
      <c r="J23" s="7"/>
      <c r="K23" s="7"/>
      <c r="L23" s="7"/>
      <c r="M23" s="7"/>
      <c r="N23" s="7"/>
      <c r="O23" s="7"/>
      <c r="P23" s="7"/>
      <c r="Q23" s="7"/>
      <c r="R23" s="7"/>
      <c r="S23" s="7"/>
      <c r="T23" s="7"/>
      <c r="U23" s="7"/>
      <c r="V23" s="7"/>
      <c r="W23" s="6"/>
      <c r="X23" s="6"/>
    </row>
    <row r="24" spans="1:24" x14ac:dyDescent="0.35">
      <c r="A24" s="7"/>
      <c r="B24" s="7"/>
      <c r="C24" s="7"/>
      <c r="D24" s="7"/>
      <c r="E24" s="7"/>
      <c r="F24" s="7"/>
      <c r="G24" s="7"/>
      <c r="H24" s="7"/>
      <c r="I24" s="7"/>
      <c r="J24" s="7"/>
      <c r="K24" s="7"/>
      <c r="L24" s="7"/>
      <c r="M24" s="7"/>
      <c r="N24" s="7"/>
      <c r="O24" s="7"/>
      <c r="P24" s="7"/>
      <c r="Q24" s="7"/>
      <c r="R24" s="7"/>
      <c r="S24" s="7"/>
      <c r="T24" s="7"/>
      <c r="U24" s="7"/>
      <c r="V24" s="7"/>
      <c r="W24" s="6"/>
      <c r="X24" s="6"/>
    </row>
    <row r="25" spans="1:24" x14ac:dyDescent="0.35">
      <c r="A25" s="7"/>
      <c r="B25" s="7"/>
      <c r="C25" s="7"/>
      <c r="D25" s="7"/>
      <c r="E25" s="7"/>
      <c r="F25" s="7"/>
      <c r="G25" s="7"/>
      <c r="H25" s="7"/>
      <c r="I25" s="7"/>
      <c r="J25" s="7"/>
      <c r="K25" s="7"/>
      <c r="L25" s="7"/>
      <c r="M25" s="7"/>
      <c r="N25" s="7"/>
      <c r="O25" s="7"/>
      <c r="P25" s="7"/>
      <c r="Q25" s="7"/>
      <c r="R25" s="7"/>
      <c r="S25" s="7"/>
      <c r="T25" s="7"/>
      <c r="U25" s="7"/>
      <c r="V25" s="7"/>
      <c r="W25" s="6"/>
      <c r="X25" s="6"/>
    </row>
    <row r="26" spans="1:24" x14ac:dyDescent="0.35">
      <c r="A26" s="7"/>
      <c r="B26" s="7"/>
      <c r="C26" s="7"/>
      <c r="D26" s="7"/>
      <c r="E26" s="7"/>
      <c r="F26" s="7"/>
      <c r="G26" s="7"/>
      <c r="H26" s="7"/>
      <c r="I26" s="7"/>
      <c r="J26" s="7"/>
      <c r="K26" s="7"/>
      <c r="L26" s="7"/>
      <c r="M26" s="7"/>
      <c r="N26" s="7"/>
      <c r="O26" s="7"/>
      <c r="P26" s="7"/>
      <c r="Q26" s="7"/>
      <c r="R26" s="7"/>
      <c r="S26" s="7"/>
      <c r="T26" s="7"/>
      <c r="U26" s="7"/>
      <c r="V26" s="7"/>
      <c r="W26" s="6"/>
      <c r="X26" s="6"/>
    </row>
    <row r="27" spans="1:24" x14ac:dyDescent="0.35">
      <c r="A27" s="7"/>
      <c r="B27" s="7"/>
      <c r="C27" s="7"/>
      <c r="D27" s="7"/>
      <c r="E27" s="7"/>
      <c r="F27" s="7"/>
      <c r="G27" s="7"/>
      <c r="H27" s="7"/>
      <c r="I27" s="7"/>
      <c r="J27" s="7"/>
      <c r="K27" s="7"/>
      <c r="L27" s="7"/>
      <c r="M27" s="7"/>
      <c r="N27" s="7"/>
      <c r="O27" s="7"/>
      <c r="P27" s="7"/>
      <c r="Q27" s="7"/>
      <c r="R27" s="7"/>
      <c r="S27" s="7"/>
      <c r="T27" s="7"/>
      <c r="U27" s="7"/>
      <c r="V27" s="7"/>
      <c r="W27" s="6"/>
      <c r="X27" s="6"/>
    </row>
    <row r="28" spans="1:24" x14ac:dyDescent="0.35">
      <c r="A28" s="7"/>
      <c r="B28" s="7"/>
      <c r="C28" s="7"/>
      <c r="D28" s="7"/>
      <c r="E28" s="7"/>
      <c r="F28" s="7"/>
      <c r="G28" s="7"/>
      <c r="H28" s="7"/>
      <c r="I28" s="7"/>
      <c r="J28" s="7"/>
      <c r="K28" s="7"/>
      <c r="L28" s="7"/>
      <c r="M28" s="7"/>
      <c r="N28" s="7"/>
      <c r="O28" s="7"/>
      <c r="P28" s="7"/>
      <c r="Q28" s="7"/>
      <c r="R28" s="7"/>
      <c r="S28" s="7"/>
      <c r="T28" s="7"/>
      <c r="U28" s="7"/>
      <c r="V28" s="7"/>
      <c r="W28" s="6"/>
      <c r="X28" s="6"/>
    </row>
    <row r="29" spans="1:24" x14ac:dyDescent="0.35">
      <c r="A29" s="7"/>
      <c r="B29" s="7"/>
      <c r="C29" s="7"/>
      <c r="D29" s="7"/>
      <c r="E29" s="7"/>
      <c r="F29" s="7"/>
      <c r="G29" s="7"/>
      <c r="H29" s="7"/>
      <c r="I29" s="7"/>
      <c r="J29" s="7"/>
      <c r="K29" s="7"/>
      <c r="L29" s="7"/>
      <c r="M29" s="7"/>
      <c r="N29" s="7"/>
      <c r="O29" s="7"/>
      <c r="P29" s="7"/>
      <c r="Q29" s="7"/>
      <c r="R29" s="7"/>
      <c r="S29" s="7"/>
      <c r="T29" s="7"/>
      <c r="U29" s="7"/>
      <c r="V29" s="7"/>
      <c r="W29" s="6"/>
      <c r="X29" s="6"/>
    </row>
    <row r="30" spans="1:24" x14ac:dyDescent="0.35">
      <c r="A30" s="7"/>
      <c r="B30" s="7"/>
      <c r="C30" s="7"/>
      <c r="D30" s="7"/>
      <c r="E30" s="7"/>
      <c r="F30" s="7"/>
      <c r="G30" s="7"/>
      <c r="H30" s="7"/>
      <c r="I30" s="7"/>
      <c r="J30" s="7"/>
      <c r="K30" s="7"/>
      <c r="L30" s="7"/>
      <c r="M30" s="7"/>
      <c r="N30" s="7"/>
      <c r="O30" s="7"/>
      <c r="P30" s="7"/>
      <c r="Q30" s="7"/>
      <c r="R30" s="7"/>
      <c r="S30" s="7"/>
      <c r="T30" s="7"/>
      <c r="U30" s="7"/>
      <c r="V30" s="7"/>
      <c r="W30" s="6"/>
      <c r="X30" s="6"/>
    </row>
    <row r="31" spans="1:24" x14ac:dyDescent="0.35">
      <c r="A31" s="7"/>
      <c r="B31" s="7"/>
      <c r="C31" s="7"/>
      <c r="D31" s="7"/>
      <c r="E31" s="7"/>
      <c r="F31" s="7"/>
      <c r="G31" s="7"/>
      <c r="H31" s="7"/>
      <c r="I31" s="7"/>
      <c r="J31" s="7"/>
      <c r="K31" s="7"/>
      <c r="L31" s="7"/>
      <c r="M31" s="7"/>
      <c r="N31" s="7"/>
      <c r="O31" s="7"/>
      <c r="P31" s="7"/>
      <c r="Q31" s="7"/>
      <c r="R31" s="7"/>
      <c r="S31" s="7"/>
      <c r="T31" s="7"/>
      <c r="U31" s="7"/>
      <c r="V31" s="7"/>
      <c r="W31" s="6"/>
      <c r="X31" s="6"/>
    </row>
    <row r="32" spans="1:24" x14ac:dyDescent="0.35">
      <c r="A32" s="7"/>
      <c r="B32" s="7"/>
      <c r="C32" s="7"/>
      <c r="D32" s="7"/>
      <c r="E32" s="7"/>
      <c r="F32" s="7"/>
      <c r="G32" s="7"/>
      <c r="H32" s="7"/>
      <c r="I32" s="7"/>
      <c r="J32" s="7"/>
      <c r="K32" s="7"/>
      <c r="L32" s="7"/>
      <c r="M32" s="7"/>
      <c r="N32" s="7"/>
      <c r="O32" s="7"/>
      <c r="P32" s="7"/>
      <c r="Q32" s="7"/>
      <c r="R32" s="7"/>
      <c r="S32" s="7"/>
      <c r="T32" s="7"/>
      <c r="U32" s="7"/>
      <c r="V32" s="7"/>
      <c r="W32" s="6"/>
      <c r="X32" s="6"/>
    </row>
    <row r="33" spans="1:24" ht="20.5" customHeight="1" x14ac:dyDescent="0.35">
      <c r="A33" s="7"/>
      <c r="B33" s="7"/>
      <c r="C33" s="7"/>
      <c r="D33" s="7"/>
      <c r="E33" s="7"/>
      <c r="F33" s="7"/>
      <c r="G33" s="7"/>
      <c r="H33" s="7"/>
      <c r="I33" s="7"/>
      <c r="J33" s="7"/>
      <c r="K33" s="7"/>
      <c r="L33" s="7"/>
      <c r="M33" s="7"/>
      <c r="N33" s="7"/>
      <c r="O33" s="7"/>
      <c r="P33" s="7"/>
      <c r="Q33" s="7"/>
      <c r="R33" s="7"/>
      <c r="S33" s="7"/>
      <c r="T33" s="7"/>
      <c r="U33" s="7"/>
      <c r="V33" s="7"/>
      <c r="W33" s="6"/>
      <c r="X33" s="6"/>
    </row>
    <row r="34" spans="1:24" x14ac:dyDescent="0.35">
      <c r="A34" s="7"/>
      <c r="B34" s="7"/>
      <c r="C34" s="7"/>
      <c r="D34" s="7"/>
      <c r="E34" s="7"/>
      <c r="F34" s="7"/>
      <c r="G34" s="7"/>
      <c r="H34" s="7"/>
      <c r="I34" s="7"/>
      <c r="J34" s="7"/>
      <c r="K34" s="7"/>
      <c r="L34" s="7"/>
      <c r="M34" s="7"/>
      <c r="N34" s="7"/>
      <c r="O34" s="7"/>
      <c r="P34" s="7"/>
      <c r="Q34" s="7"/>
      <c r="R34" s="7"/>
      <c r="S34" s="7"/>
      <c r="T34" s="7"/>
      <c r="U34" s="7"/>
      <c r="V34" s="7"/>
      <c r="W34" s="6"/>
      <c r="X34" s="6"/>
    </row>
    <row r="35" spans="1:24" x14ac:dyDescent="0.35">
      <c r="A35" s="7"/>
      <c r="B35" s="7"/>
      <c r="C35" s="7"/>
      <c r="D35" s="7"/>
      <c r="E35" s="7"/>
      <c r="F35" s="7"/>
      <c r="G35" s="7"/>
      <c r="H35" s="7"/>
      <c r="I35" s="7"/>
      <c r="J35" s="7"/>
      <c r="K35" s="7"/>
      <c r="L35" s="7"/>
      <c r="M35" s="7"/>
      <c r="N35" s="7"/>
      <c r="O35" s="7"/>
      <c r="P35" s="7"/>
      <c r="Q35" s="7"/>
      <c r="R35" s="7"/>
      <c r="S35" s="7"/>
      <c r="T35" s="7"/>
      <c r="U35" s="7"/>
      <c r="V35" s="7"/>
      <c r="W35" s="6"/>
      <c r="X35" s="6"/>
    </row>
    <row r="36" spans="1:24" x14ac:dyDescent="0.35">
      <c r="A36" s="7"/>
      <c r="B36" s="7"/>
      <c r="C36" s="7"/>
      <c r="D36" s="7"/>
      <c r="E36" s="7"/>
      <c r="F36" s="7"/>
      <c r="G36" s="7"/>
      <c r="H36" s="7"/>
      <c r="I36" s="7"/>
      <c r="J36" s="7"/>
      <c r="K36" s="7"/>
      <c r="L36" s="7"/>
      <c r="M36" s="7"/>
      <c r="N36" s="7"/>
      <c r="O36" s="7"/>
      <c r="P36" s="7"/>
      <c r="Q36" s="7"/>
      <c r="R36" s="7"/>
      <c r="S36" s="7"/>
      <c r="T36" s="7"/>
      <c r="U36" s="7"/>
      <c r="V36" s="7"/>
      <c r="W36" s="6"/>
      <c r="X36" s="6"/>
    </row>
    <row r="37" spans="1:24" x14ac:dyDescent="0.35">
      <c r="A37" s="7"/>
      <c r="B37" s="7"/>
      <c r="C37" s="7"/>
      <c r="D37" s="7"/>
      <c r="E37" s="7"/>
      <c r="F37" s="7"/>
      <c r="G37" s="7"/>
      <c r="H37" s="7"/>
      <c r="I37" s="7"/>
      <c r="J37" s="7"/>
      <c r="K37" s="7"/>
      <c r="L37" s="7"/>
      <c r="M37" s="7"/>
      <c r="N37" s="7"/>
      <c r="O37" s="7"/>
      <c r="P37" s="7"/>
      <c r="Q37" s="7"/>
      <c r="R37" s="7"/>
      <c r="S37" s="7"/>
      <c r="T37" s="7"/>
      <c r="U37" s="7"/>
      <c r="V37" s="7"/>
      <c r="W37" s="6"/>
      <c r="X37" s="6"/>
    </row>
    <row r="38" spans="1:24" x14ac:dyDescent="0.35">
      <c r="A38" s="7"/>
      <c r="B38" s="7"/>
      <c r="C38" s="7"/>
      <c r="D38" s="7"/>
      <c r="E38" s="7"/>
      <c r="F38" s="7"/>
      <c r="G38" s="7"/>
      <c r="H38" s="7"/>
      <c r="I38" s="7"/>
      <c r="J38" s="7"/>
      <c r="K38" s="7"/>
      <c r="L38" s="7"/>
      <c r="M38" s="7"/>
      <c r="N38" s="7"/>
      <c r="O38" s="7"/>
      <c r="P38" s="7"/>
      <c r="Q38" s="7"/>
      <c r="R38" s="7"/>
      <c r="S38" s="7"/>
      <c r="T38" s="7"/>
      <c r="U38" s="7"/>
      <c r="V38" s="7"/>
      <c r="W38" s="6"/>
      <c r="X38" s="6"/>
    </row>
    <row r="39" spans="1:24" x14ac:dyDescent="0.35">
      <c r="A39" s="7"/>
      <c r="B39" s="7"/>
      <c r="C39" s="7"/>
      <c r="D39" s="7"/>
      <c r="E39" s="7"/>
      <c r="F39" s="7"/>
      <c r="G39" s="7"/>
      <c r="H39" s="7"/>
      <c r="I39" s="7"/>
      <c r="J39" s="7"/>
      <c r="K39" s="7"/>
      <c r="L39" s="7"/>
      <c r="M39" s="7"/>
      <c r="N39" s="7"/>
      <c r="O39" s="7"/>
      <c r="P39" s="7"/>
      <c r="Q39" s="7"/>
      <c r="R39" s="7"/>
      <c r="S39" s="7"/>
      <c r="T39" s="7"/>
      <c r="U39" s="7"/>
      <c r="V39" s="7"/>
      <c r="W39" s="6"/>
      <c r="X39" s="6"/>
    </row>
    <row r="40" spans="1:24" x14ac:dyDescent="0.35">
      <c r="A40" s="7"/>
      <c r="B40" s="7"/>
      <c r="C40" s="7"/>
      <c r="D40" s="7"/>
      <c r="E40" s="7"/>
      <c r="F40" s="7"/>
      <c r="G40" s="7"/>
      <c r="H40" s="7"/>
      <c r="I40" s="7"/>
      <c r="J40" s="7"/>
      <c r="K40" s="7"/>
      <c r="L40" s="7"/>
      <c r="M40" s="7"/>
      <c r="N40" s="7"/>
      <c r="O40" s="7"/>
      <c r="P40" s="7"/>
      <c r="Q40" s="7"/>
      <c r="R40" s="7"/>
      <c r="S40" s="7"/>
      <c r="T40" s="7"/>
      <c r="U40" s="7"/>
      <c r="V40" s="7"/>
      <c r="W40" s="6"/>
      <c r="X40" s="6"/>
    </row>
    <row r="41" spans="1:24" x14ac:dyDescent="0.35">
      <c r="A41" s="7"/>
      <c r="B41" s="7"/>
      <c r="C41" s="7"/>
      <c r="D41" s="7"/>
      <c r="E41" s="7"/>
      <c r="F41" s="7"/>
      <c r="G41" s="7"/>
      <c r="H41" s="7"/>
      <c r="I41" s="7"/>
      <c r="J41" s="7"/>
      <c r="K41" s="7"/>
      <c r="L41" s="7"/>
      <c r="M41" s="7"/>
      <c r="N41" s="7"/>
      <c r="O41" s="7"/>
      <c r="P41" s="7"/>
      <c r="Q41" s="7"/>
      <c r="R41" s="7"/>
      <c r="S41" s="7"/>
      <c r="T41" s="7"/>
      <c r="U41" s="7"/>
      <c r="V41" s="7"/>
      <c r="W41" s="6"/>
      <c r="X41" s="6"/>
    </row>
    <row r="42" spans="1:24" x14ac:dyDescent="0.35">
      <c r="A42" s="7"/>
      <c r="B42" s="7"/>
      <c r="C42" s="7"/>
      <c r="D42" s="7"/>
      <c r="E42" s="7"/>
      <c r="F42" s="7"/>
      <c r="G42" s="7"/>
      <c r="H42" s="7"/>
      <c r="I42" s="7"/>
      <c r="J42" s="7"/>
      <c r="K42" s="7"/>
      <c r="L42" s="7"/>
      <c r="M42" s="7"/>
      <c r="N42" s="7"/>
      <c r="O42" s="7"/>
      <c r="P42" s="7"/>
      <c r="Q42" s="7"/>
      <c r="R42" s="7"/>
      <c r="S42" s="7"/>
      <c r="T42" s="7"/>
      <c r="U42" s="7"/>
      <c r="V42" s="7"/>
      <c r="W42" s="6"/>
      <c r="X42" s="6"/>
    </row>
    <row r="43" spans="1:24" x14ac:dyDescent="0.35">
      <c r="A43" s="7"/>
      <c r="B43" s="7"/>
      <c r="C43" s="7"/>
      <c r="D43" s="7"/>
      <c r="E43" s="7"/>
      <c r="F43" s="7"/>
      <c r="G43" s="7"/>
      <c r="H43" s="7"/>
      <c r="I43" s="7"/>
      <c r="J43" s="7"/>
      <c r="K43" s="7"/>
      <c r="L43" s="7"/>
      <c r="M43" s="7"/>
      <c r="N43" s="7"/>
      <c r="O43" s="7"/>
      <c r="P43" s="7"/>
      <c r="Q43" s="7"/>
      <c r="R43" s="7"/>
      <c r="S43" s="7"/>
      <c r="T43" s="7"/>
      <c r="U43" s="7"/>
      <c r="V43" s="7"/>
      <c r="W43" s="6"/>
      <c r="X43" s="6"/>
    </row>
    <row r="44" spans="1:24" x14ac:dyDescent="0.35">
      <c r="A44" s="7"/>
      <c r="B44" s="7"/>
      <c r="C44" s="7"/>
      <c r="D44" s="7"/>
      <c r="E44" s="7"/>
      <c r="F44" s="7"/>
      <c r="G44" s="7"/>
      <c r="H44" s="7"/>
      <c r="I44" s="7"/>
      <c r="J44" s="7"/>
      <c r="K44" s="7"/>
      <c r="L44" s="7"/>
      <c r="M44" s="7"/>
      <c r="N44" s="7"/>
      <c r="O44" s="7"/>
      <c r="P44" s="7"/>
      <c r="Q44" s="7"/>
      <c r="R44" s="7"/>
      <c r="S44" s="7"/>
      <c r="T44" s="7"/>
      <c r="U44" s="7"/>
      <c r="V44" s="7"/>
      <c r="W44" s="6"/>
      <c r="X44" s="6"/>
    </row>
    <row r="45" spans="1:24" x14ac:dyDescent="0.35">
      <c r="A45" s="7"/>
      <c r="B45" s="7"/>
      <c r="C45" s="7"/>
      <c r="D45" s="7"/>
      <c r="E45" s="7"/>
      <c r="F45" s="7"/>
      <c r="G45" s="7"/>
      <c r="H45" s="7"/>
      <c r="I45" s="7"/>
      <c r="J45" s="7"/>
      <c r="K45" s="7"/>
      <c r="L45" s="7"/>
      <c r="M45" s="7"/>
      <c r="N45" s="7"/>
      <c r="O45" s="7"/>
      <c r="P45" s="7"/>
      <c r="Q45" s="7"/>
      <c r="R45" s="7"/>
      <c r="S45" s="7"/>
      <c r="T45" s="7"/>
      <c r="U45" s="7"/>
      <c r="V45" s="7"/>
      <c r="W45" s="6"/>
      <c r="X45" s="6"/>
    </row>
    <row r="46" spans="1:24" x14ac:dyDescent="0.35">
      <c r="A46" s="7"/>
      <c r="B46" s="7"/>
      <c r="C46" s="7"/>
      <c r="D46" s="7"/>
      <c r="E46" s="7"/>
      <c r="F46" s="7"/>
      <c r="G46" s="7"/>
      <c r="H46" s="7"/>
      <c r="I46" s="7"/>
      <c r="J46" s="7"/>
      <c r="K46" s="7"/>
      <c r="L46" s="7"/>
      <c r="M46" s="7"/>
      <c r="N46" s="7"/>
      <c r="O46" s="7"/>
      <c r="P46" s="7"/>
      <c r="Q46" s="7"/>
      <c r="R46" s="7"/>
      <c r="S46" s="7"/>
      <c r="T46" s="7"/>
      <c r="U46" s="7"/>
      <c r="V46" s="7"/>
      <c r="W46" s="6"/>
      <c r="X46" s="6"/>
    </row>
    <row r="47" spans="1:24" x14ac:dyDescent="0.35">
      <c r="A47" s="7"/>
      <c r="B47" s="7"/>
      <c r="C47" s="7"/>
      <c r="D47" s="7"/>
      <c r="E47" s="7"/>
      <c r="F47" s="7"/>
      <c r="G47" s="7"/>
      <c r="H47" s="7"/>
      <c r="I47" s="7"/>
      <c r="J47" s="7"/>
      <c r="K47" s="7"/>
      <c r="L47" s="7"/>
      <c r="M47" s="7"/>
      <c r="N47" s="7"/>
      <c r="O47" s="7"/>
      <c r="P47" s="7"/>
      <c r="Q47" s="7"/>
      <c r="R47" s="7"/>
      <c r="S47" s="7"/>
      <c r="T47" s="7"/>
      <c r="U47" s="7"/>
      <c r="V47" s="7"/>
      <c r="W47" s="6"/>
      <c r="X47" s="6"/>
    </row>
    <row r="48" spans="1:24" x14ac:dyDescent="0.35">
      <c r="A48" s="7"/>
      <c r="B48" s="7"/>
      <c r="C48" s="7"/>
      <c r="D48" s="7"/>
      <c r="E48" s="7"/>
      <c r="F48" s="7"/>
      <c r="G48" s="7"/>
      <c r="H48" s="7"/>
      <c r="I48" s="7"/>
      <c r="J48" s="7"/>
      <c r="K48" s="7"/>
      <c r="L48" s="7"/>
      <c r="M48" s="7"/>
      <c r="N48" s="7"/>
      <c r="O48" s="7"/>
      <c r="P48" s="7"/>
      <c r="Q48" s="7"/>
      <c r="R48" s="7"/>
      <c r="S48" s="7"/>
      <c r="T48" s="7"/>
      <c r="U48" s="7"/>
      <c r="V48" s="7"/>
      <c r="W48" s="6"/>
      <c r="X48" s="6"/>
    </row>
    <row r="49" spans="1:24" x14ac:dyDescent="0.35">
      <c r="A49" s="7"/>
      <c r="B49" s="7"/>
      <c r="C49" s="7"/>
      <c r="D49" s="7"/>
      <c r="E49" s="7"/>
      <c r="F49" s="7"/>
      <c r="G49" s="7"/>
      <c r="H49" s="7"/>
      <c r="I49" s="7"/>
      <c r="J49" s="7"/>
      <c r="K49" s="7"/>
      <c r="L49" s="7"/>
      <c r="M49" s="7"/>
      <c r="N49" s="7"/>
      <c r="O49" s="7"/>
      <c r="P49" s="7"/>
      <c r="Q49" s="7"/>
      <c r="R49" s="7"/>
      <c r="S49" s="7"/>
      <c r="T49" s="7"/>
      <c r="U49" s="7"/>
      <c r="V49" s="7"/>
      <c r="W49" s="6"/>
      <c r="X49" s="6"/>
    </row>
    <row r="50" spans="1:24" x14ac:dyDescent="0.35">
      <c r="A50" s="7"/>
      <c r="B50" s="7"/>
      <c r="C50" s="7"/>
      <c r="D50" s="7"/>
      <c r="E50" s="7"/>
      <c r="F50" s="7"/>
      <c r="G50" s="7"/>
      <c r="H50" s="7"/>
      <c r="I50" s="7"/>
      <c r="J50" s="7"/>
      <c r="K50" s="7"/>
      <c r="L50" s="7"/>
      <c r="M50" s="7"/>
      <c r="N50" s="7"/>
      <c r="O50" s="7"/>
      <c r="P50" s="7"/>
      <c r="Q50" s="7"/>
      <c r="R50" s="7"/>
      <c r="S50" s="7"/>
      <c r="T50" s="7"/>
      <c r="U50" s="7"/>
      <c r="V50" s="7"/>
      <c r="W50" s="6"/>
      <c r="X50" s="6"/>
    </row>
    <row r="51" spans="1:24" x14ac:dyDescent="0.35">
      <c r="A51" s="7"/>
      <c r="B51" s="7"/>
      <c r="C51" s="7"/>
      <c r="D51" s="7"/>
      <c r="E51" s="7"/>
      <c r="F51" s="7"/>
      <c r="G51" s="7"/>
      <c r="H51" s="7"/>
      <c r="I51" s="7"/>
      <c r="J51" s="7"/>
      <c r="K51" s="7"/>
      <c r="L51" s="7"/>
      <c r="M51" s="7"/>
      <c r="N51" s="7"/>
      <c r="O51" s="7"/>
      <c r="P51" s="7"/>
      <c r="Q51" s="7"/>
      <c r="R51" s="7"/>
      <c r="S51" s="7"/>
      <c r="T51" s="7"/>
      <c r="U51" s="7"/>
      <c r="V51" s="7"/>
      <c r="W51" s="6"/>
      <c r="X51" s="6"/>
    </row>
    <row r="52" spans="1:24" x14ac:dyDescent="0.35">
      <c r="A52" s="7"/>
      <c r="B52" s="7"/>
      <c r="C52" s="7"/>
      <c r="D52" s="7"/>
      <c r="E52" s="7"/>
      <c r="F52" s="7"/>
      <c r="G52" s="7"/>
      <c r="H52" s="7"/>
      <c r="I52" s="7"/>
      <c r="J52" s="7"/>
      <c r="K52" s="7"/>
      <c r="L52" s="7"/>
      <c r="M52" s="7"/>
      <c r="N52" s="7"/>
      <c r="O52" s="7"/>
      <c r="P52" s="7"/>
      <c r="Q52" s="7"/>
      <c r="R52" s="7"/>
      <c r="S52" s="7"/>
      <c r="T52" s="7"/>
      <c r="U52" s="7"/>
      <c r="V52" s="7"/>
      <c r="W52" s="6"/>
      <c r="X52"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L E C 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 E L E C T I O N 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K e y > < / a : K e y > < a : V a l u e   i : t y p e = " T a b l e W i d g e t B a s e V i e w S t a t e " / > < / a : K e y V a l u e O f D i a g r a m O b j e c t K e y a n y T y p e z b w N T n L X > < a : K e y V a l u e O f D i a g r a m O b j e c t K e y a n y T y p e z b w N T n L X > < a : K e y > < K e y > C o l u m n s \ E l e c t i o n   Y e a r < / 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 C o l u m n s \ T o t a l   C o n t e s t e d   C a n d i d a t e s < / 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 C o l u m n s \ T o t a l   C o n t e s t e d   M a l e < / K e y > < / a : K e y > < a : V a l u e   i : t y p e = " T a b l e W i d g e t B a s e V i e w S t a t e " / > < / a : K e y V a l u e O f D i a g r a m O b j e c t K e y a n y T y p e z b w N T n L X > < a : K e y V a l u e O f D i a g r a m O b j e c t K e y a n y T y p e z b w N T n L X > < a : K e y > < K e y > C o l u m n s \ T o t a l   C o n t e s t e d   F e m a l e < / K e y > < / a : K e y > < a : V a l u e   i : t y p e = " T a b l e W i d g e t B a s e V i e w S t a t e " / > < / a : K e y V a l u e O f D i a g r a m O b j e c t K e y a n y T y p e z b w N T n L X > < a : K e y V a l u e O f D i a g r a m O b j e c t K e y a n y T y p e z b w N T n L X > < a : K e y > < K e y > C o l u m n s \ %   C o n t e s t e d     M a l e < / K e y > < / a : K e y > < a : V a l u e   i : t y p e = " T a b l e W i d g e t B a s e V i e w S t a t e " / > < / a : K e y V a l u e O f D i a g r a m O b j e c t K e y a n y T y p e z b w N T n L X > < a : K e y V a l u e O f D i a g r a m O b j e c t K e y a n y T y p e z b w N T n L X > < a : K e y > < K e y > C o l u m n s \ %   C o n t e s t e d   F e m a l e < / K e y > < / a : K e y > < a : V a l u e   i : t y p e = " T a b l e W i d g e t B a s e V i e w S t a t e " / > < / a : K e y V a l u e O f D i a g r a m O b j e c t K e y a n y T y p e z b w N T n L X > < a : K e y V a l u e O f D i a g r a m O b j e c t K e y a n y T y p e z b w N T n L X > < a : K e y > < K e y > C o l u m n s \ T o t a l   E l e c t e d   C a n d i d a t e s < / K e y > < / a : K e y > < a : V a l u e   i : t y p e = " T a b l e W i d g e t B a s e V i e w S t a t e " / > < / a : K e y V a l u e O f D i a g r a m O b j e c t K e y a n y T y p e z b w N T n L X > < a : K e y V a l u e O f D i a g r a m O b j e c t K e y a n y T y p e z b w N T n L X > < a : K e y > < K e y > C o l u m n s \ T o t a l   E l e c t e d   M a l e < / K e y > < / a : K e y > < a : V a l u e   i : t y p e = " T a b l e W i d g e t B a s e V i e w S t a t e " / > < / a : K e y V a l u e O f D i a g r a m O b j e c t K e y a n y T y p e z b w N T n L X > < a : K e y V a l u e O f D i a g r a m O b j e c t K e y a n y T y p e z b w N T n L X > < a : K e y > < K e y > C o l u m n s \ T o t a l   E l e c t e d   F e m a l e < / K e y > < / a : K e y > < a : V a l u e   i : t y p e = " T a b l e W i d g e t B a s e V i e w S t a t e " / > < / a : K e y V a l u e O f D i a g r a m O b j e c t K e y a n y T y p e z b w N T n L X > < a : K e y V a l u e O f D i a g r a m O b j e c t K e y a n y T y p e z b w N T n L X > < a : K e y > < K e y > C o l u m n s \ %   E l e c t e d   M a l e < / K e y > < / a : K e y > < a : V a l u e   i : t y p e = " T a b l e W i d g e t B a s e V i e w S t a t e " / > < / a : K e y V a l u e O f D i a g r a m O b j e c t K e y a n y T y p e z b w N T n L X > < a : K e y V a l u e O f D i a g r a m O b j e c t K e y a n y T y p e z b w N T n L X > < a : K e y > < K e y > C o l u m n s \ %   E l e c t e d   F e m a l e 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 2 0 2 5 - 0 7 - 0 9 T 0 8 : 1 2 : 3 6 . 4 3 9 4 1 6 1 + 0 1 : 0 0 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E L E C 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E L E C T I O N " > < C u s t o m C o n t e n t > < ! [ C D A T A [ < T a b l e W i d g e t G r i d S e r i a l i z a t i o n   x m l n s : x s d = " h t t p : / / w w w . w 3 . o r g / 2 0 0 1 / X M L S c h e m a "   x m l n s : x s i = " h t t p : / / w w w . w 3 . o r g / 2 0 0 1 / X M L S c h e m a - i n s t a n c e " > < C o l u m n S u g g e s t e d T y p e   / > < C o l u m n F o r m a t   / > < C o l u m n A c c u r a c y   / > < C o l u m n C u r r e n c y S y m b o l   / > < C o l u m n P o s i t i v e P a t t e r n   / > < C o l u m n N e g a t i v e P a t t e r n   / > < C o l u m n W i d t h s > < i t e m > < k e y > < s t r i n g > S / N < / s t r i n g > < / k e y > < v a l u e > < i n t > 8 2 < / i n t > < / v a l u e > < / i t e m > < i t e m > < k e y > < s t r i n g > E l e c t i o n   Y e a r < / s t r i n g > < / k e y > < v a l u e > < i n t > 1 6 5 < / i n t > < / v a l u e > < / i t e m > < i t e m > < k e y > < s t r i n g > P o s i t i o n < / s t r i n g > < / k e y > < v a l u e > < i n t > 1 2 2 < / i n t > < / v a l u e > < / i t e m > < i t e m > < k e y > < s t r i n g > T o t a l   C o n t e s t e d   C a n d i d a t e s < / s t r i n g > < / k e y > < v a l u e > < i n t > 2 9 8 < / i n t > < / v a l u e > < / i t e m > < i t e m > < k e y > < s t r i n g > A g e   R a n g e < / s t r i n g > < / k e y > < v a l u e > < i n t > 1 4 4 < / i n t > < / v a l u e > < / i t e m > < i t e m > < k e y > < s t r i n g > T o t a l   C o n t e s t e d   M a l e < / s t r i n g > < / k e y > < v a l u e > < i n t > 2 4 2 < / i n t > < / v a l u e > < / i t e m > < i t e m > < k e y > < s t r i n g > T o t a l   C o n t e s t e d   F e m a l e < / s t r i n g > < / k e y > < v a l u e > < i n t > 2 6 2 < / i n t > < / v a l u e > < / i t e m > < i t e m > < k e y > < s t r i n g > %   C o n t e s t e d     M a l e < / s t r i n g > < / k e y > < v a l u e > < i n t > 2 1 9 < / i n t > < / v a l u e > < / i t e m > < i t e m > < k e y > < s t r i n g > %   C o n t e s t e d   F e m a l e < / s t r i n g > < / k e y > < v a l u e > < i n t > 2 3 4 < / i n t > < / v a l u e > < / i t e m > < i t e m > < k e y > < s t r i n g > T o t a l   E l e c t e d   C a n d i d a t e s < / s t r i n g > < / k e y > < v a l u e > < i n t > 2 7 1 < / i n t > < / v a l u e > < / i t e m > < i t e m > < k e y > < s t r i n g > T o t a l   E l e c t e d   M a l e < / s t r i n g > < / k e y > < v a l u e > < i n t > 2 1 5 < / i n t > < / v a l u e > < / i t e m > < i t e m > < k e y > < s t r i n g > T o t a l   E l e c t e d   F e m a l e < / s t r i n g > < / k e y > < v a l u e > < i n t > 2 3 5 < / i n t > < / v a l u e > < / i t e m > < i t e m > < k e y > < s t r i n g > %   E l e c t e d   M a l e < / s t r i n g > < / k e y > < v a l u e > < i n t > 1 8 7 < / i n t > < / v a l u e > < / i t e m > < i t e m > < k e y > < s t r i n g > %   E l e c t e d   F e m a l e < / s t r i n g > < / k e y > < v a l u e > < i n t > 2 0 7 < / i n t > < / v a l u e > < / i t e m > < / C o l u m n W i d t h s > < C o l u m n D i s p l a y I n d e x > < i t e m > < k e y > < s t r i n g > S / N < / s t r i n g > < / k e y > < v a l u e > < i n t > 0 < / i n t > < / v a l u e > < / i t e m > < i t e m > < k e y > < s t r i n g > E l e c t i o n   Y e a r < / s t r i n g > < / k e y > < v a l u e > < i n t > 1 < / i n t > < / v a l u e > < / i t e m > < i t e m > < k e y > < s t r i n g > P o s i t i o n < / s t r i n g > < / k e y > < v a l u e > < i n t > 2 < / i n t > < / v a l u e > < / i t e m > < i t e m > < k e y > < s t r i n g > T o t a l   C o n t e s t e d   C a n d i d a t e s < / s t r i n g > < / k e y > < v a l u e > < i n t > 3 < / i n t > < / v a l u e > < / i t e m > < i t e m > < k e y > < s t r i n g > A g e   R a n g e < / s t r i n g > < / k e y > < v a l u e > < i n t > 4 < / i n t > < / v a l u e > < / i t e m > < i t e m > < k e y > < s t r i n g > T o t a l   C o n t e s t e d   M a l e < / s t r i n g > < / k e y > < v a l u e > < i n t > 5 < / i n t > < / v a l u e > < / i t e m > < i t e m > < k e y > < s t r i n g > T o t a l   C o n t e s t e d   F e m a l e < / s t r i n g > < / k e y > < v a l u e > < i n t > 6 < / i n t > < / v a l u e > < / i t e m > < i t e m > < k e y > < s t r i n g > %   C o n t e s t e d     M a l e < / s t r i n g > < / k e y > < v a l u e > < i n t > 7 < / i n t > < / v a l u e > < / i t e m > < i t e m > < k e y > < s t r i n g > %   C o n t e s t e d   F e m a l e < / s t r i n g > < / k e y > < v a l u e > < i n t > 8 < / i n t > < / v a l u e > < / i t e m > < i t e m > < k e y > < s t r i n g > T o t a l   E l e c t e d   C a n d i d a t e s < / s t r i n g > < / k e y > < v a l u e > < i n t > 9 < / i n t > < / v a l u e > < / i t e m > < i t e m > < k e y > < s t r i n g > T o t a l   E l e c t e d   M a l e < / s t r i n g > < / k e y > < v a l u e > < i n t > 1 0 < / i n t > < / v a l u e > < / i t e m > < i t e m > < k e y > < s t r i n g > T o t a l   E l e c t e d   F e m a l e < / s t r i n g > < / k e y > < v a l u e > < i n t > 1 1 < / i n t > < / v a l u e > < / i t e m > < i t e m > < k e y > < s t r i n g > %   E l e c t e d   M a l e < / s t r i n g > < / k e y > < v a l u e > < i n t > 1 2 < / i n t > < / v a l u e > < / i t e m > < i t e m > < k e y > < s t r i n g > %   E l e c t e d   F e m a l e < / 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K e y > < / D i a g r a m O b j e c t K e y > < D i a g r a m O b j e c t K e y > < K e y > C o l u m n s \ E l e c t i o n   Y e a r < / K e y > < / D i a g r a m O b j e c t K e y > < D i a g r a m O b j e c t K e y > < K e y > C o l u m n s \ P o s i t i o n < / K e y > < / D i a g r a m O b j e c t K e y > < D i a g r a m O b j e c t K e y > < K e y > C o l u m n s \ T o t a l   C o n t e s t e d   C a n d i d a t e s < / K e y > < / D i a g r a m O b j e c t K e y > < D i a g r a m O b j e c t K e y > < K e y > C o l u m n s \ A g e   R a n g e < / K e y > < / D i a g r a m O b j e c t K e y > < D i a g r a m O b j e c t K e y > < K e y > C o l u m n s \ T o t a l   C o n t e s t e d   M a l e < / K e y > < / D i a g r a m O b j e c t K e y > < D i a g r a m O b j e c t K e y > < K e y > C o l u m n s \ T o t a l   C o n t e s t e d   F e m a l e < / K e y > < / D i a g r a m O b j e c t K e y > < D i a g r a m O b j e c t K e y > < K e y > C o l u m n s \ %   C o n t e s t e d     M a l e < / K e y > < / D i a g r a m O b j e c t K e y > < D i a g r a m O b j e c t K e y > < K e y > C o l u m n s \ %   C o n t e s t e d   F e m a l e < / K e y > < / D i a g r a m O b j e c t K e y > < D i a g r a m O b j e c t K e y > < K e y > C o l u m n s \ T o t a l   E l e c t e d   C a n d i d a t e s < / K e y > < / D i a g r a m O b j e c t K e y > < D i a g r a m O b j e c t K e y > < K e y > C o l u m n s \ T o t a l   E l e c t e d   M a l e < / K e y > < / D i a g r a m O b j e c t K e y > < D i a g r a m O b j e c t K e y > < K e y > C o l u m n s \ T o t a l   E l e c t e d   F e m a l e < / K e y > < / D i a g r a m O b j e c t K e y > < D i a g r a m O b j e c t K e y > < K e y > C o l u m n s \ %   E l e c t e d   M a l e < / K e y > < / D i a g r a m O b j e c t K e y > < D i a g r a m O b j e c t K e y > < K e y > C o l u m n s \ %   E l e c t e d   F e m a l e 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K e y > < / a : K e y > < a : V a l u e   i : t y p e = " M e a s u r e G r i d N o d e V i e w S t a t e " > < L a y e d O u t > t r u e < / L a y e d O u t > < / a : V a l u e > < / a : K e y V a l u e O f D i a g r a m O b j e c t K e y a n y T y p e z b w N T n L X > < a : K e y V a l u e O f D i a g r a m O b j e c t K e y a n y T y p e z b w N T n L X > < a : K e y > < K e y > C o l u m n s \ E l e c t i o n   Y e a r < / K e y > < / a : K e y > < a : V a l u e   i : t y p e = " M e a s u r e G r i d N o d e V i e w S t a t e " > < C o l u m n > 1 < / C o l u m n > < L a y e d O u t > t r u e < / L a y e d O u t > < / a : V a l u e > < / a : K e y V a l u e O f D i a g r a m O b j e c t K e y a n y T y p e z b w N T n L X > < a : K e y V a l u e O f D i a g r a m O b j e c t K e y a n y T y p e z b w N T n L X > < a : K e y > < K e y > C o l u m n s \ P o s i t i o n < / K e y > < / a : K e y > < a : V a l u e   i : t y p e = " M e a s u r e G r i d N o d e V i e w S t a t e " > < C o l u m n > 2 < / C o l u m n > < L a y e d O u t > t r u e < / L a y e d O u t > < / a : V a l u e > < / a : K e y V a l u e O f D i a g r a m O b j e c t K e y a n y T y p e z b w N T n L X > < a : K e y V a l u e O f D i a g r a m O b j e c t K e y a n y T y p e z b w N T n L X > < a : K e y > < K e y > C o l u m n s \ T o t a l   C o n t e s t e d   C a n d i d a t e s < / K e y > < / a : K e y > < a : V a l u e   i : t y p e = " M e a s u r e G r i d N o d e V i e w S t a t e " > < C o l u m n > 3 < / C o l u m n > < L a y e d O u t > t r u e < / L a y e d O u t > < / a : V a l u e > < / a : K e y V a l u e O f D i a g r a m O b j e c t K e y a n y T y p e z b w N T n L X > < a : K e y V a l u e O f D i a g r a m O b j e c t K e y a n y T y p e z b w N T n L X > < a : K e y > < K e y > C o l u m n s \ A g e   R a n g e < / K e y > < / a : K e y > < a : V a l u e   i : t y p e = " M e a s u r e G r i d N o d e V i e w S t a t e " > < C o l u m n > 4 < / C o l u m n > < L a y e d O u t > t r u e < / L a y e d O u t > < / a : V a l u e > < / a : K e y V a l u e O f D i a g r a m O b j e c t K e y a n y T y p e z b w N T n L X > < a : K e y V a l u e O f D i a g r a m O b j e c t K e y a n y T y p e z b w N T n L X > < a : K e y > < K e y > C o l u m n s \ T o t a l   C o n t e s t e d   M a l e < / K e y > < / a : K e y > < a : V a l u e   i : t y p e = " M e a s u r e G r i d N o d e V i e w S t a t e " > < C o l u m n > 5 < / C o l u m n > < L a y e d O u t > t r u e < / L a y e d O u t > < / a : V a l u e > < / a : K e y V a l u e O f D i a g r a m O b j e c t K e y a n y T y p e z b w N T n L X > < a : K e y V a l u e O f D i a g r a m O b j e c t K e y a n y T y p e z b w N T n L X > < a : K e y > < K e y > C o l u m n s \ T o t a l   C o n t e s t e d   F e m a l e < / K e y > < / a : K e y > < a : V a l u e   i : t y p e = " M e a s u r e G r i d N o d e V i e w S t a t e " > < C o l u m n > 6 < / C o l u m n > < L a y e d O u t > t r u e < / L a y e d O u t > < / a : V a l u e > < / a : K e y V a l u e O f D i a g r a m O b j e c t K e y a n y T y p e z b w N T n L X > < a : K e y V a l u e O f D i a g r a m O b j e c t K e y a n y T y p e z b w N T n L X > < a : K e y > < K e y > C o l u m n s \ %   C o n t e s t e d     M a l e < / K e y > < / a : K e y > < a : V a l u e   i : t y p e = " M e a s u r e G r i d N o d e V i e w S t a t e " > < C o l u m n > 7 < / C o l u m n > < L a y e d O u t > t r u e < / L a y e d O u t > < / a : V a l u e > < / a : K e y V a l u e O f D i a g r a m O b j e c t K e y a n y T y p e z b w N T n L X > < a : K e y V a l u e O f D i a g r a m O b j e c t K e y a n y T y p e z b w N T n L X > < a : K e y > < K e y > C o l u m n s \ %   C o n t e s t e d   F e m a l e < / K e y > < / a : K e y > < a : V a l u e   i : t y p e = " M e a s u r e G r i d N o d e V i e w S t a t e " > < C o l u m n > 8 < / C o l u m n > < L a y e d O u t > t r u e < / L a y e d O u t > < / a : V a l u e > < / a : K e y V a l u e O f D i a g r a m O b j e c t K e y a n y T y p e z b w N T n L X > < a : K e y V a l u e O f D i a g r a m O b j e c t K e y a n y T y p e z b w N T n L X > < a : K e y > < K e y > C o l u m n s \ T o t a l   E l e c t e d   C a n d i d a t e s < / K e y > < / a : K e y > < a : V a l u e   i : t y p e = " M e a s u r e G r i d N o d e V i e w S t a t e " > < C o l u m n > 9 < / C o l u m n > < L a y e d O u t > t r u e < / L a y e d O u t > < / a : V a l u e > < / a : K e y V a l u e O f D i a g r a m O b j e c t K e y a n y T y p e z b w N T n L X > < a : K e y V a l u e O f D i a g r a m O b j e c t K e y a n y T y p e z b w N T n L X > < a : K e y > < K e y > C o l u m n s \ T o t a l   E l e c t e d   M a l e < / K e y > < / a : K e y > < a : V a l u e   i : t y p e = " M e a s u r e G r i d N o d e V i e w S t a t e " > < C o l u m n > 1 0 < / C o l u m n > < L a y e d O u t > t r u e < / L a y e d O u t > < / a : V a l u e > < / a : K e y V a l u e O f D i a g r a m O b j e c t K e y a n y T y p e z b w N T n L X > < a : K e y V a l u e O f D i a g r a m O b j e c t K e y a n y T y p e z b w N T n L X > < a : K e y > < K e y > C o l u m n s \ T o t a l   E l e c t e d   F e m a l e < / K e y > < / a : K e y > < a : V a l u e   i : t y p e = " M e a s u r e G r i d N o d e V i e w S t a t e " > < C o l u m n > 1 1 < / C o l u m n > < L a y e d O u t > t r u e < / L a y e d O u t > < / a : V a l u e > < / a : K e y V a l u e O f D i a g r a m O b j e c t K e y a n y T y p e z b w N T n L X > < a : K e y V a l u e O f D i a g r a m O b j e c t K e y a n y T y p e z b w N T n L X > < a : K e y > < K e y > C o l u m n s \ %   E l e c t e d   M a l e < / K e y > < / a : K e y > < a : V a l u e   i : t y p e = " M e a s u r e G r i d N o d e V i e w S t a t e " > < C o l u m n > 1 2 < / C o l u m n > < L a y e d O u t > t r u e < / L a y e d O u t > < / a : V a l u e > < / a : K e y V a l u e O f D i a g r a m O b j e c t K e y a n y T y p e z b w N T n L X > < a : K e y V a l u e O f D i a g r a m O b j e c t K e y a n y T y p e z b w N T n L X > < a : K e y > < K e y > C o l u m n s \ %   E l e c t e d   F e m a l e < / K e y > < / a : K e y > < a : V a l u e   i : t y p e = " M e a s u r e G r i d N o d e V i e w S t a t e " > < C o l u m n > 1 3 < / C o l u m n > < L a y e d O u t > t r u e < / L a y e d O u t > < / 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 E L E C T I O N < / 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M a n u a l C a l c M o d e " > < 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93BCC50-EFD6-46EF-A10F-7E85517ADDC3}">
  <ds:schemaRefs/>
</ds:datastoreItem>
</file>

<file path=customXml/itemProps10.xml><?xml version="1.0" encoding="utf-8"?>
<ds:datastoreItem xmlns:ds="http://schemas.openxmlformats.org/officeDocument/2006/customXml" ds:itemID="{4FC125CE-298B-4440-A789-AD0410584064}">
  <ds:schemaRefs/>
</ds:datastoreItem>
</file>

<file path=customXml/itemProps11.xml><?xml version="1.0" encoding="utf-8"?>
<ds:datastoreItem xmlns:ds="http://schemas.openxmlformats.org/officeDocument/2006/customXml" ds:itemID="{52636BA6-5065-4ED0-96D9-512168A727AE}">
  <ds:schemaRefs/>
</ds:datastoreItem>
</file>

<file path=customXml/itemProps12.xml><?xml version="1.0" encoding="utf-8"?>
<ds:datastoreItem xmlns:ds="http://schemas.openxmlformats.org/officeDocument/2006/customXml" ds:itemID="{B258D3EE-832B-453D-838F-AC813A5A953A}">
  <ds:schemaRefs/>
</ds:datastoreItem>
</file>

<file path=customXml/itemProps13.xml><?xml version="1.0" encoding="utf-8"?>
<ds:datastoreItem xmlns:ds="http://schemas.openxmlformats.org/officeDocument/2006/customXml" ds:itemID="{C95532E9-CB08-4881-8EFD-7AB31FF1296E}">
  <ds:schemaRefs/>
</ds:datastoreItem>
</file>

<file path=customXml/itemProps14.xml><?xml version="1.0" encoding="utf-8"?>
<ds:datastoreItem xmlns:ds="http://schemas.openxmlformats.org/officeDocument/2006/customXml" ds:itemID="{D4C3D850-ABA6-45AD-8BB3-9A0C6C47895D}">
  <ds:schemaRefs/>
</ds:datastoreItem>
</file>

<file path=customXml/itemProps15.xml><?xml version="1.0" encoding="utf-8"?>
<ds:datastoreItem xmlns:ds="http://schemas.openxmlformats.org/officeDocument/2006/customXml" ds:itemID="{23F785F1-4945-4985-A922-C31D4DE91E34}">
  <ds:schemaRefs/>
</ds:datastoreItem>
</file>

<file path=customXml/itemProps16.xml><?xml version="1.0" encoding="utf-8"?>
<ds:datastoreItem xmlns:ds="http://schemas.openxmlformats.org/officeDocument/2006/customXml" ds:itemID="{1AA5AF33-80D8-4875-A582-052E7BF36829}">
  <ds:schemaRefs/>
</ds:datastoreItem>
</file>

<file path=customXml/itemProps2.xml><?xml version="1.0" encoding="utf-8"?>
<ds:datastoreItem xmlns:ds="http://schemas.openxmlformats.org/officeDocument/2006/customXml" ds:itemID="{96DBD185-5D16-43E4-931B-6BEB98D08598}">
  <ds:schemaRefs/>
</ds:datastoreItem>
</file>

<file path=customXml/itemProps3.xml><?xml version="1.0" encoding="utf-8"?>
<ds:datastoreItem xmlns:ds="http://schemas.openxmlformats.org/officeDocument/2006/customXml" ds:itemID="{8DDF824D-D32E-46E2-B1A1-157C65DB239A}">
  <ds:schemaRefs/>
</ds:datastoreItem>
</file>

<file path=customXml/itemProps4.xml><?xml version="1.0" encoding="utf-8"?>
<ds:datastoreItem xmlns:ds="http://schemas.openxmlformats.org/officeDocument/2006/customXml" ds:itemID="{E70B5158-CDCF-43C5-B89F-081BBE1360DF}">
  <ds:schemaRefs/>
</ds:datastoreItem>
</file>

<file path=customXml/itemProps5.xml><?xml version="1.0" encoding="utf-8"?>
<ds:datastoreItem xmlns:ds="http://schemas.openxmlformats.org/officeDocument/2006/customXml" ds:itemID="{E01D2822-D257-441A-982A-249F4247927B}">
  <ds:schemaRefs/>
</ds:datastoreItem>
</file>

<file path=customXml/itemProps6.xml><?xml version="1.0" encoding="utf-8"?>
<ds:datastoreItem xmlns:ds="http://schemas.openxmlformats.org/officeDocument/2006/customXml" ds:itemID="{3200775D-2FB8-4A42-8C9B-99EB29BF6155}">
  <ds:schemaRefs/>
</ds:datastoreItem>
</file>

<file path=customXml/itemProps7.xml><?xml version="1.0" encoding="utf-8"?>
<ds:datastoreItem xmlns:ds="http://schemas.openxmlformats.org/officeDocument/2006/customXml" ds:itemID="{2BA12BA9-2E53-43C3-921C-FBC8492B2791}">
  <ds:schemaRefs/>
</ds:datastoreItem>
</file>

<file path=customXml/itemProps8.xml><?xml version="1.0" encoding="utf-8"?>
<ds:datastoreItem xmlns:ds="http://schemas.openxmlformats.org/officeDocument/2006/customXml" ds:itemID="{8A7E65F0-3722-4354-A872-0E25454D2239}">
  <ds:schemaRefs/>
</ds:datastoreItem>
</file>

<file path=customXml/itemProps9.xml><?xml version="1.0" encoding="utf-8"?>
<ds:datastoreItem xmlns:ds="http://schemas.openxmlformats.org/officeDocument/2006/customXml" ds:itemID="{238CA1EF-C747-4DC1-B10D-82B8FA41FD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Cleaned_Secondary_Dataset</vt:lpstr>
      <vt:lpstr>Dashboard1</vt:lpstr>
      <vt:lpstr>Dashboard2</vt:lpstr>
      <vt:lpstr>PivotTable_4_SecondaryDataset</vt:lpstr>
      <vt:lpstr>Cleaned_Primary_Dataset</vt:lpstr>
      <vt:lpstr>PivotTable_4_PrimaryDataset</vt: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HomePC</cp:lastModifiedBy>
  <dcterms:created xsi:type="dcterms:W3CDTF">2025-07-07T10:57:22Z</dcterms:created>
  <dcterms:modified xsi:type="dcterms:W3CDTF">2025-08-08T03:25:38Z</dcterms:modified>
</cp:coreProperties>
</file>