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4AF20F1-9CC8-4B22-BC90-FC6ED7693FEB}" xr6:coauthVersionLast="47" xr6:coauthVersionMax="47" xr10:uidLastSave="{00000000-0000-0000-0000-000000000000}"/>
  <bookViews>
    <workbookView xWindow="-110" yWindow="-110" windowWidth="19420" windowHeight="10300" xr2:uid="{878B91D3-625C-4875-836E-333C9EBB2E7D}"/>
  </bookViews>
  <sheets>
    <sheet name="B-case " sheetId="15" r:id="rId1"/>
    <sheet name="Sheet1" sheetId="22" r:id="rId2"/>
    <sheet name="Hypothèse 2" sheetId="20" state="hidden" r:id="rId3"/>
    <sheet name="Hypothèse 3" sheetId="21" state="hidden" r:id="rId4"/>
    <sheet name="CUMUL AU MINIMA" sheetId="6" state="hidden" r:id="rId5"/>
    <sheet name="Liste" sheetId="3" state="hidden" r:id="rId6"/>
    <sheet name="Type" sheetId="5" state="hidden" r:id="rId7"/>
  </sheets>
  <definedNames>
    <definedName name="Client_BAMBOO" localSheetId="0">'B-case '!$B$2</definedName>
    <definedName name="Client_BAMBOO">'B-case '!$B$2</definedName>
    <definedName name="Client_BAMBOOEMF">'B-case '!$B$2</definedName>
    <definedName name="Client_SFE">'B-case '!$B$2</definedName>
    <definedName name="Durée_d_amortissement">'B-case '!$B$9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C6" i="15"/>
  <c r="E10" i="22" l="1"/>
  <c r="E8" i="22"/>
  <c r="E7" i="22"/>
  <c r="E6" i="22"/>
  <c r="A49" i="15"/>
  <c r="C10" i="15"/>
  <c r="H35" i="21"/>
  <c r="H35" i="20"/>
  <c r="C4" i="21"/>
  <c r="C4" i="20"/>
  <c r="H39" i="15"/>
  <c r="X66" i="21"/>
  <c r="W66" i="21"/>
  <c r="V66" i="21"/>
  <c r="U66" i="21"/>
  <c r="T66" i="21"/>
  <c r="W65" i="21"/>
  <c r="V65" i="21"/>
  <c r="U65" i="21"/>
  <c r="T65" i="21"/>
  <c r="V64" i="21"/>
  <c r="U64" i="21"/>
  <c r="T64" i="21"/>
  <c r="U63" i="21"/>
  <c r="T63" i="21"/>
  <c r="T62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AD54" i="21"/>
  <c r="AC54" i="21"/>
  <c r="AB54" i="21"/>
  <c r="AA54" i="21"/>
  <c r="Z54" i="21"/>
  <c r="Y54" i="21"/>
  <c r="X54" i="21"/>
  <c r="W54" i="21"/>
  <c r="V54" i="21"/>
  <c r="U54" i="21"/>
  <c r="T54" i="21"/>
  <c r="AC53" i="21"/>
  <c r="AB53" i="21"/>
  <c r="AA53" i="21"/>
  <c r="Z53" i="21"/>
  <c r="Y53" i="21"/>
  <c r="X53" i="21"/>
  <c r="W53" i="21"/>
  <c r="V53" i="21"/>
  <c r="U53" i="21"/>
  <c r="T53" i="21"/>
  <c r="AB52" i="21"/>
  <c r="AA52" i="21"/>
  <c r="Z52" i="21"/>
  <c r="Y52" i="21"/>
  <c r="X52" i="21"/>
  <c r="W52" i="21"/>
  <c r="V52" i="21"/>
  <c r="U52" i="21"/>
  <c r="T52" i="21"/>
  <c r="AA51" i="21"/>
  <c r="Z51" i="21"/>
  <c r="Y51" i="21"/>
  <c r="X51" i="21"/>
  <c r="W51" i="21"/>
  <c r="V51" i="21"/>
  <c r="U51" i="21"/>
  <c r="T51" i="21"/>
  <c r="Z50" i="21"/>
  <c r="Y50" i="21"/>
  <c r="X50" i="21"/>
  <c r="W50" i="21"/>
  <c r="V50" i="21"/>
  <c r="U50" i="21"/>
  <c r="T50" i="21"/>
  <c r="Y49" i="21"/>
  <c r="X49" i="21"/>
  <c r="W49" i="21"/>
  <c r="V49" i="21"/>
  <c r="U49" i="21"/>
  <c r="T49" i="21"/>
  <c r="G49" i="21"/>
  <c r="X48" i="21"/>
  <c r="W48" i="21"/>
  <c r="V48" i="21"/>
  <c r="U48" i="21"/>
  <c r="T48" i="21"/>
  <c r="G48" i="21"/>
  <c r="W47" i="21"/>
  <c r="V47" i="21"/>
  <c r="U47" i="21"/>
  <c r="T47" i="21"/>
  <c r="G47" i="21"/>
  <c r="C47" i="21"/>
  <c r="V46" i="21"/>
  <c r="U46" i="21"/>
  <c r="T46" i="21"/>
  <c r="G46" i="21"/>
  <c r="C46" i="21"/>
  <c r="U45" i="21"/>
  <c r="T45" i="21"/>
  <c r="G45" i="21"/>
  <c r="C45" i="21"/>
  <c r="A45" i="21"/>
  <c r="T44" i="21"/>
  <c r="G44" i="21"/>
  <c r="A44" i="21"/>
  <c r="G43" i="21"/>
  <c r="G42" i="21"/>
  <c r="G41" i="21"/>
  <c r="G40" i="21"/>
  <c r="G39" i="21"/>
  <c r="F39" i="2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C39" i="21"/>
  <c r="G38" i="21"/>
  <c r="F38" i="21"/>
  <c r="C38" i="21"/>
  <c r="C43" i="21" s="1"/>
  <c r="P30" i="21"/>
  <c r="O30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P29" i="21"/>
  <c r="O29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P28" i="21"/>
  <c r="O28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S64" i="21" s="1"/>
  <c r="P27" i="21"/>
  <c r="O27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S63" i="21" s="1"/>
  <c r="P26" i="21"/>
  <c r="O26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S62" i="21" s="1"/>
  <c r="P25" i="21"/>
  <c r="O25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S61" i="21" s="1"/>
  <c r="P24" i="21"/>
  <c r="O24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S60" i="21" s="1"/>
  <c r="P23" i="21"/>
  <c r="O23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S59" i="21" s="1"/>
  <c r="P22" i="21"/>
  <c r="O22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S58" i="21" s="1"/>
  <c r="P21" i="21"/>
  <c r="O21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S57" i="21" s="1"/>
  <c r="P20" i="21"/>
  <c r="O20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S56" i="21" s="1"/>
  <c r="P19" i="21"/>
  <c r="O19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S55" i="21" s="1"/>
  <c r="P18" i="21"/>
  <c r="O18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S54" i="21" s="1"/>
  <c r="P17" i="21"/>
  <c r="O17" i="21"/>
  <c r="AC16" i="21"/>
  <c r="AB16" i="21"/>
  <c r="AA16" i="21"/>
  <c r="Z16" i="21"/>
  <c r="Y16" i="21"/>
  <c r="X16" i="21"/>
  <c r="W16" i="21"/>
  <c r="V16" i="21"/>
  <c r="U16" i="21"/>
  <c r="T16" i="21"/>
  <c r="S16" i="21"/>
  <c r="P16" i="21"/>
  <c r="O16" i="21"/>
  <c r="AB15" i="21"/>
  <c r="AA15" i="21"/>
  <c r="Z15" i="21"/>
  <c r="Y15" i="21"/>
  <c r="X15" i="21"/>
  <c r="W15" i="21"/>
  <c r="V15" i="21"/>
  <c r="U15" i="21"/>
  <c r="T15" i="21"/>
  <c r="S15" i="21"/>
  <c r="S52" i="21" s="1"/>
  <c r="P15" i="21"/>
  <c r="O15" i="21"/>
  <c r="AA14" i="21"/>
  <c r="Z14" i="21"/>
  <c r="Y14" i="21"/>
  <c r="X14" i="21"/>
  <c r="W14" i="21"/>
  <c r="V14" i="21"/>
  <c r="U14" i="21"/>
  <c r="T14" i="21"/>
  <c r="S14" i="21"/>
  <c r="P14" i="21"/>
  <c r="O14" i="21"/>
  <c r="Z13" i="21"/>
  <c r="Y13" i="21"/>
  <c r="X13" i="21"/>
  <c r="W13" i="21"/>
  <c r="V13" i="21"/>
  <c r="U13" i="21"/>
  <c r="T13" i="21"/>
  <c r="S13" i="21"/>
  <c r="P13" i="21"/>
  <c r="O13" i="21"/>
  <c r="Y12" i="21"/>
  <c r="X12" i="21"/>
  <c r="W12" i="21"/>
  <c r="V12" i="21"/>
  <c r="U12" i="21"/>
  <c r="T12" i="21"/>
  <c r="S12" i="21"/>
  <c r="P12" i="21"/>
  <c r="O12" i="21"/>
  <c r="X11" i="21"/>
  <c r="W11" i="21"/>
  <c r="V11" i="21"/>
  <c r="U11" i="21"/>
  <c r="T11" i="21"/>
  <c r="S11" i="21"/>
  <c r="P11" i="21"/>
  <c r="O11" i="21"/>
  <c r="W10" i="21"/>
  <c r="V10" i="21"/>
  <c r="U10" i="21"/>
  <c r="T10" i="21"/>
  <c r="S10" i="21"/>
  <c r="P10" i="21"/>
  <c r="O10" i="21"/>
  <c r="C10" i="21"/>
  <c r="C13" i="21" s="1"/>
  <c r="V9" i="21"/>
  <c r="U9" i="21"/>
  <c r="T9" i="21"/>
  <c r="S9" i="21"/>
  <c r="S46" i="21" s="1"/>
  <c r="P9" i="21"/>
  <c r="C9" i="21"/>
  <c r="U8" i="21"/>
  <c r="T8" i="21"/>
  <c r="S8" i="21"/>
  <c r="S45" i="21" s="1"/>
  <c r="P8" i="21"/>
  <c r="G8" i="21"/>
  <c r="O9" i="21" s="1"/>
  <c r="T7" i="21"/>
  <c r="S7" i="21"/>
  <c r="S44" i="21" s="1"/>
  <c r="P7" i="21"/>
  <c r="P31" i="21" s="1"/>
  <c r="S6" i="21"/>
  <c r="S43" i="21" s="1"/>
  <c r="O6" i="21"/>
  <c r="G6" i="21"/>
  <c r="O7" i="21" s="1"/>
  <c r="F6" i="21"/>
  <c r="F7" i="21" s="1"/>
  <c r="F8" i="21" s="1"/>
  <c r="X66" i="20"/>
  <c r="W66" i="20"/>
  <c r="V66" i="20"/>
  <c r="U66" i="20"/>
  <c r="T66" i="20"/>
  <c r="W65" i="20"/>
  <c r="V65" i="20"/>
  <c r="U65" i="20"/>
  <c r="T65" i="20"/>
  <c r="V64" i="20"/>
  <c r="U64" i="20"/>
  <c r="T64" i="20"/>
  <c r="U63" i="20"/>
  <c r="T63" i="20"/>
  <c r="T62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AD54" i="20"/>
  <c r="AC54" i="20"/>
  <c r="AB54" i="20"/>
  <c r="AA54" i="20"/>
  <c r="Z54" i="20"/>
  <c r="Y54" i="20"/>
  <c r="X54" i="20"/>
  <c r="W54" i="20"/>
  <c r="V54" i="20"/>
  <c r="U54" i="20"/>
  <c r="T54" i="20"/>
  <c r="AC53" i="20"/>
  <c r="AB53" i="20"/>
  <c r="AA53" i="20"/>
  <c r="Z53" i="20"/>
  <c r="Y53" i="20"/>
  <c r="X53" i="20"/>
  <c r="W53" i="20"/>
  <c r="V53" i="20"/>
  <c r="U53" i="20"/>
  <c r="T53" i="20"/>
  <c r="AB52" i="20"/>
  <c r="AA52" i="20"/>
  <c r="Z52" i="20"/>
  <c r="Y52" i="20"/>
  <c r="X52" i="20"/>
  <c r="W52" i="20"/>
  <c r="V52" i="20"/>
  <c r="U52" i="20"/>
  <c r="T52" i="20"/>
  <c r="AA51" i="20"/>
  <c r="Z51" i="20"/>
  <c r="Y51" i="20"/>
  <c r="X51" i="20"/>
  <c r="W51" i="20"/>
  <c r="V51" i="20"/>
  <c r="U51" i="20"/>
  <c r="T51" i="20"/>
  <c r="Z50" i="20"/>
  <c r="Y50" i="20"/>
  <c r="X50" i="20"/>
  <c r="W50" i="20"/>
  <c r="V50" i="20"/>
  <c r="U50" i="20"/>
  <c r="T50" i="20"/>
  <c r="Y49" i="20"/>
  <c r="X49" i="20"/>
  <c r="W49" i="20"/>
  <c r="V49" i="20"/>
  <c r="U49" i="20"/>
  <c r="T49" i="20"/>
  <c r="G49" i="20"/>
  <c r="X48" i="20"/>
  <c r="W48" i="20"/>
  <c r="V48" i="20"/>
  <c r="U48" i="20"/>
  <c r="T48" i="20"/>
  <c r="G48" i="20"/>
  <c r="W47" i="20"/>
  <c r="V47" i="20"/>
  <c r="U47" i="20"/>
  <c r="T47" i="20"/>
  <c r="G47" i="20"/>
  <c r="C47" i="20"/>
  <c r="V46" i="20"/>
  <c r="U46" i="20"/>
  <c r="T46" i="20"/>
  <c r="G46" i="20"/>
  <c r="C46" i="20"/>
  <c r="U45" i="20"/>
  <c r="T45" i="20"/>
  <c r="G45" i="20"/>
  <c r="C45" i="20"/>
  <c r="A45" i="20"/>
  <c r="T44" i="20"/>
  <c r="G44" i="20"/>
  <c r="A44" i="20"/>
  <c r="G43" i="20"/>
  <c r="G42" i="20"/>
  <c r="G41" i="20"/>
  <c r="G40" i="20"/>
  <c r="G39" i="20"/>
  <c r="C39" i="20"/>
  <c r="G38" i="20"/>
  <c r="F38" i="20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C38" i="20"/>
  <c r="C43" i="20" s="1"/>
  <c r="H48" i="20" s="1"/>
  <c r="P30" i="20"/>
  <c r="O30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S66" i="20" s="1"/>
  <c r="P29" i="20"/>
  <c r="O29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S65" i="20" s="1"/>
  <c r="P28" i="20"/>
  <c r="O28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S64" i="20" s="1"/>
  <c r="P27" i="20"/>
  <c r="O27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P26" i="20"/>
  <c r="O26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S62" i="20" s="1"/>
  <c r="P25" i="20"/>
  <c r="O25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S61" i="20" s="1"/>
  <c r="P24" i="20"/>
  <c r="O24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P23" i="20"/>
  <c r="O23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P22" i="20"/>
  <c r="O22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P21" i="20"/>
  <c r="O21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S57" i="20" s="1"/>
  <c r="P20" i="20"/>
  <c r="O20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S56" i="20" s="1"/>
  <c r="P19" i="20"/>
  <c r="O19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P18" i="20"/>
  <c r="O18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S54" i="20" s="1"/>
  <c r="P17" i="20"/>
  <c r="O17" i="20"/>
  <c r="AC16" i="20"/>
  <c r="AB16" i="20"/>
  <c r="AA16" i="20"/>
  <c r="Z16" i="20"/>
  <c r="Y16" i="20"/>
  <c r="X16" i="20"/>
  <c r="W16" i="20"/>
  <c r="V16" i="20"/>
  <c r="U16" i="20"/>
  <c r="T16" i="20"/>
  <c r="S16" i="20"/>
  <c r="S53" i="20" s="1"/>
  <c r="P16" i="20"/>
  <c r="O16" i="20"/>
  <c r="AB15" i="20"/>
  <c r="AA15" i="20"/>
  <c r="Z15" i="20"/>
  <c r="Y15" i="20"/>
  <c r="X15" i="20"/>
  <c r="W15" i="20"/>
  <c r="V15" i="20"/>
  <c r="U15" i="20"/>
  <c r="T15" i="20"/>
  <c r="S15" i="20"/>
  <c r="S52" i="20" s="1"/>
  <c r="P15" i="20"/>
  <c r="O15" i="20"/>
  <c r="AA14" i="20"/>
  <c r="Z14" i="20"/>
  <c r="Y14" i="20"/>
  <c r="X14" i="20"/>
  <c r="W14" i="20"/>
  <c r="V14" i="20"/>
  <c r="U14" i="20"/>
  <c r="T14" i="20"/>
  <c r="S14" i="20"/>
  <c r="P14" i="20"/>
  <c r="O14" i="20"/>
  <c r="Z13" i="20"/>
  <c r="Y13" i="20"/>
  <c r="X13" i="20"/>
  <c r="W13" i="20"/>
  <c r="V13" i="20"/>
  <c r="U13" i="20"/>
  <c r="T13" i="20"/>
  <c r="S13" i="20"/>
  <c r="S50" i="20" s="1"/>
  <c r="P13" i="20"/>
  <c r="O13" i="20"/>
  <c r="Y12" i="20"/>
  <c r="X12" i="20"/>
  <c r="W12" i="20"/>
  <c r="V12" i="20"/>
  <c r="U12" i="20"/>
  <c r="T12" i="20"/>
  <c r="S12" i="20"/>
  <c r="S49" i="20" s="1"/>
  <c r="P12" i="20"/>
  <c r="O12" i="20"/>
  <c r="X11" i="20"/>
  <c r="W11" i="20"/>
  <c r="V11" i="20"/>
  <c r="U11" i="20"/>
  <c r="T11" i="20"/>
  <c r="S11" i="20"/>
  <c r="S48" i="20" s="1"/>
  <c r="P11" i="20"/>
  <c r="O11" i="20"/>
  <c r="W10" i="20"/>
  <c r="V10" i="20"/>
  <c r="U10" i="20"/>
  <c r="T10" i="20"/>
  <c r="S10" i="20"/>
  <c r="S47" i="20" s="1"/>
  <c r="P10" i="20"/>
  <c r="O10" i="20"/>
  <c r="C10" i="20"/>
  <c r="C13" i="20" s="1"/>
  <c r="V9" i="20"/>
  <c r="U9" i="20"/>
  <c r="T9" i="20"/>
  <c r="S9" i="20"/>
  <c r="S46" i="20" s="1"/>
  <c r="P9" i="20"/>
  <c r="C9" i="20"/>
  <c r="U8" i="20"/>
  <c r="T8" i="20"/>
  <c r="S8" i="20"/>
  <c r="S45" i="20" s="1"/>
  <c r="P8" i="20"/>
  <c r="G8" i="20"/>
  <c r="O9" i="20" s="1"/>
  <c r="T7" i="20"/>
  <c r="S7" i="20"/>
  <c r="P7" i="20"/>
  <c r="P31" i="20" s="1"/>
  <c r="G7" i="20"/>
  <c r="O8" i="20" s="1"/>
  <c r="S6" i="20"/>
  <c r="O6" i="20"/>
  <c r="G6" i="20"/>
  <c r="O7" i="20" s="1"/>
  <c r="F6" i="20"/>
  <c r="F7" i="20" s="1"/>
  <c r="F8" i="20" s="1"/>
  <c r="G18" i="6"/>
  <c r="H18" i="6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C3" i="3"/>
  <c r="C2" i="3"/>
  <c r="H40" i="20" l="1"/>
  <c r="H43" i="20"/>
  <c r="H39" i="20"/>
  <c r="H42" i="20"/>
  <c r="C49" i="21"/>
  <c r="C12" i="21"/>
  <c r="C48" i="21" s="1"/>
  <c r="C50" i="21" s="1"/>
  <c r="H5" i="21"/>
  <c r="H6" i="21" s="1"/>
  <c r="G7" i="21"/>
  <c r="O8" i="21" s="1"/>
  <c r="O31" i="21" s="1"/>
  <c r="S49" i="21"/>
  <c r="S47" i="21"/>
  <c r="S50" i="21"/>
  <c r="S53" i="21"/>
  <c r="S48" i="21"/>
  <c r="S51" i="21"/>
  <c r="H45" i="21"/>
  <c r="H42" i="21"/>
  <c r="H47" i="21"/>
  <c r="H44" i="21"/>
  <c r="H43" i="21"/>
  <c r="S65" i="21"/>
  <c r="S66" i="21"/>
  <c r="G53" i="21"/>
  <c r="H38" i="21"/>
  <c r="H46" i="21"/>
  <c r="H39" i="21"/>
  <c r="H40" i="21"/>
  <c r="H41" i="21"/>
  <c r="C40" i="21"/>
  <c r="K49" i="21" s="1"/>
  <c r="H49" i="21"/>
  <c r="H48" i="21"/>
  <c r="S51" i="20"/>
  <c r="S43" i="20"/>
  <c r="O31" i="20"/>
  <c r="S44" i="20"/>
  <c r="C12" i="20"/>
  <c r="C48" i="20" s="1"/>
  <c r="C50" i="20" s="1"/>
  <c r="H5" i="20"/>
  <c r="H6" i="20" s="1"/>
  <c r="H7" i="20" s="1"/>
  <c r="H8" i="20" s="1"/>
  <c r="C49" i="20"/>
  <c r="C51" i="20" s="1"/>
  <c r="J47" i="20" s="1"/>
  <c r="S55" i="20"/>
  <c r="S59" i="20"/>
  <c r="S58" i="20"/>
  <c r="S63" i="20"/>
  <c r="H41" i="20"/>
  <c r="S60" i="20"/>
  <c r="G53" i="20"/>
  <c r="H47" i="20"/>
  <c r="H38" i="20"/>
  <c r="H44" i="20"/>
  <c r="H45" i="20"/>
  <c r="K48" i="20"/>
  <c r="H49" i="20"/>
  <c r="C40" i="20"/>
  <c r="K40" i="20" s="1"/>
  <c r="H46" i="20"/>
  <c r="X70" i="15"/>
  <c r="W70" i="15"/>
  <c r="V70" i="15"/>
  <c r="U70" i="15"/>
  <c r="T70" i="15"/>
  <c r="W69" i="15"/>
  <c r="V69" i="15"/>
  <c r="U69" i="15"/>
  <c r="T69" i="15"/>
  <c r="V68" i="15"/>
  <c r="U68" i="15"/>
  <c r="T68" i="15"/>
  <c r="U67" i="15"/>
  <c r="T67" i="15"/>
  <c r="T66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AD58" i="15"/>
  <c r="AC58" i="15"/>
  <c r="AB58" i="15"/>
  <c r="AA58" i="15"/>
  <c r="Z58" i="15"/>
  <c r="Y58" i="15"/>
  <c r="X58" i="15"/>
  <c r="W58" i="15"/>
  <c r="V58" i="15"/>
  <c r="U58" i="15"/>
  <c r="T58" i="15"/>
  <c r="AC57" i="15"/>
  <c r="AB57" i="15"/>
  <c r="AA57" i="15"/>
  <c r="Z57" i="15"/>
  <c r="Y57" i="15"/>
  <c r="X57" i="15"/>
  <c r="W57" i="15"/>
  <c r="V57" i="15"/>
  <c r="U57" i="15"/>
  <c r="T57" i="15"/>
  <c r="AB56" i="15"/>
  <c r="AA56" i="15"/>
  <c r="Z56" i="15"/>
  <c r="Y56" i="15"/>
  <c r="X56" i="15"/>
  <c r="W56" i="15"/>
  <c r="V56" i="15"/>
  <c r="U56" i="15"/>
  <c r="T56" i="15"/>
  <c r="AA55" i="15"/>
  <c r="Z55" i="15"/>
  <c r="Y55" i="15"/>
  <c r="X55" i="15"/>
  <c r="W55" i="15"/>
  <c r="V55" i="15"/>
  <c r="U55" i="15"/>
  <c r="T55" i="15"/>
  <c r="Z54" i="15"/>
  <c r="Y54" i="15"/>
  <c r="X54" i="15"/>
  <c r="W54" i="15"/>
  <c r="V54" i="15"/>
  <c r="U54" i="15"/>
  <c r="T54" i="15"/>
  <c r="Y53" i="15"/>
  <c r="X53" i="15"/>
  <c r="W53" i="15"/>
  <c r="V53" i="15"/>
  <c r="U53" i="15"/>
  <c r="T53" i="15"/>
  <c r="X52" i="15"/>
  <c r="W52" i="15"/>
  <c r="V52" i="15"/>
  <c r="U52" i="15"/>
  <c r="T52" i="15"/>
  <c r="W51" i="15"/>
  <c r="V51" i="15"/>
  <c r="U51" i="15"/>
  <c r="T51" i="15"/>
  <c r="C51" i="15"/>
  <c r="V50" i="15"/>
  <c r="U50" i="15"/>
  <c r="T50" i="15"/>
  <c r="U49" i="15"/>
  <c r="T49" i="15"/>
  <c r="T48" i="15"/>
  <c r="A48" i="15"/>
  <c r="C43" i="15"/>
  <c r="F42" i="15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P33" i="15"/>
  <c r="O33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P32" i="15"/>
  <c r="O32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S69" i="15" s="1"/>
  <c r="P31" i="15"/>
  <c r="O31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S68" i="15" s="1"/>
  <c r="P30" i="15"/>
  <c r="O30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P29" i="15"/>
  <c r="O29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P28" i="15"/>
  <c r="O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S65" i="15" s="1"/>
  <c r="P27" i="15"/>
  <c r="O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S64" i="15" s="1"/>
  <c r="P26" i="15"/>
  <c r="O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P25" i="15"/>
  <c r="O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P24" i="15"/>
  <c r="O24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P23" i="15"/>
  <c r="O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P22" i="15"/>
  <c r="O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S59" i="15" s="1"/>
  <c r="P21" i="15"/>
  <c r="O21" i="15"/>
  <c r="S58" i="15"/>
  <c r="AC20" i="15"/>
  <c r="AB20" i="15"/>
  <c r="AA20" i="15"/>
  <c r="Z20" i="15"/>
  <c r="Y20" i="15"/>
  <c r="X20" i="15"/>
  <c r="W20" i="15"/>
  <c r="V20" i="15"/>
  <c r="U20" i="15"/>
  <c r="T20" i="15"/>
  <c r="P20" i="15"/>
  <c r="O20" i="15"/>
  <c r="AB19" i="15"/>
  <c r="AA19" i="15"/>
  <c r="Z19" i="15"/>
  <c r="Y19" i="15"/>
  <c r="X19" i="15"/>
  <c r="W19" i="15"/>
  <c r="V19" i="15"/>
  <c r="U19" i="15"/>
  <c r="T19" i="15"/>
  <c r="P19" i="15"/>
  <c r="O19" i="15"/>
  <c r="AA18" i="15"/>
  <c r="Z18" i="15"/>
  <c r="Y18" i="15"/>
  <c r="X18" i="15"/>
  <c r="W18" i="15"/>
  <c r="V18" i="15"/>
  <c r="U18" i="15"/>
  <c r="T18" i="15"/>
  <c r="P18" i="15"/>
  <c r="O18" i="15"/>
  <c r="Z17" i="15"/>
  <c r="Y17" i="15"/>
  <c r="X17" i="15"/>
  <c r="W17" i="15"/>
  <c r="V17" i="15"/>
  <c r="U17" i="15"/>
  <c r="T17" i="15"/>
  <c r="P17" i="15"/>
  <c r="O17" i="15"/>
  <c r="Y13" i="15"/>
  <c r="X13" i="15"/>
  <c r="W13" i="15"/>
  <c r="V13" i="15"/>
  <c r="U13" i="15"/>
  <c r="T13" i="15"/>
  <c r="P13" i="15"/>
  <c r="O13" i="15"/>
  <c r="X12" i="15"/>
  <c r="W12" i="15"/>
  <c r="V12" i="15"/>
  <c r="U12" i="15"/>
  <c r="T12" i="15"/>
  <c r="P12" i="15"/>
  <c r="O12" i="15"/>
  <c r="W11" i="15"/>
  <c r="V11" i="15"/>
  <c r="U11" i="15"/>
  <c r="T11" i="15"/>
  <c r="V10" i="15"/>
  <c r="U10" i="15"/>
  <c r="T10" i="15"/>
  <c r="C11" i="15"/>
  <c r="U9" i="15"/>
  <c r="T9" i="15"/>
  <c r="T5" i="15"/>
  <c r="G6" i="15"/>
  <c r="G7" i="15" s="1"/>
  <c r="G8" i="15" s="1"/>
  <c r="O8" i="15"/>
  <c r="BB7" i="21"/>
  <c r="BJ21" i="20"/>
  <c r="BB17" i="20"/>
  <c r="Z5" i="20"/>
  <c r="BD12" i="21"/>
  <c r="BL6" i="20"/>
  <c r="AJ42" i="21"/>
  <c r="Z42" i="20"/>
  <c r="BA7" i="20"/>
  <c r="AS7" i="21"/>
  <c r="AO42" i="20"/>
  <c r="BB11" i="20"/>
  <c r="U42" i="21"/>
  <c r="V42" i="21"/>
  <c r="AX11" i="20"/>
  <c r="BA50" i="20"/>
  <c r="AP42" i="21"/>
  <c r="AK42" i="20"/>
  <c r="BI21" i="20"/>
  <c r="BO18" i="20"/>
  <c r="BD18" i="21"/>
  <c r="AN42" i="21"/>
  <c r="AO42" i="21"/>
  <c r="BG7" i="20"/>
  <c r="BM12" i="20"/>
  <c r="X42" i="20"/>
  <c r="V5" i="21"/>
  <c r="BL19" i="21"/>
  <c r="BD12" i="20"/>
  <c r="BK16" i="21"/>
  <c r="AY7" i="20"/>
  <c r="AM5" i="20"/>
  <c r="BI29" i="20"/>
  <c r="BD13" i="20"/>
  <c r="BF11" i="20"/>
  <c r="AS42" i="21"/>
  <c r="BJ15" i="21"/>
  <c r="AI5" i="20"/>
  <c r="AJ8" i="20" s="1"/>
  <c r="AW9" i="20"/>
  <c r="BC16" i="21"/>
  <c r="BH12" i="20"/>
  <c r="BH7" i="21"/>
  <c r="BL27" i="20"/>
  <c r="BH15" i="20"/>
  <c r="AJ42" i="20"/>
  <c r="X5" i="21"/>
  <c r="AN23" i="21" s="1"/>
  <c r="AN42" i="20"/>
  <c r="BO7" i="20"/>
  <c r="AL5" i="21"/>
  <c r="BJ11" i="20"/>
  <c r="AL42" i="20"/>
  <c r="BA13" i="20"/>
  <c r="AW18" i="21"/>
  <c r="BN13" i="20"/>
  <c r="BD19" i="20"/>
  <c r="T5" i="20"/>
  <c r="BJ25" i="20"/>
  <c r="AW10" i="20"/>
  <c r="BC6" i="20"/>
  <c r="AH5" i="21"/>
  <c r="AV21" i="21" s="1"/>
  <c r="AE42" i="21"/>
  <c r="AM42" i="20"/>
  <c r="BI11" i="20"/>
  <c r="AV6" i="20"/>
  <c r="BM19" i="21"/>
  <c r="BG6" i="20"/>
  <c r="BA12" i="20"/>
  <c r="BH17" i="20"/>
  <c r="BB27" i="21"/>
  <c r="BD28" i="20"/>
  <c r="AJ17" i="20"/>
  <c r="AN12" i="20"/>
  <c r="AI42" i="20"/>
  <c r="AG42" i="21"/>
  <c r="U5" i="21"/>
  <c r="AF18" i="21" s="1"/>
  <c r="AC42" i="20"/>
  <c r="W5" i="21"/>
  <c r="Z12" i="21"/>
  <c r="AI7" i="20"/>
  <c r="BM7" i="21"/>
  <c r="AU7" i="20"/>
  <c r="AR42" i="21"/>
  <c r="AP42" i="20"/>
  <c r="AZ11" i="20"/>
  <c r="X5" i="20"/>
  <c r="BE19" i="21"/>
  <c r="BJ17" i="20"/>
  <c r="AG16" i="20"/>
  <c r="BJ13" i="20"/>
  <c r="BN29" i="21"/>
  <c r="BB23" i="21"/>
  <c r="AI18" i="20"/>
  <c r="AH19" i="21"/>
  <c r="AO9" i="20"/>
  <c r="W6" i="20"/>
  <c r="AW17" i="20"/>
  <c r="AG5" i="21"/>
  <c r="AJ5" i="21"/>
  <c r="BE11" i="20"/>
  <c r="BA16" i="20"/>
  <c r="AC10" i="20"/>
  <c r="Y42" i="20"/>
  <c r="AC12" i="20"/>
  <c r="BL21" i="21"/>
  <c r="AB11" i="20"/>
  <c r="AF17" i="21"/>
  <c r="BE25" i="20"/>
  <c r="AI5" i="21"/>
  <c r="BA6" i="20"/>
  <c r="BI19" i="21"/>
  <c r="BA47" i="20"/>
  <c r="AD5" i="21"/>
  <c r="BO26" i="20"/>
  <c r="Y42" i="21"/>
  <c r="BF17" i="20"/>
  <c r="AZ12" i="20"/>
  <c r="AN23" i="20"/>
  <c r="AS42" i="20"/>
  <c r="BI14" i="21"/>
  <c r="BL23" i="21"/>
  <c r="AC5" i="20"/>
  <c r="BB15" i="21"/>
  <c r="AV17" i="21"/>
  <c r="AG19" i="21"/>
  <c r="BM22" i="21"/>
  <c r="AS22" i="21"/>
  <c r="BN7" i="21"/>
  <c r="AS28" i="20"/>
  <c r="AN8" i="20"/>
  <c r="BN25" i="20"/>
  <c r="BE7" i="21"/>
  <c r="BC12" i="21"/>
  <c r="AG42" i="20"/>
  <c r="BN17" i="20"/>
  <c r="AW6" i="20"/>
  <c r="BD11" i="20"/>
  <c r="T5" i="21"/>
  <c r="BH23" i="21"/>
  <c r="V42" i="20"/>
  <c r="BL18" i="21"/>
  <c r="BH6" i="20"/>
  <c r="BI16" i="20"/>
  <c r="AP5" i="21"/>
  <c r="BE12" i="20"/>
  <c r="BI7" i="21"/>
  <c r="BG18" i="20"/>
  <c r="V8" i="21"/>
  <c r="BM6" i="20"/>
  <c r="AP15" i="21"/>
  <c r="AJ7" i="21"/>
  <c r="BH19" i="21"/>
  <c r="BE9" i="20"/>
  <c r="AV7" i="21"/>
  <c r="AR17" i="21"/>
  <c r="BD15" i="21"/>
  <c r="AF5" i="21"/>
  <c r="BB13" i="20"/>
  <c r="BF12" i="20"/>
  <c r="AP27" i="21"/>
  <c r="BI18" i="21"/>
  <c r="BM25" i="20"/>
  <c r="AS17" i="20"/>
  <c r="BD19" i="21"/>
  <c r="AK5" i="21"/>
  <c r="BE22" i="21"/>
  <c r="AT15" i="21"/>
  <c r="AV23" i="21"/>
  <c r="AN5" i="20"/>
  <c r="AS12" i="20"/>
  <c r="AB9" i="20"/>
  <c r="BF13" i="20"/>
  <c r="BE16" i="20"/>
  <c r="AT19" i="21"/>
  <c r="BB21" i="20"/>
  <c r="AV15" i="20"/>
  <c r="BJ19" i="21"/>
  <c r="AQ5" i="21"/>
  <c r="BD17" i="21"/>
  <c r="BF27" i="21"/>
  <c r="AO26" i="21"/>
  <c r="AS13" i="20"/>
  <c r="AW12" i="20"/>
  <c r="AK5" i="20"/>
  <c r="BN19" i="21"/>
  <c r="AI42" i="21"/>
  <c r="AX15" i="21"/>
  <c r="AJ5" i="20"/>
  <c r="BM11" i="20"/>
  <c r="AZ12" i="21"/>
  <c r="AT13" i="20"/>
  <c r="AR21" i="21"/>
  <c r="AD42" i="21"/>
  <c r="U5" i="20"/>
  <c r="X10" i="20" s="1"/>
  <c r="BM28" i="20"/>
  <c r="V5" i="20"/>
  <c r="AM12" i="21"/>
  <c r="BL7" i="21"/>
  <c r="BJ12" i="20"/>
  <c r="BL8" i="20"/>
  <c r="BM8" i="20"/>
  <c r="BN12" i="20"/>
  <c r="AM42" i="21"/>
  <c r="AK9" i="20"/>
  <c r="BK26" i="20"/>
  <c r="AC61" i="20"/>
  <c r="AP5" i="20"/>
  <c r="AL42" i="21"/>
  <c r="BJ12" i="21"/>
  <c r="AO12" i="20"/>
  <c r="BK12" i="21"/>
  <c r="BN11" i="20"/>
  <c r="BL13" i="20"/>
  <c r="AT23" i="21"/>
  <c r="BJ23" i="21"/>
  <c r="V6" i="21"/>
  <c r="AX12" i="20"/>
  <c r="W42" i="21"/>
  <c r="AV13" i="20"/>
  <c r="BL23" i="20"/>
  <c r="AM16" i="21"/>
  <c r="U7" i="21"/>
  <c r="BF29" i="20"/>
  <c r="BD25" i="21"/>
  <c r="AH17" i="20"/>
  <c r="AB13" i="21"/>
  <c r="BA23" i="21"/>
  <c r="BH28" i="20"/>
  <c r="AN25" i="21"/>
  <c r="AF7" i="21"/>
  <c r="AR12" i="20"/>
  <c r="AO5" i="21"/>
  <c r="AQ5" i="20"/>
  <c r="BA17" i="20"/>
  <c r="AQ42" i="20"/>
  <c r="AZ15" i="21"/>
  <c r="BN15" i="21"/>
  <c r="BN27" i="21"/>
  <c r="W42" i="20"/>
  <c r="AR42" i="20"/>
  <c r="AR18" i="21"/>
  <c r="BB19" i="21"/>
  <c r="BE17" i="20"/>
  <c r="BH27" i="20"/>
  <c r="BL11" i="20"/>
  <c r="AW23" i="21"/>
  <c r="AP7" i="20"/>
  <c r="BA8" i="20"/>
  <c r="BH19" i="20"/>
  <c r="AW22" i="21"/>
  <c r="BD17" i="20"/>
  <c r="AD5" i="20"/>
  <c r="AR7" i="21"/>
  <c r="AE5" i="21"/>
  <c r="BF19" i="21"/>
  <c r="AZ7" i="21"/>
  <c r="AJ22" i="21"/>
  <c r="AP7" i="21"/>
  <c r="AN17" i="21"/>
  <c r="AK20" i="20"/>
  <c r="AD15" i="21"/>
  <c r="BK13" i="21"/>
  <c r="AB5" i="20"/>
  <c r="AX29" i="20"/>
  <c r="X42" i="21"/>
  <c r="BM17" i="20"/>
  <c r="AC42" i="21"/>
  <c r="BJ7" i="21"/>
  <c r="BM24" i="20"/>
  <c r="BH8" i="20"/>
  <c r="AA42" i="20"/>
  <c r="V7" i="21"/>
  <c r="AR27" i="21"/>
  <c r="AF15" i="20"/>
  <c r="U7" i="20"/>
  <c r="AO13" i="20"/>
  <c r="AW19" i="21"/>
  <c r="AL5" i="20"/>
  <c r="AR6" i="20"/>
  <c r="BA11" i="20"/>
  <c r="BO12" i="21"/>
  <c r="BI23" i="21"/>
  <c r="BL17" i="20"/>
  <c r="AW7" i="20"/>
  <c r="BN7" i="20"/>
  <c r="BI15" i="21"/>
  <c r="U42" i="20"/>
  <c r="BI22" i="21"/>
  <c r="BL15" i="20"/>
  <c r="AD11" i="20"/>
  <c r="AN5" i="21"/>
  <c r="AS24" i="20"/>
  <c r="BD7" i="21"/>
  <c r="AF5" i="20"/>
  <c r="Z12" i="20"/>
  <c r="AQ6" i="20"/>
  <c r="AQ42" i="21"/>
  <c r="BF23" i="21"/>
  <c r="BE13" i="20"/>
  <c r="AZ8" i="20"/>
  <c r="AH42" i="21"/>
  <c r="BM21" i="20"/>
  <c r="AP17" i="20"/>
  <c r="T42" i="21"/>
  <c r="BH24" i="20"/>
  <c r="AA5" i="21"/>
  <c r="AF42" i="20"/>
  <c r="BM16" i="20"/>
  <c r="AH12" i="20"/>
  <c r="AB42" i="20"/>
  <c r="BI24" i="20"/>
  <c r="AF17" i="20"/>
  <c r="BH11" i="20"/>
  <c r="AJ21" i="21"/>
  <c r="AG10" i="20"/>
  <c r="AT11" i="20"/>
  <c r="AH13" i="20"/>
  <c r="AO27" i="21"/>
  <c r="BE28" i="20"/>
  <c r="AZ21" i="21"/>
  <c r="AO24" i="20"/>
  <c r="BK45" i="20"/>
  <c r="BM15" i="21"/>
  <c r="AD42" i="20"/>
  <c r="AE42" i="20"/>
  <c r="BH23" i="20"/>
  <c r="BF7" i="21"/>
  <c r="BE20" i="20"/>
  <c r="BL15" i="21"/>
  <c r="AQ7" i="20"/>
  <c r="W5" i="20"/>
  <c r="AK42" i="21"/>
  <c r="AO5" i="20"/>
  <c r="AS19" i="21"/>
  <c r="Y10" i="20"/>
  <c r="AT7" i="20"/>
  <c r="BL19" i="20"/>
  <c r="BH18" i="21"/>
  <c r="AW13" i="20"/>
  <c r="AH7" i="21"/>
  <c r="AZ23" i="21"/>
  <c r="BF7" i="20"/>
  <c r="AS18" i="21"/>
  <c r="BM10" i="20"/>
  <c r="BM23" i="21"/>
  <c r="BL28" i="20"/>
  <c r="AF13" i="20"/>
  <c r="AG8" i="20"/>
  <c r="BI17" i="20"/>
  <c r="BI12" i="20"/>
  <c r="AF42" i="21"/>
  <c r="BA28" i="20"/>
  <c r="AW24" i="20"/>
  <c r="AX7" i="21"/>
  <c r="AX12" i="21"/>
  <c r="BA7" i="21"/>
  <c r="BA26" i="21"/>
  <c r="BJ7" i="20"/>
  <c r="AE5" i="20"/>
  <c r="BF15" i="21"/>
  <c r="BB12" i="20"/>
  <c r="BM13" i="20"/>
  <c r="AN15" i="21"/>
  <c r="AW21" i="20"/>
  <c r="AZ19" i="21"/>
  <c r="AD13" i="20"/>
  <c r="AZ13" i="20"/>
  <c r="AO11" i="20"/>
  <c r="AZ17" i="21"/>
  <c r="AF15" i="21"/>
  <c r="AO18" i="21"/>
  <c r="AX19" i="21"/>
  <c r="AL21" i="20"/>
  <c r="AG18" i="21"/>
  <c r="BD24" i="20"/>
  <c r="AL7" i="21"/>
  <c r="AK22" i="21"/>
  <c r="AH5" i="20"/>
  <c r="BI13" i="20"/>
  <c r="BL17" i="21"/>
  <c r="BK10" i="21"/>
  <c r="AZ25" i="21"/>
  <c r="BF12" i="21"/>
  <c r="BL24" i="20"/>
  <c r="AW7" i="21"/>
  <c r="BA9" i="20"/>
  <c r="AG5" i="20"/>
  <c r="BD15" i="20"/>
  <c r="AH42" i="20"/>
  <c r="BB25" i="20"/>
  <c r="AJ13" i="20"/>
  <c r="Y5" i="20"/>
  <c r="BE26" i="21"/>
  <c r="AX23" i="21"/>
  <c r="BM26" i="21"/>
  <c r="AZ23" i="20"/>
  <c r="Y5" i="21"/>
  <c r="AM6" i="20"/>
  <c r="BM9" i="20"/>
  <c r="BA22" i="21"/>
  <c r="BA21" i="20"/>
  <c r="AT21" i="20"/>
  <c r="AP19" i="21"/>
  <c r="AD12" i="21"/>
  <c r="BB7" i="20"/>
  <c r="AV8" i="20"/>
  <c r="AV11" i="20"/>
  <c r="AA42" i="21"/>
  <c r="AK12" i="20"/>
  <c r="AK23" i="21"/>
  <c r="AR28" i="20"/>
  <c r="BH13" i="20"/>
  <c r="BE29" i="20"/>
  <c r="AR19" i="20"/>
  <c r="AL23" i="21"/>
  <c r="BI10" i="20"/>
  <c r="Z42" i="21"/>
  <c r="BI20" i="20"/>
  <c r="BH12" i="21"/>
  <c r="BE8" i="20"/>
  <c r="AT7" i="21"/>
  <c r="AZ19" i="20"/>
  <c r="BN23" i="21"/>
  <c r="AC13" i="20"/>
  <c r="AO7" i="21"/>
  <c r="AC5" i="21"/>
  <c r="Z7" i="20"/>
  <c r="BN12" i="21"/>
  <c r="BI8" i="20"/>
  <c r="AC15" i="21"/>
  <c r="BN29" i="20"/>
  <c r="AM5" i="21"/>
  <c r="BL11" i="21"/>
  <c r="AX13" i="20"/>
  <c r="BD8" i="20"/>
  <c r="AS8" i="20"/>
  <c r="BA15" i="21"/>
  <c r="AT25" i="20"/>
  <c r="AZ15" i="20"/>
  <c r="BE18" i="21"/>
  <c r="BI25" i="20"/>
  <c r="AA5" i="20"/>
  <c r="AN17" i="20"/>
  <c r="BH15" i="21"/>
  <c r="BM18" i="21"/>
  <c r="Z5" i="21"/>
  <c r="AB12" i="20"/>
  <c r="BA10" i="20"/>
  <c r="BA46" i="20"/>
  <c r="BM20" i="20"/>
  <c r="AE12" i="21"/>
  <c r="AB42" i="21"/>
  <c r="AR8" i="20"/>
  <c r="AO8" i="20"/>
  <c r="BA24" i="20"/>
  <c r="AR27" i="20"/>
  <c r="AX27" i="21"/>
  <c r="AW28" i="20"/>
  <c r="BA25" i="20"/>
  <c r="AS20" i="20"/>
  <c r="AJ19" i="21"/>
  <c r="AV25" i="21"/>
  <c r="AP23" i="21"/>
  <c r="AJ19" i="20"/>
  <c r="AW8" i="20"/>
  <c r="AY12" i="21"/>
  <c r="BI9" i="20"/>
  <c r="BE10" i="20"/>
  <c r="BL12" i="20"/>
  <c r="T42" i="20"/>
  <c r="AP12" i="20"/>
  <c r="BA18" i="21"/>
  <c r="BE15" i="21"/>
  <c r="BJ27" i="21"/>
  <c r="AW11" i="20"/>
  <c r="BH17" i="21"/>
  <c r="BH21" i="21"/>
  <c r="BL25" i="21"/>
  <c r="AB5" i="21"/>
  <c r="Y8" i="20"/>
  <c r="AG6" i="20"/>
  <c r="AZ24" i="20"/>
  <c r="X7" i="21"/>
  <c r="AG13" i="20"/>
  <c r="AT29" i="20"/>
  <c r="AP25" i="20"/>
  <c r="AW26" i="21"/>
  <c r="AI12" i="21"/>
  <c r="AL15" i="21"/>
  <c r="BI26" i="21"/>
  <c r="AU12" i="21"/>
  <c r="BH25" i="21"/>
  <c r="BD21" i="21"/>
  <c r="AK7" i="21"/>
  <c r="AS15" i="21"/>
  <c r="AP12" i="21"/>
  <c r="AV18" i="21"/>
  <c r="BJ29" i="20"/>
  <c r="AX17" i="20"/>
  <c r="AR11" i="20"/>
  <c r="BA20" i="20"/>
  <c r="BE24" i="20"/>
  <c r="BF25" i="20"/>
  <c r="AW16" i="20"/>
  <c r="BI28" i="20"/>
  <c r="AY18" i="20"/>
  <c r="AS16" i="20"/>
  <c r="AP13" i="20"/>
  <c r="AW20" i="20"/>
  <c r="AT17" i="20"/>
  <c r="AN11" i="20"/>
  <c r="AK8" i="20"/>
  <c r="AR15" i="20"/>
  <c r="BD27" i="20"/>
  <c r="AV19" i="20"/>
  <c r="Z11" i="20"/>
  <c r="X9" i="20"/>
  <c r="V7" i="20"/>
  <c r="U6" i="20"/>
  <c r="AZ17" i="20"/>
  <c r="AS10" i="20"/>
  <c r="AT12" i="21"/>
  <c r="AZ18" i="21"/>
  <c r="AW15" i="21"/>
  <c r="BE23" i="21"/>
  <c r="BA19" i="21"/>
  <c r="BE21" i="20"/>
  <c r="BM29" i="20"/>
  <c r="AV12" i="20"/>
  <c r="AH11" i="20"/>
  <c r="AD7" i="20"/>
  <c r="AR23" i="20"/>
  <c r="AF11" i="20"/>
  <c r="AN19" i="20"/>
  <c r="AU26" i="20"/>
  <c r="AC8" i="20"/>
  <c r="AO20" i="20"/>
  <c r="AG12" i="20"/>
  <c r="AK16" i="20"/>
  <c r="AJ15" i="20"/>
  <c r="AA6" i="20"/>
  <c r="AV27" i="20"/>
  <c r="AL17" i="20"/>
  <c r="AL7" i="20"/>
  <c r="AV17" i="20"/>
  <c r="AK6" i="20"/>
  <c r="AR13" i="20"/>
  <c r="AP11" i="20"/>
  <c r="AO10" i="20"/>
  <c r="AN7" i="21"/>
  <c r="AV15" i="21"/>
  <c r="AL13" i="20"/>
  <c r="AN15" i="20"/>
  <c r="AJ11" i="20"/>
  <c r="AO16" i="20"/>
  <c r="AZ27" i="20"/>
  <c r="AX25" i="20"/>
  <c r="BB29" i="20"/>
  <c r="AS29" i="20"/>
  <c r="AO25" i="20"/>
  <c r="AG17" i="20"/>
  <c r="Y9" i="20"/>
  <c r="X8" i="20"/>
  <c r="AN24" i="20"/>
  <c r="AK21" i="20"/>
  <c r="AO7" i="20"/>
  <c r="AT12" i="20"/>
  <c r="AS11" i="20"/>
  <c r="BA29" i="20"/>
  <c r="AS21" i="20"/>
  <c r="AV24" i="20"/>
  <c r="AF8" i="20"/>
  <c r="AJ12" i="20"/>
  <c r="AK13" i="20"/>
  <c r="AW25" i="20"/>
  <c r="AZ28" i="20"/>
  <c r="AE7" i="20"/>
  <c r="AG9" i="20"/>
  <c r="AO17" i="20"/>
  <c r="AR17" i="20"/>
  <c r="AN13" i="20"/>
  <c r="AK10" i="20"/>
  <c r="AK11" i="20"/>
  <c r="AF6" i="20"/>
  <c r="AG7" i="20"/>
  <c r="AL12" i="20"/>
  <c r="AD12" i="20"/>
  <c r="AC11" i="20"/>
  <c r="Y7" i="20"/>
  <c r="AJ18" i="21"/>
  <c r="AK19" i="21"/>
  <c r="AO23" i="21"/>
  <c r="AN22" i="21"/>
  <c r="Y7" i="21"/>
  <c r="AG15" i="21"/>
  <c r="AW27" i="21"/>
  <c r="AK15" i="21"/>
  <c r="AH12" i="21"/>
  <c r="AC7" i="21"/>
  <c r="AS23" i="21"/>
  <c r="AN18" i="21"/>
  <c r="AO19" i="21"/>
  <c r="AR22" i="21"/>
  <c r="AO21" i="20"/>
  <c r="AA7" i="20"/>
  <c r="AW29" i="20"/>
  <c r="AS25" i="20"/>
  <c r="AR24" i="20"/>
  <c r="AV28" i="20"/>
  <c r="AK17" i="20"/>
  <c r="AB8" i="20"/>
  <c r="AC9" i="20"/>
  <c r="AF12" i="20"/>
  <c r="AT27" i="21"/>
  <c r="AR25" i="21"/>
  <c r="AS26" i="21"/>
  <c r="AH15" i="21"/>
  <c r="AN21" i="21"/>
  <c r="AO22" i="21"/>
  <c r="AJ17" i="21"/>
  <c r="AK18" i="21"/>
  <c r="Z7" i="21"/>
  <c r="AL19" i="21"/>
  <c r="AR23" i="21"/>
  <c r="AH13" i="21"/>
  <c r="AJ15" i="21"/>
  <c r="AB7" i="21"/>
  <c r="AN19" i="21"/>
  <c r="V4" i="21" l="1"/>
  <c r="U4" i="20"/>
  <c r="K43" i="21"/>
  <c r="J45" i="20"/>
  <c r="K42" i="20"/>
  <c r="J42" i="20"/>
  <c r="J43" i="20"/>
  <c r="K38" i="20"/>
  <c r="I48" i="21"/>
  <c r="I49" i="21"/>
  <c r="I45" i="21"/>
  <c r="I41" i="21"/>
  <c r="I42" i="21"/>
  <c r="I47" i="21"/>
  <c r="I44" i="21"/>
  <c r="I46" i="21"/>
  <c r="I43" i="21"/>
  <c r="I40" i="21"/>
  <c r="I39" i="21"/>
  <c r="I38" i="21"/>
  <c r="C51" i="21"/>
  <c r="K48" i="21"/>
  <c r="K44" i="21"/>
  <c r="K47" i="21"/>
  <c r="K39" i="21"/>
  <c r="K38" i="21"/>
  <c r="K41" i="21"/>
  <c r="H53" i="21"/>
  <c r="K46" i="21"/>
  <c r="K42" i="21"/>
  <c r="K45" i="21"/>
  <c r="K40" i="21"/>
  <c r="H7" i="21"/>
  <c r="H8" i="21" s="1"/>
  <c r="J39" i="20"/>
  <c r="J38" i="20"/>
  <c r="J48" i="20"/>
  <c r="J44" i="20"/>
  <c r="J40" i="20"/>
  <c r="J46" i="20"/>
  <c r="K49" i="20"/>
  <c r="J41" i="20"/>
  <c r="H53" i="20"/>
  <c r="J49" i="20"/>
  <c r="K46" i="20"/>
  <c r="K44" i="20"/>
  <c r="K47" i="20"/>
  <c r="K45" i="20"/>
  <c r="K43" i="20"/>
  <c r="K41" i="20"/>
  <c r="K39" i="20"/>
  <c r="K53" i="20"/>
  <c r="I46" i="20"/>
  <c r="I43" i="20"/>
  <c r="I49" i="20"/>
  <c r="I48" i="20"/>
  <c r="I45" i="20"/>
  <c r="I44" i="20"/>
  <c r="I40" i="20"/>
  <c r="I39" i="20"/>
  <c r="I38" i="20"/>
  <c r="I47" i="20"/>
  <c r="I41" i="20"/>
  <c r="I42" i="20"/>
  <c r="S60" i="15"/>
  <c r="S63" i="15"/>
  <c r="S62" i="15"/>
  <c r="S66" i="15"/>
  <c r="S61" i="15"/>
  <c r="S67" i="15"/>
  <c r="S70" i="15"/>
  <c r="BD23" i="21"/>
  <c r="AO15" i="21"/>
  <c r="AF9" i="20"/>
  <c r="BI61" i="20"/>
  <c r="AV19" i="21"/>
  <c r="J47" i="21" l="1"/>
  <c r="J44" i="21"/>
  <c r="J40" i="21"/>
  <c r="J39" i="21"/>
  <c r="J43" i="21"/>
  <c r="J48" i="21"/>
  <c r="J41" i="21"/>
  <c r="J45" i="21"/>
  <c r="J38" i="21"/>
  <c r="J42" i="21"/>
  <c r="J46" i="21"/>
  <c r="J49" i="21"/>
  <c r="I53" i="21"/>
  <c r="K53" i="21"/>
  <c r="I53" i="20"/>
  <c r="J53" i="20"/>
  <c r="P5" i="15"/>
  <c r="J53" i="21" l="1"/>
  <c r="O11" i="15"/>
  <c r="AK16" i="21"/>
  <c r="BO22" i="21"/>
  <c r="AN61" i="20"/>
  <c r="AT18" i="20"/>
  <c r="BD66" i="20"/>
  <c r="AY7" i="21"/>
  <c r="AW19" i="20"/>
  <c r="BD60" i="21"/>
  <c r="BE60" i="21"/>
  <c r="AU25" i="21"/>
  <c r="BE46" i="21"/>
  <c r="BA25" i="21"/>
  <c r="AM18" i="21"/>
  <c r="BF8" i="20"/>
  <c r="AX61" i="21"/>
  <c r="AL59" i="21"/>
  <c r="BA54" i="21"/>
  <c r="BH63" i="21"/>
  <c r="BK43" i="20"/>
  <c r="BC29" i="21"/>
  <c r="AX57" i="21"/>
  <c r="AK20" i="21"/>
  <c r="BM58" i="21"/>
  <c r="AE15" i="20"/>
  <c r="BB46" i="21"/>
  <c r="BK25" i="21"/>
  <c r="AZ47" i="21"/>
  <c r="AT61" i="20"/>
  <c r="AT16" i="20"/>
  <c r="BB45" i="21"/>
  <c r="AU29" i="21"/>
  <c r="AM49" i="21"/>
  <c r="AZ11" i="21"/>
  <c r="BK18" i="21"/>
  <c r="V45" i="21"/>
  <c r="AW55" i="21"/>
  <c r="BN46" i="21"/>
  <c r="BE55" i="20"/>
  <c r="AL50" i="20"/>
  <c r="BB44" i="20"/>
  <c r="Z43" i="21"/>
  <c r="AQ60" i="21"/>
  <c r="BK56" i="21"/>
  <c r="AO11" i="21"/>
  <c r="AD62" i="21"/>
  <c r="AR48" i="20"/>
  <c r="AC45" i="21"/>
  <c r="AM61" i="21"/>
  <c r="AY13" i="21"/>
  <c r="AD6" i="20"/>
  <c r="AO45" i="20"/>
  <c r="AX18" i="21"/>
  <c r="BJ63" i="21"/>
  <c r="AO63" i="20"/>
  <c r="AA46" i="21"/>
  <c r="AU10" i="21"/>
  <c r="AP22" i="20"/>
  <c r="AD66" i="20"/>
  <c r="AT15" i="20"/>
  <c r="AV44" i="21"/>
  <c r="BK22" i="20"/>
  <c r="BA17" i="21"/>
  <c r="AU28" i="21"/>
  <c r="BH16" i="21"/>
  <c r="AL50" i="21"/>
  <c r="AU45" i="20"/>
  <c r="AT55" i="21"/>
  <c r="BH45" i="20"/>
  <c r="AN55" i="20"/>
  <c r="BD21" i="20"/>
  <c r="AO64" i="20"/>
  <c r="AC6" i="21"/>
  <c r="BI17" i="21"/>
  <c r="BI45" i="21"/>
  <c r="X47" i="20"/>
  <c r="BA58" i="21"/>
  <c r="BG51" i="21"/>
  <c r="AU13" i="20"/>
  <c r="BL61" i="20"/>
  <c r="BO28" i="21"/>
  <c r="BF28" i="20"/>
  <c r="BC56" i="21"/>
  <c r="BK6" i="21"/>
  <c r="AO21" i="21"/>
  <c r="AQ16" i="21"/>
  <c r="AN26" i="21"/>
  <c r="AP45" i="21"/>
  <c r="BD44" i="20"/>
  <c r="BD61" i="20"/>
  <c r="AM46" i="20"/>
  <c r="BG15" i="21"/>
  <c r="AD16" i="20"/>
  <c r="AX9" i="20"/>
  <c r="AZ20" i="20"/>
  <c r="AI7" i="21"/>
  <c r="AZ43" i="21"/>
  <c r="AS15" i="20"/>
  <c r="Y9" i="21"/>
  <c r="BB18" i="21"/>
  <c r="AS17" i="21"/>
  <c r="AD16" i="21"/>
  <c r="AI10" i="20"/>
  <c r="BM19" i="20"/>
  <c r="BC55" i="21"/>
  <c r="BF60" i="21"/>
  <c r="AI20" i="20"/>
  <c r="AV29" i="20"/>
  <c r="BE21" i="21"/>
  <c r="AI66" i="20"/>
  <c r="AV63" i="20"/>
  <c r="AM15" i="21"/>
  <c r="BA45" i="20"/>
  <c r="AL16" i="20"/>
  <c r="X46" i="21"/>
  <c r="AZ28" i="21"/>
  <c r="AJ56" i="21"/>
  <c r="AY26" i="20"/>
  <c r="BJ51" i="21"/>
  <c r="BL66" i="20"/>
  <c r="AT43" i="21"/>
  <c r="BD43" i="21"/>
  <c r="BN22" i="20"/>
  <c r="BF66" i="20"/>
  <c r="BJ18" i="21"/>
  <c r="BC61" i="21"/>
  <c r="AM10" i="21"/>
  <c r="BB65" i="20"/>
  <c r="BB58" i="21"/>
  <c r="BI59" i="21"/>
  <c r="AH7" i="20"/>
  <c r="BM52" i="21"/>
  <c r="AS25" i="21"/>
  <c r="BL62" i="21"/>
  <c r="BM62" i="21"/>
  <c r="BG62" i="21"/>
  <c r="BC18" i="21"/>
  <c r="BG29" i="21"/>
  <c r="BO49" i="20"/>
  <c r="AW46" i="20"/>
  <c r="BH55" i="21"/>
  <c r="BF13" i="21"/>
  <c r="BL59" i="21"/>
  <c r="BB61" i="21"/>
  <c r="AK17" i="21"/>
  <c r="AE52" i="20"/>
  <c r="AX17" i="21"/>
  <c r="AX54" i="21"/>
  <c r="AL57" i="21"/>
  <c r="AP26" i="21"/>
  <c r="BB18" i="20"/>
  <c r="BI27" i="20"/>
  <c r="AV46" i="21"/>
  <c r="AK48" i="20"/>
  <c r="AT64" i="20"/>
  <c r="Y6" i="21"/>
  <c r="BF16" i="21"/>
  <c r="BD64" i="21"/>
  <c r="AQ44" i="21"/>
  <c r="Y66" i="21"/>
  <c r="BI61" i="21"/>
  <c r="BD28" i="21"/>
  <c r="BF29" i="21"/>
  <c r="AO57" i="21"/>
  <c r="BJ48" i="20"/>
  <c r="AY61" i="21"/>
  <c r="AO12" i="21"/>
  <c r="BL50" i="21"/>
  <c r="BE56" i="20"/>
  <c r="Z10" i="21"/>
  <c r="AZ10" i="21"/>
  <c r="AV55" i="21"/>
  <c r="AE52" i="21"/>
  <c r="BN57" i="21"/>
  <c r="BD22" i="21"/>
  <c r="BH21" i="20"/>
  <c r="AQ18" i="20"/>
  <c r="BK64" i="20"/>
  <c r="BG13" i="21"/>
  <c r="BD61" i="21"/>
  <c r="AE49" i="20"/>
  <c r="BJ62" i="21"/>
  <c r="AM6" i="21"/>
  <c r="BC15" i="20"/>
  <c r="AS48" i="20"/>
  <c r="BA45" i="21"/>
  <c r="BF56" i="20"/>
  <c r="BG25" i="21"/>
  <c r="AU44" i="21"/>
  <c r="BG8" i="21"/>
  <c r="BL54" i="20"/>
  <c r="AJ43" i="21"/>
  <c r="AB63" i="20"/>
  <c r="BH14" i="21"/>
  <c r="BD29" i="20"/>
  <c r="AO66" i="20"/>
  <c r="V63" i="21"/>
  <c r="AY46" i="21"/>
  <c r="BC10" i="21"/>
  <c r="AL52" i="21"/>
  <c r="Z63" i="21"/>
  <c r="BD45" i="21"/>
  <c r="BH54" i="20"/>
  <c r="AU60" i="21"/>
  <c r="AG47" i="21"/>
  <c r="BL14" i="20"/>
  <c r="BK6" i="20"/>
  <c r="BM55" i="21"/>
  <c r="AX10" i="21"/>
  <c r="AR47" i="20"/>
  <c r="AM9" i="20"/>
  <c r="AF55" i="21"/>
  <c r="AY64" i="21"/>
  <c r="BL27" i="21"/>
  <c r="AH45" i="21"/>
  <c r="AI10" i="21"/>
  <c r="BB23" i="20"/>
  <c r="AQ8" i="20"/>
  <c r="BI43" i="21"/>
  <c r="AU14" i="20"/>
  <c r="AX45" i="20"/>
  <c r="BH59" i="20"/>
  <c r="BC62" i="21"/>
  <c r="AH53" i="21"/>
  <c r="AB46" i="20"/>
  <c r="AZ64" i="20"/>
  <c r="AG62" i="21"/>
  <c r="AL55" i="21"/>
  <c r="BG46" i="20"/>
  <c r="AD46" i="20"/>
  <c r="AR62" i="20"/>
  <c r="AX48" i="20"/>
  <c r="AV52" i="21"/>
  <c r="AA63" i="20"/>
  <c r="AL53" i="20"/>
  <c r="BC54" i="21"/>
  <c r="AL14" i="21"/>
  <c r="BC55" i="20"/>
  <c r="BC64" i="21"/>
  <c r="AZ18" i="20"/>
  <c r="BJ8" i="20"/>
  <c r="AJ57" i="21"/>
  <c r="AY8" i="21"/>
  <c r="BL45" i="20"/>
  <c r="AB8" i="21"/>
  <c r="AT62" i="21"/>
  <c r="AX28" i="21"/>
  <c r="AI16" i="21"/>
  <c r="AT9" i="21"/>
  <c r="BI56" i="20"/>
  <c r="BE54" i="20"/>
  <c r="AY11" i="20"/>
  <c r="AQ54" i="21"/>
  <c r="AY46" i="20"/>
  <c r="AY16" i="21"/>
  <c r="AP28" i="20"/>
  <c r="AI65" i="20"/>
  <c r="AS27" i="20"/>
  <c r="AH8" i="21"/>
  <c r="AX56" i="20"/>
  <c r="AZ64" i="21"/>
  <c r="AT46" i="21"/>
  <c r="AZ45" i="21"/>
  <c r="BO43" i="21"/>
  <c r="AY15" i="20"/>
  <c r="AZ52" i="20"/>
  <c r="AI18" i="21"/>
  <c r="Y45" i="20"/>
  <c r="BB6" i="21"/>
  <c r="BH46" i="21"/>
  <c r="AM64" i="21"/>
  <c r="BH64" i="21"/>
  <c r="BC57" i="21"/>
  <c r="AT52" i="20"/>
  <c r="AK8" i="21"/>
  <c r="AE16" i="21"/>
  <c r="AS54" i="21"/>
  <c r="BM46" i="20"/>
  <c r="AG15" i="20"/>
  <c r="AP56" i="21"/>
  <c r="AP46" i="21"/>
  <c r="V45" i="20"/>
  <c r="AS21" i="21"/>
  <c r="BI8" i="21"/>
  <c r="X6" i="21"/>
  <c r="AY62" i="21"/>
  <c r="BK58" i="20"/>
  <c r="BK59" i="21"/>
  <c r="AN48" i="20"/>
  <c r="BK20" i="20"/>
  <c r="AS29" i="21"/>
  <c r="AE45" i="20"/>
  <c r="BM47" i="20"/>
  <c r="BG23" i="21"/>
  <c r="AG49" i="21"/>
  <c r="AU24" i="20"/>
  <c r="BB16" i="21"/>
  <c r="V62" i="21"/>
  <c r="AU55" i="21"/>
  <c r="AF54" i="21"/>
  <c r="BA11" i="21"/>
  <c r="AQ23" i="21"/>
  <c r="AI8" i="21"/>
  <c r="AQ23" i="20"/>
  <c r="BF24" i="21"/>
  <c r="BF24" i="20"/>
  <c r="AX44" i="21"/>
  <c r="AM64" i="20"/>
  <c r="AW6" i="21"/>
  <c r="AN22" i="20"/>
  <c r="AU19" i="20"/>
  <c r="BF55" i="21"/>
  <c r="AW46" i="21"/>
  <c r="BK61" i="20"/>
  <c r="AH6" i="20"/>
  <c r="AN47" i="20"/>
  <c r="AO43" i="21"/>
  <c r="AH64" i="21"/>
  <c r="AQ66" i="20"/>
  <c r="AY51" i="20"/>
  <c r="AL65" i="20"/>
  <c r="BD6" i="20"/>
  <c r="AZ55" i="21"/>
  <c r="AU62" i="21"/>
  <c r="AQ15" i="20"/>
  <c r="AS55" i="21"/>
  <c r="BC53" i="20"/>
  <c r="BO10" i="21"/>
  <c r="AY6" i="21"/>
  <c r="Z65" i="20"/>
  <c r="AM57" i="21"/>
  <c r="BN62" i="21"/>
  <c r="BC49" i="21"/>
  <c r="BM22" i="20"/>
  <c r="AP14" i="20"/>
  <c r="AJ44" i="21"/>
  <c r="AZ6" i="20"/>
  <c r="AZ7" i="20"/>
  <c r="AS53" i="20"/>
  <c r="BO18" i="21"/>
  <c r="AN54" i="21"/>
  <c r="BF56" i="21"/>
  <c r="BI9" i="21"/>
  <c r="BK44" i="20"/>
  <c r="AE7" i="21"/>
  <c r="AV23" i="20"/>
  <c r="BF64" i="20"/>
  <c r="AS63" i="20"/>
  <c r="AP55" i="20"/>
  <c r="AF62" i="20"/>
  <c r="AQ9" i="21"/>
  <c r="BH9" i="20"/>
  <c r="BB54" i="21"/>
  <c r="BB10" i="21"/>
  <c r="BO26" i="21"/>
  <c r="AI21" i="21"/>
  <c r="AY44" i="20"/>
  <c r="BF14" i="20"/>
  <c r="AD61" i="20"/>
  <c r="AN10" i="21"/>
  <c r="BG22" i="20"/>
  <c r="AH51" i="20"/>
  <c r="Y10" i="21"/>
  <c r="BN49" i="20"/>
  <c r="BO58" i="20"/>
  <c r="AC45" i="20"/>
  <c r="AS50" i="21"/>
  <c r="AV46" i="20"/>
  <c r="AR64" i="20"/>
  <c r="AD53" i="20"/>
  <c r="BJ27" i="20"/>
  <c r="BL22" i="21"/>
  <c r="BN59" i="21"/>
  <c r="AC62" i="21"/>
  <c r="AP50" i="20"/>
  <c r="BB14" i="20"/>
  <c r="BE51" i="20"/>
  <c r="BB9" i="20"/>
  <c r="BI52" i="20"/>
  <c r="BA63" i="21"/>
  <c r="AJ65" i="21"/>
  <c r="BJ58" i="21"/>
  <c r="AM19" i="20"/>
  <c r="AM47" i="20"/>
  <c r="BC52" i="21"/>
  <c r="BG60" i="20"/>
  <c r="AQ16" i="20"/>
  <c r="AR8" i="21"/>
  <c r="BC43" i="21"/>
  <c r="AV64" i="20"/>
  <c r="AL49" i="20"/>
  <c r="BC52" i="20"/>
  <c r="BG19" i="21"/>
  <c r="BH7" i="20"/>
  <c r="AW58" i="21"/>
  <c r="AN62" i="21"/>
  <c r="AR55" i="21"/>
  <c r="AW10" i="21"/>
  <c r="BK17" i="20"/>
  <c r="BB57" i="21"/>
  <c r="BB24" i="21"/>
  <c r="AA13" i="21"/>
  <c r="AR54" i="21"/>
  <c r="BN16" i="21"/>
  <c r="AV61" i="20"/>
  <c r="AV16" i="21"/>
  <c r="W8" i="21"/>
  <c r="BD16" i="21"/>
  <c r="AT64" i="21"/>
  <c r="AK63" i="21"/>
  <c r="BO58" i="21"/>
  <c r="AW54" i="20"/>
  <c r="AI20" i="21"/>
  <c r="BJ29" i="21"/>
  <c r="AL20" i="21"/>
  <c r="AS24" i="21"/>
  <c r="AQ12" i="20"/>
  <c r="AO48" i="20"/>
  <c r="BN25" i="21"/>
  <c r="AC43" i="21"/>
  <c r="AZ50" i="21"/>
  <c r="Z45" i="20"/>
  <c r="AG43" i="21"/>
  <c r="BB8" i="20"/>
  <c r="AM61" i="20"/>
  <c r="AE6" i="21"/>
  <c r="AB63" i="21"/>
  <c r="BC63" i="21"/>
  <c r="BJ28" i="21"/>
  <c r="AF18" i="20"/>
  <c r="AA9" i="20"/>
  <c r="AO14" i="20"/>
  <c r="AM13" i="21"/>
  <c r="AW15" i="20"/>
  <c r="AV60" i="21"/>
  <c r="AT66" i="20"/>
  <c r="BN54" i="21"/>
  <c r="AN53" i="20"/>
  <c r="AO44" i="21"/>
  <c r="BN43" i="20"/>
  <c r="AU20" i="21"/>
  <c r="AG46" i="20"/>
  <c r="AH10" i="20"/>
  <c r="AY59" i="21"/>
  <c r="BJ20" i="21"/>
  <c r="BA52" i="21"/>
  <c r="BA53" i="21"/>
  <c r="AT44" i="21"/>
  <c r="AI49" i="20"/>
  <c r="BD13" i="21"/>
  <c r="BL47" i="21"/>
  <c r="W61" i="20"/>
  <c r="X61" i="20"/>
  <c r="AL61" i="21"/>
  <c r="Y62" i="21"/>
  <c r="AZ46" i="20"/>
  <c r="BE64" i="20"/>
  <c r="AM7" i="21"/>
  <c r="BE65" i="21"/>
  <c r="AM54" i="20"/>
  <c r="AQ26" i="20"/>
  <c r="BH26" i="21"/>
  <c r="AK51" i="20"/>
  <c r="BI65" i="20"/>
  <c r="X62" i="21"/>
  <c r="BK21" i="21"/>
  <c r="AY14" i="20"/>
  <c r="AJ46" i="21"/>
  <c r="AA63" i="21"/>
  <c r="AS44" i="20"/>
  <c r="AQ56" i="20"/>
  <c r="AQ25" i="20"/>
  <c r="AB45" i="20"/>
  <c r="BM48" i="21"/>
  <c r="AC47" i="20"/>
  <c r="BD56" i="21"/>
  <c r="AV26" i="20"/>
  <c r="AL46" i="20"/>
  <c r="W46" i="20"/>
  <c r="AM59" i="21"/>
  <c r="AT6" i="21"/>
  <c r="BE11" i="21"/>
  <c r="BI29" i="21"/>
  <c r="BE49" i="21"/>
  <c r="BN64" i="20"/>
  <c r="BK12" i="20"/>
  <c r="BD7" i="20"/>
  <c r="AP60" i="20"/>
  <c r="BL61" i="21"/>
  <c r="BO6" i="21"/>
  <c r="BB58" i="20"/>
  <c r="AI53" i="20"/>
  <c r="AI53" i="21"/>
  <c r="AQ11" i="20"/>
  <c r="BI10" i="21"/>
  <c r="AO57" i="20"/>
  <c r="BO54" i="20"/>
  <c r="AQ29" i="21"/>
  <c r="BE6" i="21"/>
  <c r="BE13" i="21"/>
  <c r="AS45" i="21"/>
  <c r="AZ61" i="21"/>
  <c r="AK43" i="21"/>
  <c r="AE62" i="21"/>
  <c r="BI15" i="20"/>
  <c r="AM56" i="20"/>
  <c r="AS27" i="21"/>
  <c r="BO55" i="21"/>
  <c r="AI8" i="20"/>
  <c r="BK27" i="21"/>
  <c r="AP24" i="21"/>
  <c r="AM51" i="20"/>
  <c r="BE28" i="21"/>
  <c r="BC11" i="21"/>
  <c r="BF45" i="20"/>
  <c r="AT14" i="21"/>
  <c r="AZ6" i="21"/>
  <c r="BL10" i="21"/>
  <c r="BF47" i="21"/>
  <c r="BD29" i="21"/>
  <c r="AF10" i="21"/>
  <c r="BG58" i="21"/>
  <c r="AQ55" i="21"/>
  <c r="BB11" i="21"/>
  <c r="AP65" i="21"/>
  <c r="AQ52" i="21"/>
  <c r="AW51" i="20"/>
  <c r="BK63" i="21"/>
  <c r="BN13" i="21"/>
  <c r="AT24" i="20"/>
  <c r="BF57" i="21"/>
  <c r="AV57" i="20"/>
  <c r="AR11" i="21"/>
  <c r="BI18" i="20"/>
  <c r="AL48" i="20"/>
  <c r="AA64" i="21"/>
  <c r="U6" i="21"/>
  <c r="BH49" i="21"/>
  <c r="BB66" i="20"/>
  <c r="AS50" i="20"/>
  <c r="AK60" i="21"/>
  <c r="AY53" i="21"/>
  <c r="AA12" i="20"/>
  <c r="AQ13" i="21"/>
  <c r="AB13" i="20"/>
  <c r="BA56" i="20"/>
  <c r="AZ59" i="21"/>
  <c r="BG48" i="20"/>
  <c r="BF18" i="21"/>
  <c r="AP59" i="21"/>
  <c r="AD14" i="21"/>
  <c r="BC66" i="21"/>
  <c r="AR44" i="21"/>
  <c r="AK60" i="20"/>
  <c r="AW62" i="21"/>
  <c r="AA62" i="21"/>
  <c r="AM58" i="21"/>
  <c r="AS64" i="20"/>
  <c r="AK65" i="20"/>
  <c r="BE18" i="20"/>
  <c r="BH45" i="21"/>
  <c r="AG56" i="21"/>
  <c r="AJ54" i="21"/>
  <c r="AH20" i="20"/>
  <c r="BL49" i="20"/>
  <c r="AJ21" i="20"/>
  <c r="AU59" i="21"/>
  <c r="Y8" i="21"/>
  <c r="BL18" i="20"/>
  <c r="BH24" i="21"/>
  <c r="AW9" i="21"/>
  <c r="AR59" i="21"/>
  <c r="AC66" i="21"/>
  <c r="BC29" i="20"/>
  <c r="AZ20" i="21"/>
  <c r="BH60" i="20"/>
  <c r="AM13" i="20"/>
  <c r="AP65" i="20"/>
  <c r="BO7" i="21"/>
  <c r="BI44" i="21"/>
  <c r="AS46" i="21"/>
  <c r="AN46" i="20"/>
  <c r="AR58" i="21"/>
  <c r="BB64" i="21"/>
  <c r="BI48" i="21"/>
  <c r="BM9" i="21"/>
  <c r="AY55" i="21"/>
  <c r="BN18" i="20"/>
  <c r="Z6" i="20"/>
  <c r="AW57" i="21"/>
  <c r="BD26" i="21"/>
  <c r="AY45" i="21"/>
  <c r="AN52" i="20"/>
  <c r="AM46" i="21"/>
  <c r="Y66" i="20"/>
  <c r="X46" i="20"/>
  <c r="AN16" i="21"/>
  <c r="AI15" i="20"/>
  <c r="BA24" i="21"/>
  <c r="AH63" i="20"/>
  <c r="AG64" i="21"/>
  <c r="W6" i="21"/>
  <c r="AZ44" i="21"/>
  <c r="AT25" i="21"/>
  <c r="AT66" i="21"/>
  <c r="AD13" i="21"/>
  <c r="BO22" i="20"/>
  <c r="AO63" i="21"/>
  <c r="BO6" i="20"/>
  <c r="AR45" i="20"/>
  <c r="AV56" i="21"/>
  <c r="AL56" i="20"/>
  <c r="AS57" i="21"/>
  <c r="BL28" i="21"/>
  <c r="AA43" i="21"/>
  <c r="U61" i="21"/>
  <c r="BH6" i="21"/>
  <c r="BF54" i="20"/>
  <c r="AC62" i="20"/>
  <c r="BC21" i="20"/>
  <c r="AV44" i="20"/>
  <c r="BJ24" i="20"/>
  <c r="AY23" i="21"/>
  <c r="AO45" i="21"/>
  <c r="AR44" i="20"/>
  <c r="AV66" i="20"/>
  <c r="BO25" i="21"/>
  <c r="AY28" i="21"/>
  <c r="AX10" i="20"/>
  <c r="BM44" i="20"/>
  <c r="U62" i="21"/>
  <c r="AC12" i="21"/>
  <c r="AE9" i="20"/>
  <c r="AB61" i="21"/>
  <c r="AB12" i="21"/>
  <c r="AQ45" i="20"/>
  <c r="AR62" i="21"/>
  <c r="AM53" i="21"/>
  <c r="AZ16" i="21"/>
  <c r="AJ16" i="21"/>
  <c r="BJ22" i="20"/>
  <c r="BM44" i="21"/>
  <c r="AT59" i="21"/>
  <c r="W64" i="21"/>
  <c r="AJ9" i="21"/>
  <c r="BH8" i="21"/>
  <c r="AQ45" i="21"/>
  <c r="BN26" i="20"/>
  <c r="BC53" i="21"/>
  <c r="BF47" i="20"/>
  <c r="X6" i="20"/>
  <c r="BD63" i="21"/>
  <c r="BF62" i="21"/>
  <c r="BH53" i="20"/>
  <c r="BC11" i="20"/>
  <c r="BA8" i="21"/>
  <c r="AN47" i="21"/>
  <c r="AY63" i="21"/>
  <c r="AA7" i="21"/>
  <c r="BB59" i="21"/>
  <c r="BB47" i="20"/>
  <c r="AK52" i="21"/>
  <c r="AT9" i="20"/>
  <c r="BE55" i="21"/>
  <c r="AL12" i="21"/>
  <c r="AO20" i="21"/>
  <c r="AG8" i="21"/>
  <c r="AL47" i="20"/>
  <c r="BH22" i="20"/>
  <c r="BM56" i="20"/>
  <c r="BJ66" i="21"/>
  <c r="AQ26" i="21"/>
  <c r="AG64" i="20"/>
  <c r="AJ64" i="21"/>
  <c r="AB6" i="21"/>
  <c r="BD26" i="20"/>
  <c r="BO27" i="20"/>
  <c r="W63" i="21"/>
  <c r="AT45" i="21"/>
  <c r="AO16" i="21"/>
  <c r="BD24" i="21"/>
  <c r="AT55" i="20"/>
  <c r="AX44" i="20"/>
  <c r="AC52" i="20"/>
  <c r="AQ28" i="21"/>
  <c r="AU17" i="20"/>
  <c r="AW47" i="20"/>
  <c r="AN63" i="20"/>
  <c r="BL8" i="21"/>
  <c r="AH9" i="21"/>
  <c r="AH43" i="21"/>
  <c r="BC17" i="21"/>
  <c r="BB47" i="21"/>
  <c r="BG45" i="20"/>
  <c r="BN66" i="21"/>
  <c r="AE9" i="21"/>
  <c r="AC49" i="20"/>
  <c r="X64" i="21"/>
  <c r="BC56" i="20"/>
  <c r="AB50" i="21"/>
  <c r="AY20" i="21"/>
  <c r="BK47" i="21"/>
  <c r="BD16" i="20"/>
  <c r="AU22" i="20"/>
  <c r="BH13" i="21"/>
  <c r="AQ44" i="20"/>
  <c r="AJ16" i="20"/>
  <c r="BH56" i="21"/>
  <c r="AY47" i="21"/>
  <c r="AW52" i="20"/>
  <c r="AF63" i="20"/>
  <c r="AA62" i="20"/>
  <c r="AE13" i="21"/>
  <c r="AM15" i="20"/>
  <c r="AG43" i="20"/>
  <c r="AT26" i="20"/>
  <c r="AE12" i="20"/>
  <c r="AN48" i="21"/>
  <c r="AE49" i="21"/>
  <c r="AA11" i="20"/>
  <c r="BF16" i="20"/>
  <c r="W7" i="21"/>
  <c r="AY61" i="20"/>
  <c r="BA59" i="20"/>
  <c r="AX21" i="20"/>
  <c r="V44" i="20"/>
  <c r="BO48" i="21"/>
  <c r="AA43" i="20"/>
  <c r="AB47" i="21"/>
  <c r="AA50" i="21"/>
  <c r="BM59" i="20"/>
  <c r="AY53" i="20"/>
  <c r="BN46" i="20"/>
  <c r="AP43" i="20"/>
  <c r="BO8" i="21"/>
  <c r="AC63" i="21"/>
  <c r="BH44" i="21"/>
  <c r="AJ14" i="21"/>
  <c r="AE50" i="20"/>
  <c r="AW50" i="21"/>
  <c r="AL22" i="21"/>
  <c r="BE59" i="21"/>
  <c r="BG15" i="20"/>
  <c r="BG64" i="20"/>
  <c r="BJ23" i="20"/>
  <c r="BE60" i="20"/>
  <c r="BO51" i="20"/>
  <c r="AM22" i="21"/>
  <c r="AE10" i="21"/>
  <c r="BD65" i="20"/>
  <c r="BG24" i="20"/>
  <c r="BA53" i="20"/>
  <c r="AK53" i="20"/>
  <c r="BA61" i="21"/>
  <c r="BC47" i="21"/>
  <c r="BA57" i="21"/>
  <c r="BE49" i="20"/>
  <c r="AX62" i="21"/>
  <c r="AP54" i="21"/>
  <c r="BJ25" i="21"/>
  <c r="AX20" i="21"/>
  <c r="AZ47" i="20"/>
  <c r="AR19" i="21"/>
  <c r="BJ17" i="21"/>
  <c r="BE43" i="21"/>
  <c r="AL63" i="20"/>
  <c r="AZ29" i="21"/>
  <c r="AH55" i="21"/>
  <c r="AR45" i="21"/>
  <c r="BM61" i="21"/>
  <c r="BM8" i="21"/>
  <c r="AJ66" i="20"/>
  <c r="BO17" i="21"/>
  <c r="AQ17" i="21"/>
  <c r="AY57" i="21"/>
  <c r="AC8" i="21"/>
  <c r="W64" i="20"/>
  <c r="AA61" i="21"/>
  <c r="AF12" i="21"/>
  <c r="BO63" i="21"/>
  <c r="BF21" i="20"/>
  <c r="AI61" i="20"/>
  <c r="BA49" i="20"/>
  <c r="BD25" i="20"/>
  <c r="AI63" i="20"/>
  <c r="AU65" i="20"/>
  <c r="AE51" i="21"/>
  <c r="AY6" i="20"/>
  <c r="AM11" i="21"/>
  <c r="Y11" i="20"/>
  <c r="BH50" i="20"/>
  <c r="BL29" i="21"/>
  <c r="Z48" i="21"/>
  <c r="AY25" i="20"/>
  <c r="AX24" i="21"/>
  <c r="BD22" i="20"/>
  <c r="BE52" i="20"/>
  <c r="AT22" i="21"/>
  <c r="BM54" i="21"/>
  <c r="BF26" i="20"/>
  <c r="AL54" i="21"/>
  <c r="BC61" i="20"/>
  <c r="BA48" i="20"/>
  <c r="AP62" i="20"/>
  <c r="BJ10" i="20"/>
  <c r="AL45" i="21"/>
  <c r="AN59" i="20"/>
  <c r="AU16" i="21"/>
  <c r="AM65" i="20"/>
  <c r="AY11" i="21"/>
  <c r="AS6" i="21"/>
  <c r="BH66" i="20"/>
  <c r="AH52" i="21"/>
  <c r="W9" i="21"/>
  <c r="AU9" i="20"/>
  <c r="AK54" i="20"/>
  <c r="AT22" i="20"/>
  <c r="BB43" i="21"/>
  <c r="BF53" i="21"/>
  <c r="BE61" i="21"/>
  <c r="AK51" i="21"/>
  <c r="AZ60" i="21"/>
  <c r="BG47" i="21"/>
  <c r="AW20" i="21"/>
  <c r="AO60" i="21"/>
  <c r="BG25" i="20"/>
  <c r="BJ65" i="20"/>
  <c r="BF58" i="21"/>
  <c r="AQ58" i="20"/>
  <c r="AC48" i="21"/>
  <c r="AM54" i="21"/>
  <c r="AP53" i="20"/>
  <c r="AA49" i="20"/>
  <c r="U62" i="20"/>
  <c r="AY55" i="20"/>
  <c r="AG65" i="21"/>
  <c r="BB25" i="21"/>
  <c r="Z47" i="21"/>
  <c r="AV58" i="20"/>
  <c r="BN65" i="20"/>
  <c r="AV62" i="21"/>
  <c r="BE6" i="20"/>
  <c r="AV48" i="20"/>
  <c r="AW26" i="20"/>
  <c r="AQ11" i="21"/>
  <c r="AQ48" i="21"/>
  <c r="AM12" i="20"/>
  <c r="AP15" i="20"/>
  <c r="AW27" i="20"/>
  <c r="BB46" i="20"/>
  <c r="Y65" i="20"/>
  <c r="AV65" i="20"/>
  <c r="BN14" i="21"/>
  <c r="AJ53" i="21"/>
  <c r="AU23" i="21"/>
  <c r="BH64" i="20"/>
  <c r="BM14" i="20"/>
  <c r="BC45" i="20"/>
  <c r="AK22" i="20"/>
  <c r="BL50" i="20"/>
  <c r="T6" i="21"/>
  <c r="AO49" i="21"/>
  <c r="AG55" i="20"/>
  <c r="AU61" i="21"/>
  <c r="BJ49" i="21"/>
  <c r="AR46" i="20"/>
  <c r="AY17" i="20"/>
  <c r="BF52" i="21"/>
  <c r="AR63" i="21"/>
  <c r="BA51" i="21"/>
  <c r="AF53" i="20"/>
  <c r="Z8" i="20"/>
  <c r="AW8" i="21"/>
  <c r="BH57" i="20"/>
  <c r="AY16" i="20"/>
  <c r="AM66" i="21"/>
  <c r="BN28" i="20"/>
  <c r="AF54" i="20"/>
  <c r="AW43" i="20"/>
  <c r="BI45" i="20"/>
  <c r="BK48" i="20"/>
  <c r="AU11" i="20"/>
  <c r="BJ44" i="20"/>
  <c r="BF19" i="20"/>
  <c r="AD10" i="21"/>
  <c r="AP59" i="20"/>
  <c r="BB43" i="20"/>
  <c r="AR59" i="20"/>
  <c r="AH14" i="21"/>
  <c r="BO24" i="21"/>
  <c r="AS23" i="20"/>
  <c r="BL52" i="21"/>
  <c r="BO61" i="21"/>
  <c r="AE14" i="20"/>
  <c r="AS51" i="21"/>
  <c r="AU54" i="21"/>
  <c r="BM12" i="21"/>
  <c r="AM21" i="21"/>
  <c r="AY45" i="20"/>
  <c r="AH54" i="20"/>
  <c r="AD45" i="21"/>
  <c r="AI55" i="21"/>
  <c r="AW16" i="21"/>
  <c r="AU22" i="21"/>
  <c r="AK55" i="21"/>
  <c r="BE58" i="20"/>
  <c r="BG62" i="20"/>
  <c r="BO24" i="20"/>
  <c r="AW23" i="20"/>
  <c r="AL45" i="20"/>
  <c r="AK7" i="20"/>
  <c r="AD9" i="21"/>
  <c r="AH16" i="20"/>
  <c r="AE10" i="20"/>
  <c r="AK57" i="20"/>
  <c r="BK59" i="20"/>
  <c r="BK65" i="20"/>
  <c r="AY44" i="21"/>
  <c r="BO15" i="21"/>
  <c r="AC10" i="21"/>
  <c r="AH46" i="21"/>
  <c r="BA16" i="21"/>
  <c r="BN15" i="20"/>
  <c r="BN22" i="21"/>
  <c r="AJ47" i="20"/>
  <c r="BI25" i="21"/>
  <c r="BE57" i="21"/>
  <c r="BC13" i="20"/>
  <c r="AG51" i="20"/>
  <c r="BN10" i="21"/>
  <c r="AS54" i="20"/>
  <c r="BN47" i="20"/>
  <c r="AY29" i="21"/>
  <c r="AV53" i="20"/>
  <c r="BB24" i="20"/>
  <c r="AG46" i="21"/>
  <c r="AH56" i="21"/>
  <c r="BL63" i="20"/>
  <c r="AQ14" i="21"/>
  <c r="BJ11" i="21"/>
  <c r="AJ18" i="20"/>
  <c r="AH18" i="20"/>
  <c r="W43" i="21"/>
  <c r="AL16" i="21"/>
  <c r="BI62" i="20"/>
  <c r="BH56" i="20"/>
  <c r="AO15" i="20"/>
  <c r="BM20" i="21"/>
  <c r="W45" i="20"/>
  <c r="BI60" i="20"/>
  <c r="BD54" i="21"/>
  <c r="AZ49" i="21"/>
  <c r="BO60" i="21"/>
  <c r="AS28" i="21"/>
  <c r="AC13" i="21"/>
  <c r="BI57" i="21"/>
  <c r="AP18" i="21"/>
  <c r="BI58" i="20"/>
  <c r="AB51" i="20"/>
  <c r="AZ27" i="21"/>
  <c r="AB62" i="21"/>
  <c r="BJ45" i="20"/>
  <c r="AS62" i="21"/>
  <c r="AO66" i="21"/>
  <c r="AB44" i="20"/>
  <c r="AX6" i="20"/>
  <c r="AV66" i="21"/>
  <c r="BB63" i="20"/>
  <c r="BN44" i="20"/>
  <c r="AV54" i="21"/>
  <c r="AG12" i="21"/>
  <c r="BG28" i="21"/>
  <c r="BF62" i="20"/>
  <c r="BF52" i="20"/>
  <c r="AP61" i="20"/>
  <c r="U61" i="20"/>
  <c r="AU10" i="20"/>
  <c r="AF50" i="20"/>
  <c r="AH17" i="21"/>
  <c r="AW66" i="21"/>
  <c r="BI64" i="20"/>
  <c r="BG21" i="20"/>
  <c r="AE15" i="21"/>
  <c r="AI46" i="20"/>
  <c r="AV51" i="20"/>
  <c r="BO13" i="21"/>
  <c r="AP26" i="20"/>
  <c r="Y48" i="21"/>
  <c r="AM17" i="20"/>
  <c r="AN7" i="20"/>
  <c r="AV45" i="21"/>
  <c r="AW48" i="21"/>
  <c r="BF61" i="20"/>
  <c r="BC14" i="21"/>
  <c r="BI20" i="21"/>
  <c r="AU21" i="20"/>
  <c r="AI54" i="21"/>
  <c r="AH47" i="20"/>
  <c r="BO66" i="20"/>
  <c r="BI24" i="21"/>
  <c r="AI56" i="20"/>
  <c r="BK45" i="21"/>
  <c r="X63" i="21"/>
  <c r="AZ56" i="21"/>
  <c r="Y63" i="21"/>
  <c r="AL13" i="21"/>
  <c r="BA12" i="21"/>
  <c r="BB65" i="21"/>
  <c r="BM62" i="20"/>
  <c r="AM21" i="20"/>
  <c r="BF6" i="20"/>
  <c r="AQ9" i="20"/>
  <c r="AL11" i="21"/>
  <c r="BG16" i="21"/>
  <c r="AJ6" i="20"/>
  <c r="AO6" i="21"/>
  <c r="AE6" i="20"/>
  <c r="AD50" i="21"/>
  <c r="AS9" i="20"/>
  <c r="Z6" i="21"/>
  <c r="AM25" i="21"/>
  <c r="BK20" i="21"/>
  <c r="AR49" i="20"/>
  <c r="BH58" i="21"/>
  <c r="BE46" i="20"/>
  <c r="AU52" i="20"/>
  <c r="AJ58" i="21"/>
  <c r="AE11" i="20"/>
  <c r="Z8" i="21"/>
  <c r="AL18" i="20"/>
  <c r="BC65" i="21"/>
  <c r="AV24" i="21"/>
  <c r="AO61" i="21"/>
  <c r="AQ8" i="21"/>
  <c r="AL24" i="21"/>
  <c r="BL43" i="21"/>
  <c r="AM50" i="20"/>
  <c r="BG54" i="21"/>
  <c r="AR61" i="20"/>
  <c r="AM60" i="20"/>
  <c r="AW17" i="21"/>
  <c r="AP21" i="21"/>
  <c r="AM11" i="20"/>
  <c r="BC26" i="20"/>
  <c r="AN6" i="20"/>
  <c r="AL43" i="21"/>
  <c r="AX22" i="20"/>
  <c r="AO50" i="21"/>
  <c r="AR22" i="20"/>
  <c r="AF16" i="21"/>
  <c r="AC14" i="20"/>
  <c r="AR65" i="21"/>
  <c r="AT21" i="21"/>
  <c r="AA49" i="21"/>
  <c r="BF45" i="21"/>
  <c r="BC19" i="21"/>
  <c r="BJ61" i="21"/>
  <c r="BL16" i="21"/>
  <c r="BM56" i="21"/>
  <c r="AG14" i="20"/>
  <c r="BL46" i="21"/>
  <c r="BL47" i="20"/>
  <c r="AT23" i="20"/>
  <c r="BK51" i="21"/>
  <c r="BN9" i="21"/>
  <c r="AL51" i="21"/>
  <c r="AG52" i="21"/>
  <c r="AG66" i="20"/>
  <c r="AY50" i="21"/>
  <c r="AR13" i="21"/>
  <c r="AV12" i="21"/>
  <c r="BN28" i="21"/>
  <c r="AQ25" i="21"/>
  <c r="AA8" i="20"/>
  <c r="AO58" i="20"/>
  <c r="AR9" i="21"/>
  <c r="BM27" i="21"/>
  <c r="BG66" i="21"/>
  <c r="AS43" i="21"/>
  <c r="BF49" i="20"/>
  <c r="AI43" i="21"/>
  <c r="BJ56" i="21"/>
  <c r="AY24" i="20"/>
  <c r="Z49" i="20"/>
  <c r="AB47" i="20"/>
  <c r="AU9" i="21"/>
  <c r="AD63" i="21"/>
  <c r="AZ53" i="21"/>
  <c r="BC48" i="20"/>
  <c r="AF43" i="20"/>
  <c r="BM43" i="20"/>
  <c r="Y65" i="21"/>
  <c r="AJ54" i="20"/>
  <c r="AO52" i="21"/>
  <c r="AI62" i="21"/>
  <c r="AW53" i="20"/>
  <c r="BJ26" i="21"/>
  <c r="AJ13" i="21"/>
  <c r="AC15" i="20"/>
  <c r="AX28" i="20"/>
  <c r="AO62" i="20"/>
  <c r="AS56" i="20"/>
  <c r="BF18" i="20"/>
  <c r="BK10" i="20"/>
  <c r="AO18" i="20"/>
  <c r="BF26" i="21"/>
  <c r="AX59" i="21"/>
  <c r="AS60" i="21"/>
  <c r="BJ46" i="21"/>
  <c r="BO9" i="21"/>
  <c r="AO47" i="20"/>
  <c r="Y46" i="21"/>
  <c r="AI62" i="20"/>
  <c r="AE14" i="21"/>
  <c r="AM55" i="21"/>
  <c r="AK12" i="21"/>
  <c r="AM19" i="21"/>
  <c r="BI54" i="20"/>
  <c r="BN48" i="20"/>
  <c r="AG9" i="21"/>
  <c r="AC47" i="21"/>
  <c r="BO52" i="20"/>
  <c r="BB56" i="21"/>
  <c r="BH43" i="21"/>
  <c r="BN27" i="20"/>
  <c r="BK23" i="21"/>
  <c r="AI14" i="21"/>
  <c r="Y64" i="21"/>
  <c r="Y44" i="21"/>
  <c r="BI50" i="21"/>
  <c r="AM45" i="21"/>
  <c r="AH54" i="21"/>
  <c r="AX26" i="21"/>
  <c r="BD6" i="21"/>
  <c r="BK57" i="21"/>
  <c r="BJ59" i="21"/>
  <c r="BE17" i="21"/>
  <c r="BD60" i="20"/>
  <c r="BD58" i="21"/>
  <c r="BE12" i="21"/>
  <c r="BC8" i="20"/>
  <c r="BI63" i="21"/>
  <c r="BM49" i="20"/>
  <c r="AP52" i="21"/>
  <c r="BL16" i="20"/>
  <c r="BH52" i="21"/>
  <c r="BJ9" i="21"/>
  <c r="AT19" i="20"/>
  <c r="BI63" i="20"/>
  <c r="AK50" i="20"/>
  <c r="AT60" i="21"/>
  <c r="AX16" i="20"/>
  <c r="Y43" i="20"/>
  <c r="BC25" i="21"/>
  <c r="AU18" i="21"/>
  <c r="AQ65" i="21"/>
  <c r="AR16" i="21"/>
  <c r="BJ56" i="20"/>
  <c r="AS11" i="21"/>
  <c r="AG50" i="20"/>
  <c r="AZ57" i="20"/>
  <c r="BA10" i="21"/>
  <c r="AO19" i="20"/>
  <c r="BO45" i="20"/>
  <c r="AH18" i="21"/>
  <c r="BG11" i="21"/>
  <c r="BI55" i="21"/>
  <c r="AS58" i="21"/>
  <c r="AD8" i="21"/>
  <c r="AA45" i="20"/>
  <c r="AX21" i="21"/>
  <c r="BB56" i="20"/>
  <c r="AL10" i="21"/>
  <c r="AD52" i="21"/>
  <c r="BM15" i="20"/>
  <c r="Z62" i="20"/>
  <c r="AZ51" i="21"/>
  <c r="AD49" i="21"/>
  <c r="BO44" i="21"/>
  <c r="BD62" i="21"/>
  <c r="AD49" i="20"/>
  <c r="BF63" i="20"/>
  <c r="AS66" i="20"/>
  <c r="BH29" i="20"/>
  <c r="AF13" i="21"/>
  <c r="AY58" i="21"/>
  <c r="BA22" i="20"/>
  <c r="BG44" i="20"/>
  <c r="AX64" i="21"/>
  <c r="BM47" i="21"/>
  <c r="AQ59" i="21"/>
  <c r="AD48" i="20"/>
  <c r="AW63" i="20"/>
  <c r="AR64" i="21"/>
  <c r="AU15" i="20"/>
  <c r="AN50" i="21"/>
  <c r="AR63" i="20"/>
  <c r="BH10" i="20"/>
  <c r="BK8" i="20"/>
  <c r="AK19" i="20"/>
  <c r="AT16" i="21"/>
  <c r="AL60" i="21"/>
  <c r="BD43" i="20"/>
  <c r="BD49" i="21"/>
  <c r="AJ51" i="21"/>
  <c r="BG27" i="21"/>
  <c r="AQ61" i="21"/>
  <c r="BC44" i="21"/>
  <c r="AL62" i="20"/>
  <c r="AK48" i="21"/>
  <c r="AJ53" i="20"/>
  <c r="AH61" i="20"/>
  <c r="BN8" i="21"/>
  <c r="BB16" i="20"/>
  <c r="AB10" i="21"/>
  <c r="BC58" i="20"/>
  <c r="BM57" i="20"/>
  <c r="AX54" i="20"/>
  <c r="AO9" i="21"/>
  <c r="BK23" i="20"/>
  <c r="BO53" i="21"/>
  <c r="AJ57" i="20"/>
  <c r="AR55" i="20"/>
  <c r="BL64" i="21"/>
  <c r="BO14" i="20"/>
  <c r="BE63" i="21"/>
  <c r="AU19" i="21"/>
  <c r="BG50" i="20"/>
  <c r="AA47" i="21"/>
  <c r="AA10" i="21"/>
  <c r="BM45" i="21"/>
  <c r="AS51" i="20"/>
  <c r="AV45" i="20"/>
  <c r="BH59" i="21"/>
  <c r="BC60" i="21"/>
  <c r="BA44" i="21"/>
  <c r="AR10" i="21"/>
  <c r="AS46" i="20"/>
  <c r="AH46" i="20"/>
  <c r="BM65" i="20"/>
  <c r="BJ57" i="21"/>
  <c r="BF10" i="20"/>
  <c r="BC62" i="20"/>
  <c r="BA29" i="21"/>
  <c r="AB6" i="20"/>
  <c r="AG65" i="20"/>
  <c r="BO45" i="21"/>
  <c r="AL58" i="20"/>
  <c r="AB10" i="20"/>
  <c r="AZ14" i="21"/>
  <c r="BK11" i="21"/>
  <c r="BO23" i="21"/>
  <c r="AU63" i="21"/>
  <c r="AI17" i="21"/>
  <c r="BF43" i="21"/>
  <c r="BB26" i="21"/>
  <c r="AQ64" i="21"/>
  <c r="AK14" i="21"/>
  <c r="Z45" i="21"/>
  <c r="W45" i="21"/>
  <c r="BB29" i="21"/>
  <c r="AV27" i="21"/>
  <c r="AW45" i="21"/>
  <c r="AB14" i="20"/>
  <c r="BE59" i="20"/>
  <c r="BG17" i="21"/>
  <c r="BN61" i="21"/>
  <c r="AP66" i="21"/>
  <c r="AV57" i="21"/>
  <c r="AR43" i="21"/>
  <c r="AN44" i="21"/>
  <c r="AS61" i="21"/>
  <c r="BB22" i="21"/>
  <c r="BN21" i="20"/>
  <c r="BL56" i="21"/>
  <c r="BG50" i="21"/>
  <c r="BK62" i="20"/>
  <c r="BH9" i="21"/>
  <c r="AW50" i="20"/>
  <c r="BM60" i="20"/>
  <c r="AR25" i="20"/>
  <c r="AO50" i="20"/>
  <c r="BC63" i="20"/>
  <c r="AI54" i="20"/>
  <c r="AP64" i="21"/>
  <c r="BC28" i="21"/>
  <c r="AD46" i="21"/>
  <c r="BH60" i="21"/>
  <c r="AR15" i="21"/>
  <c r="AS9" i="21"/>
  <c r="BK9" i="21"/>
  <c r="AC7" i="20"/>
  <c r="BL14" i="21"/>
  <c r="BB49" i="20"/>
  <c r="BK16" i="20"/>
  <c r="BG65" i="20"/>
  <c r="BF46" i="20"/>
  <c r="AK64" i="21"/>
  <c r="AI44" i="21"/>
  <c r="BD8" i="21"/>
  <c r="BK13" i="20"/>
  <c r="AV22" i="21"/>
  <c r="AU45" i="21"/>
  <c r="AE46" i="20"/>
  <c r="AD64" i="21"/>
  <c r="BE47" i="20"/>
  <c r="BG59" i="21"/>
  <c r="BL44" i="21"/>
  <c r="AP13" i="21"/>
  <c r="AB45" i="21"/>
  <c r="AU58" i="21"/>
  <c r="BF44" i="21"/>
  <c r="AR21" i="20"/>
  <c r="AQ22" i="21"/>
  <c r="BL6" i="21"/>
  <c r="AG45" i="20"/>
  <c r="AM23" i="20"/>
  <c r="AA12" i="21"/>
  <c r="AK54" i="21"/>
  <c r="BB51" i="21"/>
  <c r="AF43" i="21"/>
  <c r="AZ52" i="21"/>
  <c r="AG52" i="20"/>
  <c r="BF66" i="21"/>
  <c r="AM24" i="20"/>
  <c r="AX13" i="21"/>
  <c r="AA65" i="21"/>
  <c r="BJ53" i="21"/>
  <c r="BL10" i="20"/>
  <c r="AQ14" i="20"/>
  <c r="AR53" i="21"/>
  <c r="AQ18" i="21"/>
  <c r="BM6" i="21"/>
  <c r="AR47" i="21"/>
  <c r="AE50" i="21"/>
  <c r="BM64" i="20"/>
  <c r="AG61" i="21"/>
  <c r="BL65" i="20"/>
  <c r="AW11" i="21"/>
  <c r="BA58" i="20"/>
  <c r="AI17" i="20"/>
  <c r="AT26" i="21"/>
  <c r="BJ13" i="21"/>
  <c r="Z44" i="21"/>
  <c r="BB50" i="20"/>
  <c r="AO14" i="21"/>
  <c r="AU66" i="20"/>
  <c r="AQ47" i="21"/>
  <c r="Y62" i="20"/>
  <c r="AK21" i="21"/>
  <c r="AF45" i="20"/>
  <c r="BH20" i="21"/>
  <c r="BF28" i="21"/>
  <c r="AK11" i="21"/>
  <c r="BL21" i="20"/>
  <c r="AS52" i="20"/>
  <c r="AS56" i="21"/>
  <c r="AU27" i="20"/>
  <c r="BA66" i="20"/>
  <c r="AT54" i="21"/>
  <c r="BG20" i="21"/>
  <c r="AR14" i="20"/>
  <c r="BF9" i="21"/>
  <c r="BD59" i="20"/>
  <c r="AF11" i="21"/>
  <c r="BM45" i="20"/>
  <c r="AR51" i="21"/>
  <c r="AP18" i="20"/>
  <c r="AX18" i="20"/>
  <c r="BK27" i="20"/>
  <c r="BA27" i="21"/>
  <c r="BJ55" i="21"/>
  <c r="BK24" i="20"/>
  <c r="BK61" i="21"/>
  <c r="BI6" i="20"/>
  <c r="AZ16" i="20"/>
  <c r="AT46" i="20"/>
  <c r="AN62" i="20"/>
  <c r="AT10" i="21"/>
  <c r="AY9" i="21"/>
  <c r="BH62" i="21"/>
  <c r="AM44" i="21"/>
  <c r="BO43" i="20"/>
  <c r="AV8" i="21"/>
  <c r="AL11" i="20"/>
  <c r="BG53" i="20"/>
  <c r="AU51" i="21"/>
  <c r="BM7" i="20"/>
  <c r="AN14" i="21"/>
  <c r="AU63" i="20"/>
  <c r="BO56" i="21"/>
  <c r="AC46" i="21"/>
  <c r="AG11" i="20"/>
  <c r="AH56" i="20"/>
  <c r="AA46" i="20"/>
  <c r="AT29" i="21"/>
  <c r="BI13" i="21"/>
  <c r="AN56" i="21"/>
  <c r="AY60" i="20"/>
  <c r="AQ49" i="20"/>
  <c r="BB63" i="21"/>
  <c r="AW52" i="21"/>
  <c r="Y61" i="20"/>
  <c r="BE58" i="21"/>
  <c r="BN55" i="21"/>
  <c r="AC48" i="20"/>
  <c r="AR52" i="21"/>
  <c r="AM9" i="21"/>
  <c r="AQ19" i="20"/>
  <c r="AJ63" i="20"/>
  <c r="AN26" i="20"/>
  <c r="BN64" i="21"/>
  <c r="AQ54" i="20"/>
  <c r="AI12" i="20"/>
  <c r="AR10" i="20"/>
  <c r="BG12" i="21"/>
  <c r="BH22" i="21"/>
  <c r="AH66" i="20"/>
  <c r="BN44" i="21"/>
  <c r="AN10" i="20"/>
  <c r="AQ20" i="20"/>
  <c r="BG60" i="21"/>
  <c r="BN18" i="21"/>
  <c r="AR26" i="21"/>
  <c r="V61" i="21"/>
  <c r="BC22" i="20"/>
  <c r="AD43" i="21"/>
  <c r="AZ49" i="20"/>
  <c r="AZ61" i="20"/>
  <c r="BK15" i="21"/>
  <c r="AX9" i="21"/>
  <c r="BJ60" i="21"/>
  <c r="AR7" i="20"/>
  <c r="BO14" i="21"/>
  <c r="AT20" i="21"/>
  <c r="AM23" i="21"/>
  <c r="AX58" i="21"/>
  <c r="BB45" i="20"/>
  <c r="AM63" i="21"/>
  <c r="BN19" i="20"/>
  <c r="AJ9" i="20"/>
  <c r="AX57" i="20"/>
  <c r="BE44" i="21"/>
  <c r="AQ21" i="21"/>
  <c r="BI52" i="21"/>
  <c r="AQ62" i="21"/>
  <c r="AX23" i="20"/>
  <c r="Y46" i="20"/>
  <c r="AJ48" i="20"/>
  <c r="AM8" i="20"/>
  <c r="AM14" i="21"/>
  <c r="AK49" i="20"/>
  <c r="AC6" i="20"/>
  <c r="BF63" i="21"/>
  <c r="BE66" i="20"/>
  <c r="AE43" i="20"/>
  <c r="BC66" i="20"/>
  <c r="BH28" i="21"/>
  <c r="AO55" i="21"/>
  <c r="AW65" i="20"/>
  <c r="T6" i="20"/>
  <c r="BI19" i="20"/>
  <c r="AY8" i="20"/>
  <c r="AV9" i="20"/>
  <c r="AK56" i="21"/>
  <c r="AK58" i="21"/>
  <c r="AD61" i="21"/>
  <c r="AN63" i="21"/>
  <c r="AZ8" i="21"/>
  <c r="BL62" i="20"/>
  <c r="AF14" i="20"/>
  <c r="AT60" i="20"/>
  <c r="BE27" i="20"/>
  <c r="AM62" i="21"/>
  <c r="AQ43" i="21"/>
  <c r="AU6" i="20"/>
  <c r="AD15" i="20"/>
  <c r="BC46" i="20"/>
  <c r="AH47" i="21"/>
  <c r="AT18" i="21"/>
  <c r="BN14" i="20"/>
  <c r="AR54" i="20"/>
  <c r="AL48" i="21"/>
  <c r="W7" i="20"/>
  <c r="Z61" i="20"/>
  <c r="BA21" i="21"/>
  <c r="AN20" i="21"/>
  <c r="BO19" i="21"/>
  <c r="BE51" i="21"/>
  <c r="BN63" i="20"/>
  <c r="AI58" i="20"/>
  <c r="AP8" i="20"/>
  <c r="BG21" i="21"/>
  <c r="AZ63" i="21"/>
  <c r="BE20" i="21"/>
  <c r="BN58" i="21"/>
  <c r="Z9" i="20"/>
  <c r="AM45" i="20"/>
  <c r="BO52" i="21"/>
  <c r="W8" i="20"/>
  <c r="AH57" i="20"/>
  <c r="AI43" i="20"/>
  <c r="AO17" i="21"/>
  <c r="BC57" i="20"/>
  <c r="BC58" i="21"/>
  <c r="AF61" i="20"/>
  <c r="AU43" i="20"/>
  <c r="BA28" i="21"/>
  <c r="AD6" i="21"/>
  <c r="AX53" i="21"/>
  <c r="BD45" i="20"/>
  <c r="AF48" i="20"/>
  <c r="BK24" i="21"/>
  <c r="AH48" i="21"/>
  <c r="AV47" i="20"/>
  <c r="AQ57" i="21"/>
  <c r="AX59" i="20"/>
  <c r="AI51" i="21"/>
  <c r="AY15" i="21"/>
  <c r="BK58" i="21"/>
  <c r="BO54" i="21"/>
  <c r="AZ22" i="21"/>
  <c r="AZ21" i="20"/>
  <c r="AD14" i="20"/>
  <c r="BD23" i="20"/>
  <c r="BG61" i="21"/>
  <c r="AD11" i="21"/>
  <c r="AI51" i="20"/>
  <c r="BJ54" i="21"/>
  <c r="BK65" i="21"/>
  <c r="BO55" i="20"/>
  <c r="AL14" i="20"/>
  <c r="BE61" i="20"/>
  <c r="BN62" i="20"/>
  <c r="AN56" i="20"/>
  <c r="BE66" i="21"/>
  <c r="BK55" i="20"/>
  <c r="BK28" i="21"/>
  <c r="BA14" i="21"/>
  <c r="BD51" i="20"/>
  <c r="AZ57" i="21"/>
  <c r="AT10" i="20"/>
  <c r="BO11" i="21"/>
  <c r="BN23" i="20"/>
  <c r="BL58" i="20"/>
  <c r="BG14" i="20"/>
  <c r="AI21" i="20"/>
  <c r="BK48" i="21"/>
  <c r="BF20" i="20"/>
  <c r="AR65" i="20"/>
  <c r="BM66" i="20"/>
  <c r="AL63" i="21"/>
  <c r="AK56" i="20"/>
  <c r="BM46" i="21"/>
  <c r="AU28" i="20"/>
  <c r="AL54" i="20"/>
  <c r="AY52" i="21"/>
  <c r="AT52" i="21"/>
  <c r="BH52" i="20"/>
  <c r="BL59" i="20"/>
  <c r="BM26" i="20"/>
  <c r="AK23" i="20"/>
  <c r="BD47" i="20"/>
  <c r="BD56" i="20"/>
  <c r="BJ43" i="20"/>
  <c r="AT59" i="20"/>
  <c r="AS20" i="21"/>
  <c r="AM66" i="20"/>
  <c r="AN8" i="21"/>
  <c r="AU57" i="20"/>
  <c r="BH25" i="20"/>
  <c r="AZ45" i="20"/>
  <c r="BM59" i="21"/>
  <c r="AP44" i="21"/>
  <c r="AK47" i="21"/>
  <c r="AW60" i="20"/>
  <c r="AR66" i="20"/>
  <c r="AQ50" i="20"/>
  <c r="BG59" i="20"/>
  <c r="AM52" i="21"/>
  <c r="Z48" i="20"/>
  <c r="BK14" i="20"/>
  <c r="BO64" i="20"/>
  <c r="BD9" i="20"/>
  <c r="AT56" i="21"/>
  <c r="AF65" i="20"/>
  <c r="BK64" i="21"/>
  <c r="BC48" i="21"/>
  <c r="AO62" i="21"/>
  <c r="AM51" i="21"/>
  <c r="BF8" i="21"/>
  <c r="AG47" i="20"/>
  <c r="AI65" i="21"/>
  <c r="BC51" i="20"/>
  <c r="V43" i="21"/>
  <c r="BK49" i="21"/>
  <c r="BI46" i="21"/>
  <c r="AE46" i="21"/>
  <c r="AQ48" i="20"/>
  <c r="AP19" i="20"/>
  <c r="AI6" i="21"/>
  <c r="BL26" i="20"/>
  <c r="AH43" i="20"/>
  <c r="BG56" i="20"/>
  <c r="Z62" i="21"/>
  <c r="AP10" i="21"/>
  <c r="AK63" i="20"/>
  <c r="BO15" i="20"/>
  <c r="BE15" i="20"/>
  <c r="BA15" i="20"/>
  <c r="BK54" i="21"/>
  <c r="BN21" i="21"/>
  <c r="BF46" i="21"/>
  <c r="BH26" i="20"/>
  <c r="AV10" i="21"/>
  <c r="AP60" i="21"/>
  <c r="BH18" i="20"/>
  <c r="AL19" i="20"/>
  <c r="AR16" i="20"/>
  <c r="AI45" i="21"/>
  <c r="AG53" i="20"/>
  <c r="AJ20" i="21"/>
  <c r="BG52" i="21"/>
  <c r="BK43" i="21"/>
  <c r="AL6" i="21"/>
  <c r="BN20" i="20"/>
  <c r="AQ46" i="21"/>
  <c r="BN17" i="21"/>
  <c r="AS10" i="21"/>
  <c r="AW21" i="21"/>
  <c r="BK52" i="21"/>
  <c r="BE52" i="21"/>
  <c r="W9" i="20"/>
  <c r="AY21" i="20"/>
  <c r="AJ55" i="21"/>
  <c r="AY14" i="21"/>
  <c r="AQ43" i="20"/>
  <c r="AY22" i="21"/>
  <c r="AM62" i="20"/>
  <c r="BN65" i="21"/>
  <c r="AZ56" i="20"/>
  <c r="AR12" i="21"/>
  <c r="BK9" i="20"/>
  <c r="AN46" i="21"/>
  <c r="AQ63" i="21"/>
  <c r="BA65" i="20"/>
  <c r="AJ10" i="21"/>
  <c r="AU53" i="20"/>
  <c r="AP58" i="21"/>
  <c r="AI61" i="21"/>
  <c r="AM52" i="20"/>
  <c r="BC24" i="20"/>
  <c r="AX45" i="21"/>
  <c r="AW45" i="20"/>
  <c r="AO64" i="21"/>
  <c r="AX11" i="21"/>
  <c r="BM57" i="21"/>
  <c r="BH63" i="20"/>
  <c r="AD44" i="21"/>
  <c r="AH63" i="21"/>
  <c r="AU64" i="20"/>
  <c r="BO57" i="20"/>
  <c r="AA11" i="21"/>
  <c r="AI57" i="21"/>
  <c r="BN60" i="21"/>
  <c r="AJ12" i="21"/>
  <c r="AO46" i="20"/>
  <c r="AL57" i="20"/>
  <c r="AS49" i="20"/>
  <c r="AP62" i="21"/>
  <c r="AE16" i="20"/>
  <c r="BD50" i="20"/>
  <c r="AG55" i="21"/>
  <c r="AN58" i="21"/>
  <c r="AX26" i="20"/>
  <c r="BM43" i="21"/>
  <c r="AP24" i="20"/>
  <c r="AU8" i="20"/>
  <c r="AI55" i="20"/>
  <c r="AN58" i="20"/>
  <c r="AS48" i="21"/>
  <c r="AK15" i="20"/>
  <c r="AI58" i="21"/>
  <c r="BD20" i="21"/>
  <c r="AL24" i="20"/>
  <c r="AF8" i="21"/>
  <c r="AJ59" i="20"/>
  <c r="BC49" i="20"/>
  <c r="AT24" i="21"/>
  <c r="AW64" i="20"/>
  <c r="AJ62" i="21"/>
  <c r="BI49" i="21"/>
  <c r="AQ65" i="20"/>
  <c r="AP44" i="20"/>
  <c r="AT44" i="20"/>
  <c r="BC20" i="20"/>
  <c r="BG9" i="21"/>
  <c r="AQ22" i="20"/>
  <c r="AV6" i="21"/>
  <c r="BB52" i="21"/>
  <c r="BD48" i="21"/>
  <c r="AZ63" i="20"/>
  <c r="BD66" i="21"/>
  <c r="AP49" i="20"/>
  <c r="BM14" i="21"/>
  <c r="BL20" i="21"/>
  <c r="BN56" i="21"/>
  <c r="BO61" i="20"/>
  <c r="AE66" i="20"/>
  <c r="AK44" i="21"/>
  <c r="AD43" i="20"/>
  <c r="AC44" i="21"/>
  <c r="AY18" i="21"/>
  <c r="AE48" i="21"/>
  <c r="BB52" i="20"/>
  <c r="BE25" i="21"/>
  <c r="AQ66" i="21"/>
  <c r="BI6" i="21"/>
  <c r="AY57" i="20"/>
  <c r="BA54" i="20"/>
  <c r="AI46" i="21"/>
  <c r="AQ46" i="20"/>
  <c r="BO50" i="20"/>
  <c r="AM50" i="21"/>
  <c r="X62" i="20"/>
  <c r="AD66" i="21"/>
  <c r="AS22" i="20"/>
  <c r="BE7" i="20"/>
  <c r="AF44" i="21"/>
  <c r="BJ47" i="21"/>
  <c r="Z46" i="21"/>
  <c r="AK18" i="20"/>
  <c r="AG51" i="21"/>
  <c r="BO64" i="21"/>
  <c r="X63" i="20"/>
  <c r="BC65" i="20"/>
  <c r="Z47" i="20"/>
  <c r="BA64" i="20"/>
  <c r="AM57" i="20"/>
  <c r="AL43" i="20"/>
  <c r="AW44" i="20"/>
  <c r="AX22" i="21"/>
  <c r="AB43" i="20"/>
  <c r="BF50" i="20"/>
  <c r="AA65" i="20"/>
  <c r="BH43" i="20"/>
  <c r="BB54" i="20"/>
  <c r="BG17" i="20"/>
  <c r="AR6" i="21"/>
  <c r="AF53" i="21"/>
  <c r="AO61" i="20"/>
  <c r="BI53" i="20"/>
  <c r="AI47" i="21"/>
  <c r="AV52" i="20"/>
  <c r="BH61" i="21"/>
  <c r="AT50" i="20"/>
  <c r="AO43" i="20"/>
  <c r="AP23" i="20"/>
  <c r="AY66" i="21"/>
  <c r="BK47" i="20"/>
  <c r="AP20" i="20"/>
  <c r="BF58" i="20"/>
  <c r="BC25" i="20"/>
  <c r="BA43" i="21"/>
  <c r="AL52" i="20"/>
  <c r="BM23" i="20"/>
  <c r="BJ62" i="20"/>
  <c r="BO57" i="21"/>
  <c r="BJ49" i="20"/>
  <c r="AT53" i="20"/>
  <c r="AB11" i="21"/>
  <c r="BC59" i="21"/>
  <c r="BC21" i="21"/>
  <c r="BL45" i="21"/>
  <c r="AN51" i="20"/>
  <c r="AW59" i="21"/>
  <c r="AU58" i="20"/>
  <c r="AX66" i="21"/>
  <c r="AJ49" i="20"/>
  <c r="BD14" i="20"/>
  <c r="AE17" i="21"/>
  <c r="BL58" i="21"/>
  <c r="AH10" i="21"/>
  <c r="BL53" i="20"/>
  <c r="AX52" i="21"/>
  <c r="AY28" i="20"/>
  <c r="X45" i="20"/>
  <c r="AC66" i="20"/>
  <c r="AR51" i="20"/>
  <c r="BO47" i="21"/>
  <c r="W46" i="21"/>
  <c r="Z46" i="20"/>
  <c r="BO12" i="20"/>
  <c r="AL56" i="21"/>
  <c r="AX53" i="20"/>
  <c r="AO24" i="21"/>
  <c r="AR57" i="21"/>
  <c r="AX58" i="20"/>
  <c r="AI6" i="20"/>
  <c r="AD44" i="20"/>
  <c r="BD10" i="21"/>
  <c r="BG23" i="20"/>
  <c r="BH29" i="21"/>
  <c r="BF51" i="20"/>
  <c r="BM53" i="21"/>
  <c r="BF59" i="20"/>
  <c r="BG55" i="20"/>
  <c r="AG63" i="21"/>
  <c r="BE50" i="21"/>
  <c r="BC7" i="20"/>
  <c r="AP21" i="20"/>
  <c r="AO10" i="21"/>
  <c r="AX8" i="20"/>
  <c r="BL65" i="21"/>
  <c r="AH51" i="21"/>
  <c r="AD52" i="20"/>
  <c r="BF61" i="21"/>
  <c r="AU62" i="20"/>
  <c r="AQ61" i="20"/>
  <c r="AZ54" i="21"/>
  <c r="AO46" i="21"/>
  <c r="BH27" i="21"/>
  <c r="AF66" i="21"/>
  <c r="BA57" i="20"/>
  <c r="V8" i="20"/>
  <c r="AR61" i="21"/>
  <c r="AX48" i="21"/>
  <c r="AR20" i="20"/>
  <c r="BA65" i="21"/>
  <c r="AH14" i="20"/>
  <c r="AS8" i="21"/>
  <c r="AP20" i="21"/>
  <c r="AY48" i="21"/>
  <c r="AV9" i="21"/>
  <c r="AU21" i="21"/>
  <c r="AK44" i="20"/>
  <c r="BD57" i="21"/>
  <c r="AP50" i="21"/>
  <c r="AS26" i="20"/>
  <c r="BJ14" i="20"/>
  <c r="BI23" i="20"/>
  <c r="AV60" i="20"/>
  <c r="AQ28" i="20"/>
  <c r="AY56" i="20"/>
  <c r="BJ57" i="20"/>
  <c r="AJ8" i="21"/>
  <c r="AT57" i="20"/>
  <c r="AF47" i="21"/>
  <c r="AX51" i="20"/>
  <c r="X9" i="21"/>
  <c r="BD58" i="20"/>
  <c r="BG7" i="21"/>
  <c r="AC44" i="20"/>
  <c r="AA9" i="21"/>
  <c r="BM24" i="21"/>
  <c r="BJ19" i="20"/>
  <c r="AG56" i="20"/>
  <c r="BD51" i="21"/>
  <c r="BC23" i="21"/>
  <c r="BC15" i="21"/>
  <c r="BA43" i="20"/>
  <c r="AQ58" i="21"/>
  <c r="AT8" i="21"/>
  <c r="AZ59" i="20"/>
  <c r="AL47" i="21"/>
  <c r="BA49" i="21"/>
  <c r="AY10" i="21"/>
  <c r="AX55" i="20"/>
  <c r="AS14" i="21"/>
  <c r="AS18" i="20"/>
  <c r="BK7" i="21"/>
  <c r="AV59" i="21"/>
  <c r="AV43" i="20"/>
  <c r="AX64" i="20"/>
  <c r="BB66" i="21"/>
  <c r="BI66" i="21"/>
  <c r="BE14" i="21"/>
  <c r="BC10" i="20"/>
  <c r="Y61" i="21"/>
  <c r="AU27" i="21"/>
  <c r="AZ66" i="20"/>
  <c r="AI11" i="20"/>
  <c r="AU20" i="20"/>
  <c r="BB27" i="20"/>
  <c r="AQ20" i="21"/>
  <c r="BA20" i="21"/>
  <c r="AW65" i="21"/>
  <c r="AV56" i="20"/>
  <c r="AQ47" i="20"/>
  <c r="AQ49" i="21"/>
  <c r="AO47" i="21"/>
  <c r="BM29" i="21"/>
  <c r="AK65" i="21"/>
  <c r="AX43" i="21"/>
  <c r="AT48" i="21"/>
  <c r="AI66" i="21"/>
  <c r="AS59" i="21"/>
  <c r="BG16" i="20"/>
  <c r="AO26" i="20"/>
  <c r="BJ6" i="21"/>
  <c r="BL60" i="21"/>
  <c r="AT63" i="20"/>
  <c r="BJ45" i="21"/>
  <c r="AM47" i="21"/>
  <c r="AT56" i="20"/>
  <c r="AU50" i="20"/>
  <c r="BC8" i="21"/>
  <c r="AK64" i="20"/>
  <c r="AO54" i="20"/>
  <c r="AB64" i="21"/>
  <c r="AQ24" i="20"/>
  <c r="BO20" i="20"/>
  <c r="AK62" i="21"/>
  <c r="AI13" i="21"/>
  <c r="AT28" i="21"/>
  <c r="BB49" i="21"/>
  <c r="AU25" i="20"/>
  <c r="BN9" i="20"/>
  <c r="AY22" i="20"/>
  <c r="AW57" i="20"/>
  <c r="BB22" i="20"/>
  <c r="BO60" i="20"/>
  <c r="V63" i="20"/>
  <c r="AT51" i="21"/>
  <c r="AI19" i="20"/>
  <c r="BA62" i="21"/>
  <c r="BF14" i="21"/>
  <c r="BF22" i="20"/>
  <c r="BJ6" i="20"/>
  <c r="BN24" i="21"/>
  <c r="BL22" i="20"/>
  <c r="AH8" i="20"/>
  <c r="AO49" i="20"/>
  <c r="AE11" i="21"/>
  <c r="AV26" i="21"/>
  <c r="AJ14" i="20"/>
  <c r="AT20" i="20"/>
  <c r="Z64" i="21"/>
  <c r="BJ24" i="21"/>
  <c r="BI47" i="20"/>
  <c r="AK14" i="20"/>
  <c r="AP58" i="20"/>
  <c r="BI48" i="20"/>
  <c r="AV20" i="20"/>
  <c r="BI28" i="21"/>
  <c r="BG27" i="20"/>
  <c r="AX52" i="20"/>
  <c r="BC47" i="20"/>
  <c r="AL62" i="21"/>
  <c r="AY48" i="20"/>
  <c r="AX8" i="21"/>
  <c r="AO59" i="20"/>
  <c r="BI44" i="20"/>
  <c r="AV13" i="21"/>
  <c r="AY59" i="20"/>
  <c r="BE14" i="20"/>
  <c r="AN66" i="20"/>
  <c r="AL20" i="20"/>
  <c r="AB51" i="21"/>
  <c r="AD51" i="20"/>
  <c r="BM64" i="21"/>
  <c r="BG13" i="20"/>
  <c r="Y43" i="21"/>
  <c r="AY65" i="21"/>
  <c r="AU29" i="20"/>
  <c r="BM58" i="20"/>
  <c r="AQ29" i="20"/>
  <c r="AC63" i="20"/>
  <c r="AJ58" i="20"/>
  <c r="AZ22" i="20"/>
  <c r="AR26" i="20"/>
  <c r="AW43" i="21"/>
  <c r="BG28" i="20"/>
  <c r="T61" i="21"/>
  <c r="AG17" i="21"/>
  <c r="AP16" i="20"/>
  <c r="BJ9" i="20"/>
  <c r="AA44" i="21"/>
  <c r="AX20" i="20"/>
  <c r="AK46" i="21"/>
  <c r="AH65" i="21"/>
  <c r="AM18" i="20"/>
  <c r="AO56" i="21"/>
  <c r="BB60" i="20"/>
  <c r="AM20" i="21"/>
  <c r="AK49" i="21"/>
  <c r="BD18" i="20"/>
  <c r="BB59" i="20"/>
  <c r="BN45" i="20"/>
  <c r="AQ53" i="20"/>
  <c r="AP57" i="21"/>
  <c r="BD64" i="20"/>
  <c r="BN53" i="20"/>
  <c r="AT63" i="21"/>
  <c r="BM50" i="21"/>
  <c r="BH50" i="21"/>
  <c r="BG52" i="20"/>
  <c r="AC49" i="21"/>
  <c r="AQ51" i="20"/>
  <c r="BL48" i="21"/>
  <c r="AZ50" i="20"/>
  <c r="AB66" i="20"/>
  <c r="BK26" i="21"/>
  <c r="BO46" i="21"/>
  <c r="BI43" i="20"/>
  <c r="AE54" i="20"/>
  <c r="AR29" i="21"/>
  <c r="BK57" i="20"/>
  <c r="AH50" i="20"/>
  <c r="AF51" i="20"/>
  <c r="BE50" i="20"/>
  <c r="BE16" i="21"/>
  <c r="AG49" i="20"/>
  <c r="BK19" i="21"/>
  <c r="BJ20" i="20"/>
  <c r="AB7" i="20"/>
  <c r="AL59" i="20"/>
  <c r="AN65" i="21"/>
  <c r="V44" i="21"/>
  <c r="AY54" i="21"/>
  <c r="AU60" i="20"/>
  <c r="AK45" i="21"/>
  <c r="AS14" i="20"/>
  <c r="BK50" i="21"/>
  <c r="AN12" i="21"/>
  <c r="AK59" i="21"/>
  <c r="BB62" i="21"/>
  <c r="AR46" i="21"/>
  <c r="AQ15" i="21"/>
  <c r="BM10" i="21"/>
  <c r="Z65" i="21"/>
  <c r="AQ60" i="20"/>
  <c r="BC14" i="20"/>
  <c r="BI26" i="20"/>
  <c r="AU55" i="20"/>
  <c r="BB48" i="21"/>
  <c r="AV16" i="20"/>
  <c r="AP63" i="21"/>
  <c r="BJ18" i="20"/>
  <c r="AH20" i="21"/>
  <c r="AN25" i="20"/>
  <c r="BM54" i="20"/>
  <c r="AU8" i="21"/>
  <c r="AU47" i="21"/>
  <c r="AN59" i="21"/>
  <c r="AE61" i="21"/>
  <c r="AP10" i="20"/>
  <c r="BH46" i="20"/>
  <c r="AK59" i="20"/>
  <c r="AT58" i="20"/>
  <c r="BF54" i="21"/>
  <c r="AP64" i="20"/>
  <c r="BE53" i="20"/>
  <c r="BO62" i="21"/>
  <c r="AP56" i="20"/>
  <c r="BA55" i="20"/>
  <c r="AT65" i="21"/>
  <c r="Z64" i="20"/>
  <c r="BA13" i="21"/>
  <c r="AW64" i="21"/>
  <c r="AW63" i="21"/>
  <c r="AA48" i="20"/>
  <c r="AV28" i="21"/>
  <c r="AW14" i="20"/>
  <c r="BD52" i="20"/>
  <c r="BE10" i="21"/>
  <c r="AT53" i="21"/>
  <c r="AF44" i="20"/>
  <c r="AP52" i="20"/>
  <c r="BB8" i="21"/>
  <c r="AX66" i="20"/>
  <c r="AI44" i="20"/>
  <c r="AU15" i="21"/>
  <c r="BO49" i="21"/>
  <c r="AX15" i="20"/>
  <c r="BB20" i="21"/>
  <c r="AF65" i="21"/>
  <c r="BE29" i="21"/>
  <c r="AC52" i="21"/>
  <c r="AY65" i="20"/>
  <c r="AT49" i="20"/>
  <c r="BE8" i="21"/>
  <c r="BA9" i="21"/>
  <c r="AW14" i="21"/>
  <c r="BH62" i="20"/>
  <c r="AS55" i="20"/>
  <c r="AV48" i="21"/>
  <c r="AH64" i="20"/>
  <c r="BF44" i="20"/>
  <c r="AD8" i="20"/>
  <c r="AF9" i="21"/>
  <c r="AW62" i="20"/>
  <c r="BL29" i="20"/>
  <c r="BL55" i="20"/>
  <c r="BL57" i="20"/>
  <c r="AJ61" i="20"/>
  <c r="AT65" i="20"/>
  <c r="AC9" i="21"/>
  <c r="BG57" i="20"/>
  <c r="AS52" i="21"/>
  <c r="AX50" i="21"/>
  <c r="BM63" i="20"/>
  <c r="AX62" i="20"/>
  <c r="BB13" i="21"/>
  <c r="AV64" i="21"/>
  <c r="AG48" i="20"/>
  <c r="AP43" i="21"/>
  <c r="AQ64" i="20"/>
  <c r="AN57" i="20"/>
  <c r="BA18" i="20"/>
  <c r="AL66" i="20"/>
  <c r="AH66" i="21"/>
  <c r="BB17" i="21"/>
  <c r="AJ7" i="20"/>
  <c r="BJ65" i="21"/>
  <c r="BK51" i="20"/>
  <c r="BB55" i="21"/>
  <c r="AE47" i="21"/>
  <c r="BD44" i="21"/>
  <c r="AY23" i="20"/>
  <c r="AM16" i="20"/>
  <c r="AO52" i="20"/>
  <c r="X64" i="20"/>
  <c r="AL55" i="20"/>
  <c r="AA50" i="20"/>
  <c r="AF61" i="21"/>
  <c r="AI52" i="20"/>
  <c r="AR52" i="20"/>
  <c r="AC65" i="20"/>
  <c r="BB44" i="21"/>
  <c r="BK18" i="20"/>
  <c r="AA8" i="21"/>
  <c r="AL18" i="21"/>
  <c r="AW48" i="20"/>
  <c r="AH48" i="20"/>
  <c r="AY43" i="21"/>
  <c r="AU59" i="20"/>
  <c r="AM59" i="20"/>
  <c r="BK28" i="20"/>
  <c r="AZ55" i="20"/>
  <c r="AZ26" i="20"/>
  <c r="AV61" i="21"/>
  <c r="AX43" i="20"/>
  <c r="AC51" i="20"/>
  <c r="AA45" i="21"/>
  <c r="AU43" i="21"/>
  <c r="AZ54" i="20"/>
  <c r="BA19" i="20"/>
  <c r="AX63" i="20"/>
  <c r="BK7" i="20"/>
  <c r="AV50" i="20"/>
  <c r="AF14" i="21"/>
  <c r="AL17" i="21"/>
  <c r="AS66" i="21"/>
  <c r="AW24" i="21"/>
  <c r="AE43" i="21"/>
  <c r="AI64" i="21"/>
  <c r="BK50" i="20"/>
  <c r="AJ65" i="20"/>
  <c r="BI21" i="21"/>
  <c r="BL63" i="21"/>
  <c r="BG20" i="20"/>
  <c r="BA51" i="20"/>
  <c r="W61" i="21"/>
  <c r="BK22" i="21"/>
  <c r="AZ13" i="21"/>
  <c r="AY25" i="21"/>
  <c r="BJ8" i="21"/>
  <c r="BG47" i="20"/>
  <c r="AK66" i="21"/>
  <c r="BE24" i="21"/>
  <c r="AL15" i="20"/>
  <c r="BD54" i="20"/>
  <c r="AK13" i="21"/>
  <c r="AL58" i="21"/>
  <c r="AY54" i="20"/>
  <c r="X44" i="21"/>
  <c r="AT43" i="20"/>
  <c r="BH57" i="21"/>
  <c r="X43" i="20"/>
  <c r="BN57" i="20"/>
  <c r="BO63" i="20"/>
  <c r="AG54" i="20"/>
  <c r="BF60" i="20"/>
  <c r="AH52" i="20"/>
  <c r="AW12" i="21"/>
  <c r="X10" i="21"/>
  <c r="AI50" i="21"/>
  <c r="AX46" i="20"/>
  <c r="BL24" i="21"/>
  <c r="AB50" i="20"/>
  <c r="BK14" i="21"/>
  <c r="AN60" i="21"/>
  <c r="AW29" i="21"/>
  <c r="AG44" i="21"/>
  <c r="BA52" i="20"/>
  <c r="AC14" i="21"/>
  <c r="AJ6" i="21"/>
  <c r="BG49" i="20"/>
  <c r="BC9" i="21"/>
  <c r="BG46" i="21"/>
  <c r="AK10" i="21"/>
  <c r="BM51" i="20"/>
  <c r="AJ46" i="20"/>
  <c r="BL57" i="21"/>
  <c r="BA55" i="21"/>
  <c r="AU13" i="21"/>
  <c r="BO9" i="20"/>
  <c r="BJ50" i="20"/>
  <c r="AX14" i="21"/>
  <c r="BM52" i="20"/>
  <c r="AY62" i="20"/>
  <c r="AJ11" i="21"/>
  <c r="AL64" i="20"/>
  <c r="BB50" i="21"/>
  <c r="BG11" i="20"/>
  <c r="AO53" i="21"/>
  <c r="BC64" i="20"/>
  <c r="AO58" i="21"/>
  <c r="BM13" i="21"/>
  <c r="AE54" i="21"/>
  <c r="BJ54" i="20"/>
  <c r="BJ47" i="20"/>
  <c r="AR28" i="21"/>
  <c r="BJ48" i="21"/>
  <c r="BG22" i="21"/>
  <c r="AZ44" i="20"/>
  <c r="AD53" i="21"/>
  <c r="AQ13" i="20"/>
  <c r="AU61" i="20"/>
  <c r="AF62" i="21"/>
  <c r="AA66" i="21"/>
  <c r="BI64" i="21"/>
  <c r="AY47" i="20"/>
  <c r="BG53" i="21"/>
  <c r="AF46" i="20"/>
  <c r="AQ7" i="21"/>
  <c r="AI14" i="20"/>
  <c r="BD46" i="21"/>
  <c r="AD47" i="21"/>
  <c r="BN48" i="21"/>
  <c r="AJ44" i="20"/>
  <c r="BF57" i="20"/>
  <c r="AZ46" i="21"/>
  <c r="AY26" i="21"/>
  <c r="BJ66" i="20"/>
  <c r="AT13" i="21"/>
  <c r="BN61" i="20"/>
  <c r="BN51" i="21"/>
  <c r="AY50" i="20"/>
  <c r="AB43" i="21"/>
  <c r="AY10" i="20"/>
  <c r="BA56" i="21"/>
  <c r="AD62" i="20"/>
  <c r="Z66" i="21"/>
  <c r="AY13" i="20"/>
  <c r="BF20" i="21"/>
  <c r="AV54" i="20"/>
  <c r="AJ50" i="21"/>
  <c r="AE47" i="20"/>
  <c r="BO47" i="20"/>
  <c r="AR60" i="21"/>
  <c r="AA66" i="20"/>
  <c r="AB66" i="21"/>
  <c r="BB53" i="20"/>
  <c r="BF27" i="20"/>
  <c r="AS62" i="20"/>
  <c r="BI50" i="20"/>
  <c r="AI45" i="20"/>
  <c r="BC7" i="21"/>
  <c r="BJ16" i="20"/>
  <c r="BD48" i="20"/>
  <c r="AW13" i="21"/>
  <c r="AP54" i="20"/>
  <c r="AH9" i="20"/>
  <c r="AQ10" i="20"/>
  <c r="AE65" i="20"/>
  <c r="AU46" i="21"/>
  <c r="AU18" i="20"/>
  <c r="BH51" i="21"/>
  <c r="AE51" i="20"/>
  <c r="AX25" i="21"/>
  <c r="BO48" i="20"/>
  <c r="BF17" i="21"/>
  <c r="BO50" i="21"/>
  <c r="BE27" i="21"/>
  <c r="AS13" i="21"/>
  <c r="BE19" i="20"/>
  <c r="BG61" i="20"/>
  <c r="AZ48" i="20"/>
  <c r="AS57" i="20"/>
  <c r="BH47" i="21"/>
  <c r="AI57" i="20"/>
  <c r="BE44" i="20"/>
  <c r="AB44" i="21"/>
  <c r="AP51" i="21"/>
  <c r="BN11" i="21"/>
  <c r="AM44" i="20"/>
  <c r="AC50" i="21"/>
  <c r="AV20" i="21"/>
  <c r="AV53" i="21"/>
  <c r="BE65" i="20"/>
  <c r="BA26" i="20"/>
  <c r="BO8" i="20"/>
  <c r="BO46" i="20"/>
  <c r="AJ45" i="20"/>
  <c r="BN52" i="21"/>
  <c r="BF43" i="20"/>
  <c r="BK19" i="20"/>
  <c r="BF11" i="21"/>
  <c r="AU24" i="21"/>
  <c r="BK46" i="21"/>
  <c r="BK52" i="20"/>
  <c r="BO29" i="20"/>
  <c r="AX24" i="20"/>
  <c r="AV65" i="21"/>
  <c r="AM43" i="21"/>
  <c r="AP63" i="20"/>
  <c r="AF55" i="20"/>
  <c r="BJ61" i="20"/>
  <c r="BB28" i="21"/>
  <c r="AO51" i="20"/>
  <c r="BF21" i="21"/>
  <c r="BG10" i="20"/>
  <c r="AR57" i="20"/>
  <c r="AU56" i="20"/>
  <c r="Z44" i="20"/>
  <c r="AP48" i="20"/>
  <c r="AA61" i="20"/>
  <c r="BH47" i="20"/>
  <c r="AM43" i="20"/>
  <c r="BB62" i="20"/>
  <c r="AU26" i="21"/>
  <c r="AM55" i="20"/>
  <c r="AP9" i="20"/>
  <c r="AK43" i="20"/>
  <c r="X65" i="20"/>
  <c r="AF7" i="20"/>
  <c r="BD65" i="21"/>
  <c r="BM61" i="20"/>
  <c r="AJ43" i="20"/>
  <c r="AP22" i="21"/>
  <c r="AH49" i="20"/>
  <c r="BO16" i="21"/>
  <c r="BG66" i="20"/>
  <c r="BF22" i="21"/>
  <c r="AS61" i="20"/>
  <c r="AP48" i="21"/>
  <c r="AD10" i="20"/>
  <c r="AN50" i="20"/>
  <c r="BE48" i="21"/>
  <c r="BI59" i="20"/>
  <c r="AH65" i="20"/>
  <c r="T61" i="20"/>
  <c r="AZ26" i="21"/>
  <c r="BM11" i="21"/>
  <c r="AD51" i="21"/>
  <c r="AV59" i="20"/>
  <c r="BL54" i="21"/>
  <c r="AP61" i="21"/>
  <c r="BD20" i="20"/>
  <c r="AN44" i="20"/>
  <c r="AJ64" i="20"/>
  <c r="BG43" i="20"/>
  <c r="AM14" i="20"/>
  <c r="AT14" i="20"/>
  <c r="AK61" i="21"/>
  <c r="AG44" i="20"/>
  <c r="AS59" i="20"/>
  <c r="AJ61" i="21"/>
  <c r="AX7" i="20"/>
  <c r="AK57" i="21"/>
  <c r="AJ22" i="20"/>
  <c r="BI62" i="21"/>
  <c r="BB26" i="20"/>
  <c r="AW61" i="20"/>
  <c r="AR9" i="20"/>
  <c r="AR53" i="20"/>
  <c r="AQ19" i="21"/>
  <c r="AW53" i="21"/>
  <c r="AN9" i="21"/>
  <c r="BC16" i="20"/>
  <c r="AK62" i="20"/>
  <c r="AZ9" i="20"/>
  <c r="AG13" i="21"/>
  <c r="BO28" i="20"/>
  <c r="BK15" i="20"/>
  <c r="AH44" i="21"/>
  <c r="AB61" i="20"/>
  <c r="AY21" i="21"/>
  <c r="AL66" i="21"/>
  <c r="AN9" i="20"/>
  <c r="BK29" i="20"/>
  <c r="BN6" i="21"/>
  <c r="AO65" i="21"/>
  <c r="BI14" i="20"/>
  <c r="AB46" i="21"/>
  <c r="AU52" i="21"/>
  <c r="AL44" i="21"/>
  <c r="BL52" i="20"/>
  <c r="AF52" i="20"/>
  <c r="AT28" i="20"/>
  <c r="BH51" i="20"/>
  <c r="BF23" i="20"/>
  <c r="BL60" i="20"/>
  <c r="BA66" i="21"/>
  <c r="BO59" i="21"/>
  <c r="AX65" i="20"/>
  <c r="BJ52" i="20"/>
  <c r="BF53" i="20"/>
  <c r="BG56" i="21"/>
  <c r="BL43" i="20"/>
  <c r="AQ12" i="21"/>
  <c r="AX56" i="21"/>
  <c r="AU6" i="21"/>
  <c r="BC27" i="21"/>
  <c r="AP46" i="20"/>
  <c r="AQ10" i="21"/>
  <c r="AP57" i="20"/>
  <c r="BN54" i="20"/>
  <c r="AE63" i="20"/>
  <c r="BN56" i="20"/>
  <c r="AD50" i="20"/>
  <c r="BB12" i="21"/>
  <c r="BJ43" i="21"/>
  <c r="BG54" i="20"/>
  <c r="AW47" i="21"/>
  <c r="AJ48" i="21"/>
  <c r="AP66" i="20"/>
  <c r="AS7" i="20"/>
  <c r="AT61" i="21"/>
  <c r="AM53" i="20"/>
  <c r="BC45" i="21"/>
  <c r="AZ10" i="20"/>
  <c r="AC46" i="20"/>
  <c r="AX63" i="21"/>
  <c r="AF64" i="21"/>
  <c r="AI52" i="21"/>
  <c r="AO44" i="20"/>
  <c r="BM53" i="20"/>
  <c r="Y11" i="21"/>
  <c r="AP47" i="21"/>
  <c r="AQ53" i="21"/>
  <c r="AY27" i="21"/>
  <c r="AU14" i="21"/>
  <c r="BO51" i="21"/>
  <c r="BM25" i="21"/>
  <c r="BK54" i="20"/>
  <c r="AG6" i="21"/>
  <c r="AP16" i="21"/>
  <c r="BD57" i="20"/>
  <c r="AV25" i="20"/>
  <c r="AW18" i="20"/>
  <c r="AM49" i="20"/>
  <c r="AN11" i="21"/>
  <c r="AU47" i="20"/>
  <c r="AS60" i="20"/>
  <c r="AT45" i="20"/>
  <c r="BM21" i="21"/>
  <c r="AH45" i="20"/>
  <c r="BM48" i="20"/>
  <c r="BD49" i="20"/>
  <c r="AS65" i="21"/>
  <c r="BB10" i="20"/>
  <c r="AZ58" i="20"/>
  <c r="AN64" i="21"/>
  <c r="AE64" i="20"/>
  <c r="BK60" i="21"/>
  <c r="AW49" i="21"/>
  <c r="BC12" i="20"/>
  <c r="AF46" i="21"/>
  <c r="BF65" i="20"/>
  <c r="AL8" i="20"/>
  <c r="AN43" i="21"/>
  <c r="AW60" i="21"/>
  <c r="AM17" i="21"/>
  <c r="AF50" i="21"/>
  <c r="BA48" i="21"/>
  <c r="BL49" i="21"/>
  <c r="AE62" i="20"/>
  <c r="BD53" i="21"/>
  <c r="AH6" i="21"/>
  <c r="AX47" i="20"/>
  <c r="BG14" i="21"/>
  <c r="BB15" i="20"/>
  <c r="AZ29" i="20"/>
  <c r="AI9" i="21"/>
  <c r="AW51" i="21"/>
  <c r="AL22" i="20"/>
  <c r="BI22" i="20"/>
  <c r="BA62" i="20"/>
  <c r="AF6" i="21"/>
  <c r="V43" i="20"/>
  <c r="AB65" i="20"/>
  <c r="AC61" i="21"/>
  <c r="AV58" i="21"/>
  <c r="BH66" i="21"/>
  <c r="AQ17" i="20"/>
  <c r="AC65" i="21"/>
  <c r="AO60" i="20"/>
  <c r="BL12" i="21"/>
  <c r="AE8" i="20"/>
  <c r="AU49" i="21"/>
  <c r="AV62" i="20"/>
  <c r="AT57" i="21"/>
  <c r="AN57" i="21"/>
  <c r="BK55" i="21"/>
  <c r="BH54" i="21"/>
  <c r="AO53" i="20"/>
  <c r="AS47" i="21"/>
  <c r="AS6" i="20"/>
  <c r="AF63" i="21"/>
  <c r="BJ52" i="21"/>
  <c r="BL7" i="20"/>
  <c r="AO25" i="21"/>
  <c r="BN49" i="21"/>
  <c r="AV18" i="20"/>
  <c r="BA60" i="20"/>
  <c r="T43" i="21"/>
  <c r="AU11" i="21"/>
  <c r="BL51" i="20"/>
  <c r="AU12" i="20"/>
  <c r="AC51" i="21"/>
  <c r="AX65" i="21"/>
  <c r="BN52" i="20"/>
  <c r="BD50" i="21"/>
  <c r="W62" i="21"/>
  <c r="BG26" i="20"/>
  <c r="AV10" i="20"/>
  <c r="AL21" i="21"/>
  <c r="BG63" i="20"/>
  <c r="AS53" i="21"/>
  <c r="BB9" i="21"/>
  <c r="AT17" i="21"/>
  <c r="BN43" i="21"/>
  <c r="BI66" i="20"/>
  <c r="AI50" i="20"/>
  <c r="BL64" i="20"/>
  <c r="AR60" i="20"/>
  <c r="AE44" i="21"/>
  <c r="AP17" i="21"/>
  <c r="BF15" i="20"/>
  <c r="AK9" i="21"/>
  <c r="BF6" i="21"/>
  <c r="AP47" i="20"/>
  <c r="AJ10" i="20"/>
  <c r="AZ53" i="20"/>
  <c r="BM60" i="21"/>
  <c r="AQ56" i="21"/>
  <c r="AL8" i="21"/>
  <c r="AX19" i="20"/>
  <c r="BB6" i="20"/>
  <c r="BB61" i="20"/>
  <c r="Y45" i="21"/>
  <c r="AY19" i="20"/>
  <c r="BI58" i="21"/>
  <c r="AR29" i="20"/>
  <c r="AJ59" i="21"/>
  <c r="BA47" i="21"/>
  <c r="T43" i="20"/>
  <c r="BG26" i="21"/>
  <c r="BI54" i="21"/>
  <c r="AM58" i="20"/>
  <c r="BA46" i="21"/>
  <c r="AE48" i="20"/>
  <c r="AN53" i="21"/>
  <c r="AY20" i="20"/>
  <c r="AI47" i="20"/>
  <c r="AK47" i="20"/>
  <c r="BF65" i="21"/>
  <c r="AY19" i="21"/>
  <c r="AX49" i="20"/>
  <c r="AN6" i="21"/>
  <c r="BK53" i="20"/>
  <c r="AN66" i="21"/>
  <c r="AH19" i="20"/>
  <c r="AS43" i="20"/>
  <c r="BN66" i="20"/>
  <c r="BE48" i="20"/>
  <c r="BG9" i="20"/>
  <c r="BO65" i="20"/>
  <c r="AW59" i="20"/>
  <c r="BE53" i="21"/>
  <c r="BD63" i="20"/>
  <c r="BD52" i="21"/>
  <c r="AV11" i="21"/>
  <c r="AI48" i="21"/>
  <c r="AZ51" i="20"/>
  <c r="AI64" i="20"/>
  <c r="BM49" i="21"/>
  <c r="AU48" i="20"/>
  <c r="BC22" i="21"/>
  <c r="BI49" i="20"/>
  <c r="AY51" i="21"/>
  <c r="BJ16" i="21"/>
  <c r="BO13" i="20"/>
  <c r="BD27" i="21"/>
  <c r="AG63" i="20"/>
  <c r="BO65" i="21"/>
  <c r="AS16" i="21"/>
  <c r="BK49" i="20"/>
  <c r="AD48" i="21"/>
  <c r="AU53" i="21"/>
  <c r="AQ63" i="20"/>
  <c r="BN59" i="20"/>
  <c r="AN24" i="21"/>
  <c r="AG19" i="20"/>
  <c r="AQ57" i="20"/>
  <c r="BB64" i="20"/>
  <c r="AQ62" i="20"/>
  <c r="AV14" i="20"/>
  <c r="AN65" i="20"/>
  <c r="AI15" i="21"/>
  <c r="BN58" i="20"/>
  <c r="BG6" i="21"/>
  <c r="Z61" i="21"/>
  <c r="AL65" i="21"/>
  <c r="BB60" i="21"/>
  <c r="AT11" i="21"/>
  <c r="AB48" i="20"/>
  <c r="BK44" i="21"/>
  <c r="AL6" i="20"/>
  <c r="BO56" i="20"/>
  <c r="BH16" i="20"/>
  <c r="BO27" i="21"/>
  <c r="AE17" i="20"/>
  <c r="BO44" i="20"/>
  <c r="BF55" i="20"/>
  <c r="BL9" i="21"/>
  <c r="AN43" i="20"/>
  <c r="AL9" i="20"/>
  <c r="AQ27" i="20"/>
  <c r="BD11" i="21"/>
  <c r="AR48" i="21"/>
  <c r="BL9" i="20"/>
  <c r="AR14" i="21"/>
  <c r="BC54" i="20"/>
  <c r="AN51" i="21"/>
  <c r="BI11" i="21"/>
  <c r="AP28" i="21"/>
  <c r="AS65" i="20"/>
  <c r="BG58" i="20"/>
  <c r="AP6" i="21"/>
  <c r="AD65" i="21"/>
  <c r="AO6" i="20"/>
  <c r="AJ45" i="21"/>
  <c r="BJ26" i="20"/>
  <c r="BH65" i="21"/>
  <c r="AV51" i="21"/>
  <c r="BG63" i="21"/>
  <c r="BB55" i="20"/>
  <c r="BK11" i="20"/>
  <c r="AV14" i="21"/>
  <c r="BD46" i="20"/>
  <c r="BM63" i="21"/>
  <c r="Z11" i="21"/>
  <c r="X47" i="21"/>
  <c r="BB53" i="21"/>
  <c r="AL60" i="20"/>
  <c r="AV22" i="20"/>
  <c r="AI13" i="20"/>
  <c r="AK53" i="21"/>
  <c r="AS63" i="21"/>
  <c r="AJ49" i="21"/>
  <c r="AU23" i="20"/>
  <c r="AG50" i="21"/>
  <c r="BI53" i="21"/>
  <c r="AQ24" i="21"/>
  <c r="BG65" i="21"/>
  <c r="AH49" i="21"/>
  <c r="AM20" i="20"/>
  <c r="AR43" i="20"/>
  <c r="AZ24" i="21"/>
  <c r="AO65" i="20"/>
  <c r="AT51" i="20"/>
  <c r="BC18" i="20"/>
  <c r="BN26" i="21"/>
  <c r="BK66" i="20"/>
  <c r="BJ28" i="20"/>
  <c r="AW55" i="20"/>
  <c r="Y47" i="20"/>
  <c r="AY9" i="20"/>
  <c r="AF45" i="21"/>
  <c r="AD9" i="20"/>
  <c r="AX61" i="20"/>
  <c r="AG53" i="21"/>
  <c r="BB21" i="21"/>
  <c r="AS58" i="20"/>
  <c r="AV49" i="20"/>
  <c r="AI9" i="20"/>
  <c r="BI46" i="20"/>
  <c r="AX55" i="21"/>
  <c r="X65" i="21"/>
  <c r="BC13" i="21"/>
  <c r="AV29" i="21"/>
  <c r="AW44" i="21"/>
  <c r="AN52" i="21"/>
  <c r="AM48" i="20"/>
  <c r="BN8" i="20"/>
  <c r="AP14" i="21"/>
  <c r="BE23" i="20"/>
  <c r="AP49" i="21"/>
  <c r="X61" i="21"/>
  <c r="BG10" i="21"/>
  <c r="BC50" i="20"/>
  <c r="AZ62" i="20"/>
  <c r="AR49" i="21"/>
  <c r="AS44" i="21"/>
  <c r="AH15" i="20"/>
  <c r="BJ51" i="20"/>
  <c r="BI12" i="21"/>
  <c r="BC20" i="21"/>
  <c r="AU48" i="21"/>
  <c r="AB14" i="21"/>
  <c r="AP11" i="21"/>
  <c r="AG10" i="21"/>
  <c r="AS64" i="21"/>
  <c r="AI48" i="20"/>
  <c r="AQ27" i="21"/>
  <c r="BM16" i="21"/>
  <c r="BN16" i="20"/>
  <c r="X43" i="21"/>
  <c r="AN54" i="20"/>
  <c r="AP51" i="20"/>
  <c r="AA6" i="21"/>
  <c r="AD63" i="20"/>
  <c r="BG49" i="21"/>
  <c r="BN50" i="21"/>
  <c r="AE45" i="21"/>
  <c r="AL9" i="21"/>
  <c r="BM27" i="20"/>
  <c r="BH48" i="21"/>
  <c r="AR58" i="20"/>
  <c r="BC44" i="20"/>
  <c r="AM63" i="20"/>
  <c r="BA59" i="21"/>
  <c r="AM25" i="20"/>
  <c r="U44" i="21"/>
  <c r="AK52" i="20"/>
  <c r="BA64" i="21"/>
  <c r="AA64" i="20"/>
  <c r="AC64" i="21"/>
  <c r="AM65" i="21"/>
  <c r="BN6" i="20"/>
  <c r="BJ44" i="21"/>
  <c r="AZ25" i="20"/>
  <c r="AE63" i="21"/>
  <c r="BK46" i="20"/>
  <c r="AB48" i="21"/>
  <c r="AF48" i="21"/>
  <c r="AJ56" i="20"/>
  <c r="BN63" i="21"/>
  <c r="AM48" i="21"/>
  <c r="AD45" i="20"/>
  <c r="AU46" i="20"/>
  <c r="BO59" i="20"/>
  <c r="BC23" i="20"/>
  <c r="BB28" i="20"/>
  <c r="AM60" i="21"/>
  <c r="BA23" i="20"/>
  <c r="AU66" i="21"/>
  <c r="AJ52" i="20"/>
  <c r="BL51" i="21"/>
  <c r="BH49" i="20"/>
  <c r="AY29" i="20"/>
  <c r="AP53" i="21"/>
  <c r="AY43" i="20"/>
  <c r="AI16" i="20"/>
  <c r="AN13" i="21"/>
  <c r="BC24" i="21"/>
  <c r="AB65" i="21"/>
  <c r="BO62" i="20"/>
  <c r="BH48" i="20"/>
  <c r="BA60" i="21"/>
  <c r="AH44" i="20"/>
  <c r="BN51" i="20"/>
  <c r="Z43" i="20"/>
  <c r="AH55" i="20"/>
  <c r="BL25" i="20"/>
  <c r="BD9" i="21"/>
  <c r="AB49" i="21"/>
  <c r="BK62" i="21"/>
  <c r="AF16" i="20"/>
  <c r="AT48" i="20"/>
  <c r="AI56" i="21"/>
  <c r="AV50" i="21"/>
  <c r="AM8" i="21"/>
  <c r="AN14" i="20"/>
  <c r="AY56" i="21"/>
  <c r="AR24" i="21"/>
  <c r="AZ66" i="21"/>
  <c r="AU51" i="20"/>
  <c r="BD47" i="21"/>
  <c r="AK6" i="21"/>
  <c r="BC60" i="20"/>
  <c r="AP55" i="21"/>
  <c r="BI57" i="20"/>
  <c r="AO59" i="21"/>
  <c r="AM22" i="20"/>
  <c r="AY66" i="20"/>
  <c r="AM7" i="20"/>
  <c r="BJ10" i="21"/>
  <c r="AW49" i="20"/>
  <c r="AK55" i="20"/>
  <c r="AM24" i="21"/>
  <c r="W44" i="21"/>
  <c r="AH62" i="20"/>
  <c r="AG45" i="21"/>
  <c r="Z9" i="21"/>
  <c r="AZ60" i="20"/>
  <c r="AP8" i="21"/>
  <c r="BG29" i="20"/>
  <c r="BC59" i="20"/>
  <c r="BO23" i="20"/>
  <c r="BA6" i="21"/>
  <c r="BL44" i="20"/>
  <c r="AG7" i="21"/>
  <c r="AN61" i="21"/>
  <c r="BC19" i="20"/>
  <c r="BB57" i="20"/>
  <c r="BC17" i="20"/>
  <c r="BI51" i="20"/>
  <c r="AU54" i="20"/>
  <c r="BI16" i="21"/>
  <c r="BD55" i="20"/>
  <c r="AP9" i="21"/>
  <c r="AN45" i="21"/>
  <c r="BO10" i="20"/>
  <c r="AD64" i="20"/>
  <c r="AW22" i="20"/>
  <c r="BF9" i="20"/>
  <c r="X8" i="21"/>
  <c r="BL26" i="21"/>
  <c r="BH61" i="20"/>
  <c r="BK21" i="20"/>
  <c r="BI7" i="20"/>
  <c r="AD7" i="21"/>
  <c r="BK66" i="21"/>
  <c r="AW61" i="21"/>
  <c r="BB51" i="20"/>
  <c r="AG62" i="20"/>
  <c r="AU16" i="20"/>
  <c r="AK58" i="20"/>
  <c r="AJ47" i="21"/>
  <c r="AO48" i="21"/>
  <c r="BC46" i="21"/>
  <c r="AJ63" i="21"/>
  <c r="AZ65" i="21"/>
  <c r="AP27" i="20"/>
  <c r="AJ62" i="20"/>
  <c r="AM56" i="21"/>
  <c r="AF47" i="20"/>
  <c r="AP6" i="20"/>
  <c r="AN21" i="20"/>
  <c r="BJ21" i="21"/>
  <c r="BI51" i="21"/>
  <c r="BF10" i="21"/>
  <c r="Y6" i="20"/>
  <c r="AE44" i="20"/>
  <c r="BL46" i="20"/>
  <c r="AG14" i="21"/>
  <c r="BO21" i="20"/>
  <c r="AS45" i="20"/>
  <c r="BO11" i="20"/>
  <c r="BK8" i="21"/>
  <c r="AU44" i="20"/>
  <c r="AN18" i="20"/>
  <c r="BK63" i="20"/>
  <c r="BF48" i="20"/>
  <c r="BE62" i="21"/>
  <c r="BC26" i="21"/>
  <c r="AW56" i="21"/>
  <c r="Y48" i="20"/>
  <c r="AX49" i="21"/>
  <c r="BE64" i="21"/>
  <c r="U44" i="20"/>
  <c r="BJ59" i="20"/>
  <c r="BG51" i="20"/>
  <c r="AF10" i="20"/>
  <c r="W44" i="20"/>
  <c r="AE53" i="21"/>
  <c r="AY63" i="20"/>
  <c r="AX6" i="21"/>
  <c r="AN60" i="20"/>
  <c r="BF49" i="21"/>
  <c r="AE8" i="21"/>
  <c r="AK50" i="21"/>
  <c r="AX50" i="20"/>
  <c r="BL53" i="21"/>
  <c r="AN16" i="20"/>
  <c r="BG45" i="21"/>
  <c r="BE9" i="21"/>
  <c r="BE54" i="21"/>
  <c r="BE26" i="20"/>
  <c r="X7" i="20"/>
  <c r="AH16" i="21"/>
  <c r="BC28" i="20"/>
  <c r="BG44" i="21"/>
  <c r="AG16" i="21"/>
  <c r="BD14" i="21"/>
  <c r="AZ65" i="20"/>
  <c r="BI27" i="21"/>
  <c r="AI19" i="21"/>
  <c r="W63" i="20"/>
  <c r="BB48" i="20"/>
  <c r="AQ50" i="21"/>
  <c r="AT62" i="20"/>
  <c r="BC43" i="20"/>
  <c r="BH20" i="20"/>
  <c r="BO25" i="20"/>
  <c r="BC50" i="21"/>
  <c r="BO21" i="21"/>
  <c r="AF66" i="20"/>
  <c r="AX60" i="20"/>
  <c r="BD59" i="21"/>
  <c r="BN10" i="20"/>
  <c r="AF49" i="21"/>
  <c r="BL48" i="20"/>
  <c r="BG19" i="20"/>
  <c r="AV49" i="21"/>
  <c r="AU65" i="21"/>
  <c r="AT58" i="21"/>
  <c r="AG18" i="20"/>
  <c r="AE61" i="20"/>
  <c r="BK56" i="20"/>
  <c r="BI47" i="21"/>
  <c r="BD55" i="21"/>
  <c r="AJ20" i="20"/>
  <c r="BG57" i="21"/>
  <c r="BJ58" i="20"/>
  <c r="AL53" i="21"/>
  <c r="BI60" i="21"/>
  <c r="BD10" i="20"/>
  <c r="AF51" i="21"/>
  <c r="AS49" i="21"/>
  <c r="AQ21" i="20"/>
  <c r="BI65" i="21"/>
  <c r="BL56" i="20"/>
  <c r="BB20" i="20"/>
  <c r="AI63" i="21"/>
  <c r="AG54" i="21"/>
  <c r="AO23" i="20"/>
  <c r="AL61" i="20"/>
  <c r="BG8" i="20"/>
  <c r="BH53" i="21"/>
  <c r="AQ52" i="20"/>
  <c r="AP25" i="21"/>
  <c r="BN20" i="21"/>
  <c r="BJ46" i="20"/>
  <c r="BJ53" i="20"/>
  <c r="AZ14" i="20"/>
  <c r="BC51" i="21"/>
  <c r="V62" i="20"/>
  <c r="AY12" i="20"/>
  <c r="BC27" i="20"/>
  <c r="AV21" i="20"/>
  <c r="AK45" i="20"/>
  <c r="AR20" i="21"/>
  <c r="U43" i="20"/>
  <c r="AO8" i="21"/>
  <c r="AW25" i="21"/>
  <c r="BH65" i="20"/>
  <c r="BA14" i="20"/>
  <c r="BF48" i="21"/>
  <c r="AO27" i="20"/>
  <c r="AG48" i="21"/>
  <c r="BM51" i="21"/>
  <c r="BH55" i="20"/>
  <c r="AP45" i="20"/>
  <c r="AX60" i="21"/>
  <c r="AQ55" i="20"/>
  <c r="AH11" i="21"/>
  <c r="AX27" i="20"/>
  <c r="AZ48" i="21"/>
  <c r="AC43" i="20"/>
  <c r="AQ51" i="21"/>
  <c r="BN24" i="20"/>
  <c r="AA44" i="20"/>
  <c r="AV43" i="21"/>
  <c r="BH44" i="20"/>
  <c r="AS12" i="21"/>
  <c r="AJ51" i="20"/>
  <c r="AB64" i="20"/>
  <c r="AN45" i="20"/>
  <c r="BG18" i="21"/>
  <c r="AH50" i="21"/>
  <c r="BN47" i="21"/>
  <c r="AR18" i="20"/>
  <c r="AW28" i="21"/>
  <c r="AU17" i="21"/>
  <c r="BK53" i="21"/>
  <c r="BE43" i="20"/>
  <c r="AA48" i="21"/>
  <c r="AL10" i="20"/>
  <c r="AG61" i="20"/>
  <c r="W43" i="20"/>
  <c r="AL64" i="21"/>
  <c r="AR56" i="20"/>
  <c r="AT47" i="21"/>
  <c r="Y63" i="20"/>
  <c r="AW54" i="21"/>
  <c r="AB49" i="20"/>
  <c r="AC64" i="20"/>
  <c r="AV63" i="21"/>
  <c r="BN55" i="20"/>
  <c r="AO51" i="21"/>
  <c r="AO22" i="20"/>
  <c r="Z63" i="20"/>
  <c r="BG64" i="21"/>
  <c r="AQ6" i="21"/>
  <c r="AI49" i="21"/>
  <c r="BG55" i="21"/>
  <c r="AD47" i="20"/>
  <c r="BG48" i="21"/>
  <c r="AU49" i="20"/>
  <c r="AN49" i="21"/>
  <c r="AD65" i="20"/>
  <c r="AW66" i="20"/>
  <c r="BI55" i="20"/>
  <c r="BJ63" i="20"/>
  <c r="AF52" i="21"/>
  <c r="BO53" i="20"/>
  <c r="AT8" i="20"/>
  <c r="BF64" i="21"/>
  <c r="AY27" i="20"/>
  <c r="BN60" i="20"/>
  <c r="BK17" i="21"/>
  <c r="BO20" i="21"/>
  <c r="BA44" i="20"/>
  <c r="AJ55" i="20"/>
  <c r="AY24" i="21"/>
  <c r="AL49" i="21"/>
  <c r="BC9" i="20"/>
  <c r="BG12" i="20"/>
  <c r="BM65" i="21"/>
  <c r="AB9" i="21"/>
  <c r="BH10" i="21"/>
  <c r="BA61" i="20"/>
  <c r="BI56" i="21"/>
  <c r="AZ58" i="21"/>
  <c r="BJ55" i="20"/>
  <c r="BJ64" i="21"/>
  <c r="V6" i="20"/>
  <c r="AU56" i="21"/>
  <c r="AV47" i="21"/>
  <c r="AJ50" i="20"/>
  <c r="BK60" i="20"/>
  <c r="BM18" i="20"/>
  <c r="AK46" i="20"/>
  <c r="BA27" i="20"/>
  <c r="AR50" i="20"/>
  <c r="AI11" i="21"/>
  <c r="Y64" i="20"/>
  <c r="AS47" i="20"/>
  <c r="BF51" i="21"/>
  <c r="AA13" i="20"/>
  <c r="BE63" i="20"/>
  <c r="AJ66" i="21"/>
  <c r="BO16" i="20"/>
  <c r="AM10" i="20"/>
  <c r="AL46" i="21"/>
  <c r="Z66" i="20"/>
  <c r="BL66" i="21"/>
  <c r="BE47" i="21"/>
  <c r="AE65" i="21"/>
  <c r="BB19" i="20"/>
  <c r="AY49" i="21"/>
  <c r="AS19" i="20"/>
  <c r="BJ15" i="20"/>
  <c r="AN55" i="21"/>
  <c r="AX16" i="21"/>
  <c r="AJ52" i="21"/>
  <c r="BO17" i="20"/>
  <c r="AY17" i="21"/>
  <c r="BE57" i="20"/>
  <c r="Z49" i="21"/>
  <c r="BH58" i="20"/>
  <c r="AT47" i="20"/>
  <c r="BF25" i="21"/>
  <c r="BO66" i="21"/>
  <c r="AW56" i="20"/>
  <c r="BE56" i="21"/>
  <c r="AT6" i="20"/>
  <c r="AB62" i="20"/>
  <c r="AA10" i="20"/>
  <c r="AE66" i="21"/>
  <c r="BL20" i="20"/>
  <c r="AG11" i="21"/>
  <c r="BJ22" i="21"/>
  <c r="BF50" i="21"/>
  <c r="AN64" i="20"/>
  <c r="AV55" i="20"/>
  <c r="BO29" i="21"/>
  <c r="AN20" i="20"/>
  <c r="AC50" i="20"/>
  <c r="AK66" i="20"/>
  <c r="AG66" i="21"/>
  <c r="AT27" i="20"/>
  <c r="AH61" i="21"/>
  <c r="BM55" i="20"/>
  <c r="BH14" i="20"/>
  <c r="Z10" i="20"/>
  <c r="BE22" i="20"/>
  <c r="BA63" i="20"/>
  <c r="BG43" i="21"/>
  <c r="AA47" i="20"/>
  <c r="W62" i="20"/>
  <c r="AX51" i="21"/>
  <c r="U43" i="21"/>
  <c r="BK25" i="20"/>
  <c r="BH11" i="21"/>
  <c r="AY49" i="20"/>
  <c r="AH53" i="20"/>
  <c r="BC6" i="21"/>
  <c r="BK29" i="21"/>
  <c r="AL23" i="20"/>
  <c r="BJ50" i="21"/>
  <c r="AZ62" i="21"/>
  <c r="BB14" i="21"/>
  <c r="BJ60" i="20"/>
  <c r="AN49" i="20"/>
  <c r="BJ64" i="20"/>
  <c r="AL51" i="20"/>
  <c r="BD62" i="20"/>
  <c r="AU7" i="21"/>
  <c r="BN53" i="21"/>
  <c r="Y44" i="20"/>
  <c r="AQ59" i="20"/>
  <c r="AT54" i="20"/>
  <c r="AH57" i="21"/>
  <c r="AT49" i="21"/>
  <c r="AZ9" i="21"/>
  <c r="AR66" i="21"/>
  <c r="AC11" i="21"/>
  <c r="AO54" i="21"/>
  <c r="AY64" i="20"/>
  <c r="AR56" i="21"/>
  <c r="X45" i="21"/>
  <c r="BF59" i="21"/>
  <c r="BL13" i="21"/>
  <c r="AL44" i="20"/>
  <c r="AZ43" i="20"/>
  <c r="BO19" i="20"/>
  <c r="BM50" i="20"/>
  <c r="BE62" i="20"/>
  <c r="AW58" i="20"/>
  <c r="AX46" i="21"/>
  <c r="BE45" i="20"/>
  <c r="AK61" i="20"/>
  <c r="BD53" i="20"/>
  <c r="X44" i="20"/>
  <c r="AY60" i="21"/>
  <c r="AT50" i="21"/>
  <c r="Y47" i="21"/>
  <c r="AE13" i="20"/>
  <c r="AU50" i="21"/>
  <c r="AY52" i="20"/>
  <c r="BE45" i="21"/>
  <c r="BA50" i="21"/>
  <c r="AE64" i="21"/>
  <c r="BL55" i="21"/>
  <c r="V61" i="20"/>
  <c r="AO56" i="20"/>
  <c r="AY58" i="20"/>
  <c r="AE53" i="20"/>
  <c r="AR50" i="21"/>
  <c r="BM17" i="21"/>
  <c r="AH62" i="21"/>
  <c r="AU57" i="21"/>
  <c r="AU64" i="21"/>
  <c r="BN50" i="20"/>
  <c r="AV7" i="20"/>
  <c r="BN45" i="21"/>
  <c r="AX47" i="21"/>
  <c r="BM28" i="21"/>
  <c r="AO13" i="21"/>
  <c r="AF49" i="20"/>
  <c r="BM66" i="21"/>
  <c r="AF64" i="20"/>
  <c r="BJ14" i="21"/>
  <c r="AX14" i="20"/>
  <c r="AO55" i="20"/>
  <c r="BG24" i="21"/>
  <c r="AX29" i="21"/>
  <c r="U66" i="15"/>
  <c r="AE68" i="15"/>
  <c r="V66" i="15"/>
  <c r="AK67" i="15"/>
  <c r="AB7" i="15"/>
  <c r="Y70" i="15"/>
  <c r="AM70" i="15"/>
  <c r="AI7" i="15"/>
  <c r="AI69" i="15"/>
  <c r="AI46" i="15"/>
  <c r="AI67" i="15"/>
  <c r="AM7" i="15"/>
  <c r="AE70" i="15"/>
  <c r="AL7" i="15"/>
  <c r="AG68" i="15"/>
  <c r="AK70" i="15"/>
  <c r="AB69" i="15"/>
  <c r="Y67" i="15"/>
  <c r="AH68" i="15"/>
  <c r="AA70" i="15"/>
  <c r="AM67" i="15"/>
  <c r="AK46" i="15"/>
  <c r="AQ46" i="15"/>
  <c r="AC69" i="15"/>
  <c r="AJ66" i="15"/>
  <c r="W68" i="15"/>
  <c r="AC70" i="15"/>
  <c r="AB67" i="15"/>
  <c r="AF67" i="15"/>
  <c r="AC46" i="15"/>
  <c r="AE67" i="15"/>
  <c r="AG67" i="15"/>
  <c r="AK65" i="15"/>
  <c r="AF69" i="15"/>
  <c r="AA67" i="15"/>
  <c r="AB68" i="15"/>
  <c r="AF46" i="15"/>
  <c r="AN7" i="15"/>
  <c r="AB46" i="15"/>
  <c r="AD46" i="15"/>
  <c r="AC7" i="15"/>
  <c r="AD66" i="15"/>
  <c r="AB66" i="15"/>
  <c r="AM68" i="15"/>
  <c r="Z65" i="15"/>
  <c r="AN69" i="15"/>
  <c r="AC67" i="15"/>
  <c r="X66" i="15"/>
  <c r="AH69" i="15"/>
  <c r="X65" i="15"/>
  <c r="AR46" i="15"/>
  <c r="AQ7" i="15"/>
  <c r="AN68" i="15"/>
  <c r="AP70" i="15"/>
  <c r="AE7" i="15"/>
  <c r="AL66" i="15"/>
  <c r="AK7" i="15"/>
  <c r="AD69" i="15"/>
  <c r="AD67" i="15"/>
  <c r="T65" i="15"/>
  <c r="AN70" i="15"/>
  <c r="AH7" i="15"/>
  <c r="W66" i="15"/>
  <c r="AD70" i="15"/>
  <c r="AJ65" i="15"/>
  <c r="AK69" i="15"/>
  <c r="AD7" i="15"/>
  <c r="AJ7" i="15"/>
  <c r="AD65" i="15"/>
  <c r="Y68" i="15"/>
  <c r="AG70" i="15"/>
  <c r="AC65" i="15"/>
  <c r="AF7" i="15"/>
  <c r="W67" i="15"/>
  <c r="AC66" i="15"/>
  <c r="AE46" i="15"/>
  <c r="Z70" i="15"/>
  <c r="AE66" i="15"/>
  <c r="AH66" i="15"/>
  <c r="Z7" i="15"/>
  <c r="AK66" i="15"/>
  <c r="AL68" i="15"/>
  <c r="Y69" i="15"/>
  <c r="AF66" i="15"/>
  <c r="AH67" i="15"/>
  <c r="X68" i="15"/>
  <c r="AA69" i="15"/>
  <c r="X67" i="15"/>
  <c r="AS46" i="15"/>
  <c r="AL46" i="15"/>
  <c r="U65" i="15"/>
  <c r="AL70" i="15"/>
  <c r="AA65" i="15"/>
  <c r="V65" i="15"/>
  <c r="V67" i="15"/>
  <c r="AO70" i="15"/>
  <c r="AA66" i="15"/>
  <c r="AE69" i="15"/>
  <c r="W65" i="15"/>
  <c r="AL69" i="15"/>
  <c r="AA46" i="15"/>
  <c r="AM69" i="15"/>
  <c r="Z69" i="15"/>
  <c r="Z66" i="15"/>
  <c r="AH70" i="15"/>
  <c r="AH46" i="15"/>
  <c r="AN46" i="15"/>
  <c r="AA7" i="15"/>
  <c r="AJ68" i="15"/>
  <c r="Y66" i="15"/>
  <c r="AG7" i="15"/>
  <c r="AO69" i="15"/>
  <c r="AI65" i="15"/>
  <c r="AO7" i="15"/>
  <c r="AF65" i="15"/>
  <c r="AB65" i="15"/>
  <c r="AG65" i="15"/>
  <c r="AH65" i="15"/>
  <c r="AF68" i="15"/>
  <c r="AP46" i="15"/>
  <c r="AG46" i="15"/>
  <c r="AE65" i="15"/>
  <c r="AJ46" i="15"/>
  <c r="AK68" i="15"/>
  <c r="AG69" i="15"/>
  <c r="AI68" i="15"/>
  <c r="Z67" i="15"/>
  <c r="AA68" i="15"/>
  <c r="AG66" i="15"/>
  <c r="Y65" i="15"/>
  <c r="AC68" i="15"/>
  <c r="AF70" i="15"/>
  <c r="AB70" i="15"/>
  <c r="AD68" i="15"/>
  <c r="AI66" i="15"/>
  <c r="AP7" i="15"/>
  <c r="AI70" i="15"/>
  <c r="AL67" i="15"/>
  <c r="AM46" i="15"/>
  <c r="AJ70" i="15"/>
  <c r="AJ69" i="15"/>
  <c r="AO46" i="15"/>
  <c r="Z68" i="15"/>
  <c r="X69" i="15"/>
  <c r="AJ67" i="15"/>
  <c r="AV4" i="20" l="1"/>
  <c r="AZ41" i="20"/>
  <c r="BC4" i="21"/>
  <c r="U41" i="21"/>
  <c r="BG41" i="21"/>
  <c r="AT4" i="20"/>
  <c r="V4" i="20"/>
  <c r="AQ4" i="21"/>
  <c r="W41" i="20"/>
  <c r="BE41" i="20"/>
  <c r="AV41" i="21"/>
  <c r="AC41" i="20"/>
  <c r="BA4" i="20"/>
  <c r="U41" i="20"/>
  <c r="BG4" i="20"/>
  <c r="BC41" i="20"/>
  <c r="AX4" i="21"/>
  <c r="Y4" i="20"/>
  <c r="AP4" i="20"/>
  <c r="BA4" i="21"/>
  <c r="AM4" i="20"/>
  <c r="AK4" i="21"/>
  <c r="Z41" i="20"/>
  <c r="AY41" i="20"/>
  <c r="BN4" i="20"/>
  <c r="AA4" i="21"/>
  <c r="X41" i="21"/>
  <c r="AR41" i="20"/>
  <c r="AO4" i="20"/>
  <c r="AP4" i="21"/>
  <c r="AN41" i="20"/>
  <c r="AL4" i="20"/>
  <c r="BG4" i="21"/>
  <c r="AS41" i="20"/>
  <c r="AN4" i="21"/>
  <c r="T41" i="20"/>
  <c r="BB4" i="20"/>
  <c r="BF4" i="21"/>
  <c r="BN41" i="21"/>
  <c r="T41" i="21"/>
  <c r="BL4" i="20"/>
  <c r="AS4" i="20"/>
  <c r="V41" i="20"/>
  <c r="AF4" i="21"/>
  <c r="AH4" i="21"/>
  <c r="AN41" i="21"/>
  <c r="AG4" i="21"/>
  <c r="BJ41" i="21"/>
  <c r="AU4" i="21"/>
  <c r="BL41" i="20"/>
  <c r="BN4" i="21"/>
  <c r="BG41" i="20"/>
  <c r="AJ41" i="20"/>
  <c r="AF4" i="20"/>
  <c r="AK41" i="20"/>
  <c r="AM41" i="20"/>
  <c r="AM41" i="21"/>
  <c r="BF41" i="20"/>
  <c r="AB41" i="21"/>
  <c r="AJ4" i="21"/>
  <c r="X41" i="20"/>
  <c r="AT41" i="20"/>
  <c r="AE41" i="21"/>
  <c r="AU41" i="21"/>
  <c r="AX41" i="20"/>
  <c r="AY41" i="21"/>
  <c r="AP41" i="21"/>
  <c r="AW4" i="20"/>
  <c r="BI41" i="20"/>
  <c r="AW41" i="21"/>
  <c r="Y41" i="21"/>
  <c r="BJ4" i="20"/>
  <c r="BJ4" i="21"/>
  <c r="AX41" i="21"/>
  <c r="AV41" i="20"/>
  <c r="BA41" i="20"/>
  <c r="BC4" i="20"/>
  <c r="AI4" i="20"/>
  <c r="BA41" i="21"/>
  <c r="AO41" i="20"/>
  <c r="AR4" i="21"/>
  <c r="BH41" i="20"/>
  <c r="AB41" i="20"/>
  <c r="AL41" i="20"/>
  <c r="BI4" i="21"/>
  <c r="AD41" i="20"/>
  <c r="AV4" i="21"/>
  <c r="BM41" i="21"/>
  <c r="AQ41" i="20"/>
  <c r="AL4" i="21"/>
  <c r="BK41" i="21"/>
  <c r="AH41" i="20"/>
  <c r="AI4" i="21"/>
  <c r="V41" i="21"/>
  <c r="BJ41" i="20"/>
  <c r="AD4" i="21"/>
  <c r="AU41" i="20"/>
  <c r="AI41" i="20"/>
  <c r="W4" i="20"/>
  <c r="AU4" i="20"/>
  <c r="AQ41" i="21"/>
  <c r="T4" i="20"/>
  <c r="AE41" i="20"/>
  <c r="AC4" i="20"/>
  <c r="AR4" i="20"/>
  <c r="AD41" i="21"/>
  <c r="AG4" i="20"/>
  <c r="BM4" i="20"/>
  <c r="BO41" i="20"/>
  <c r="BI4" i="20"/>
  <c r="BM4" i="21"/>
  <c r="AF41" i="21"/>
  <c r="BL4" i="21"/>
  <c r="AR41" i="21"/>
  <c r="BF41" i="21"/>
  <c r="AB4" i="20"/>
  <c r="BD41" i="20"/>
  <c r="Y41" i="20"/>
  <c r="BD4" i="21"/>
  <c r="BH41" i="21"/>
  <c r="BM41" i="20"/>
  <c r="AF41" i="20"/>
  <c r="AI41" i="21"/>
  <c r="AS41" i="21"/>
  <c r="AA4" i="20"/>
  <c r="AL41" i="21"/>
  <c r="AN4" i="20"/>
  <c r="BL41" i="21"/>
  <c r="Z4" i="21"/>
  <c r="AE4" i="20"/>
  <c r="AO4" i="21"/>
  <c r="AJ4" i="20"/>
  <c r="BF4" i="20"/>
  <c r="AX4" i="20"/>
  <c r="W41" i="21"/>
  <c r="AK4" i="20"/>
  <c r="BB41" i="20"/>
  <c r="AW41" i="20"/>
  <c r="T4" i="21"/>
  <c r="BE4" i="20"/>
  <c r="BB41" i="21"/>
  <c r="AS4" i="21"/>
  <c r="AY4" i="20"/>
  <c r="BE41" i="21"/>
  <c r="AP41" i="20"/>
  <c r="AA41" i="20"/>
  <c r="AG41" i="20"/>
  <c r="AH41" i="21"/>
  <c r="AB4" i="21"/>
  <c r="X4" i="20"/>
  <c r="BH4" i="21"/>
  <c r="AA41" i="21"/>
  <c r="BO4" i="20"/>
  <c r="W4" i="21"/>
  <c r="Z4" i="20"/>
  <c r="U4" i="21"/>
  <c r="AZ4" i="21"/>
  <c r="AK41" i="21"/>
  <c r="BE4" i="21"/>
  <c r="BO4" i="21"/>
  <c r="AT4" i="21"/>
  <c r="BN41" i="20"/>
  <c r="AE4" i="21"/>
  <c r="AG41" i="21"/>
  <c r="AC41" i="21"/>
  <c r="BH4" i="20"/>
  <c r="BC41" i="21"/>
  <c r="AZ4" i="20"/>
  <c r="AY4" i="21"/>
  <c r="BD4" i="20"/>
  <c r="AO41" i="21"/>
  <c r="AH4" i="20"/>
  <c r="AW4" i="21"/>
  <c r="X4" i="21"/>
  <c r="BB4" i="21"/>
  <c r="BO41" i="21"/>
  <c r="BI41" i="21"/>
  <c r="AQ4" i="20"/>
  <c r="BK4" i="20"/>
  <c r="AJ41" i="21"/>
  <c r="AM4" i="21"/>
  <c r="Y4" i="21"/>
  <c r="BD41" i="21"/>
  <c r="AT41" i="21"/>
  <c r="AZ41" i="21"/>
  <c r="BK4" i="21"/>
  <c r="AC4" i="21"/>
  <c r="AD4" i="20"/>
  <c r="Z41" i="21"/>
  <c r="BK41" i="20"/>
  <c r="C12" i="6"/>
  <c r="D12" i="6"/>
  <c r="E12" i="6"/>
  <c r="G11" i="6"/>
  <c r="H11" i="6"/>
  <c r="F11" i="6"/>
  <c r="D11" i="6"/>
  <c r="E11" i="6"/>
  <c r="C11" i="6"/>
  <c r="L41" i="20"/>
  <c r="L41" i="21"/>
  <c r="L48" i="21"/>
  <c r="L40" i="20"/>
  <c r="L43" i="20"/>
  <c r="L38" i="20"/>
  <c r="L47" i="20"/>
  <c r="L49" i="20"/>
  <c r="L44" i="20"/>
  <c r="L40" i="21"/>
  <c r="L43" i="21"/>
  <c r="L47" i="21"/>
  <c r="L38" i="21"/>
  <c r="L49" i="21"/>
  <c r="L46" i="21"/>
  <c r="L45" i="21"/>
  <c r="L45" i="20"/>
  <c r="T7" i="15"/>
  <c r="L39" i="20"/>
  <c r="X7" i="15"/>
  <c r="T46" i="15"/>
  <c r="L48" i="20"/>
  <c r="L44" i="21"/>
  <c r="L39" i="21"/>
  <c r="L42" i="20"/>
  <c r="L42" i="21"/>
  <c r="L46" i="20"/>
  <c r="L53" i="21" l="1"/>
  <c r="L53" i="20"/>
  <c r="G12" i="6"/>
  <c r="G13" i="6"/>
  <c r="F13" i="6"/>
  <c r="F12" i="6"/>
  <c r="F18" i="6" s="1"/>
  <c r="F19" i="6" s="1"/>
  <c r="H12" i="6"/>
  <c r="H13" i="6"/>
  <c r="G19" i="6"/>
  <c r="H19" i="6"/>
  <c r="P9" i="15"/>
  <c r="Y46" i="15"/>
  <c r="U46" i="15"/>
  <c r="G15" i="6" l="1"/>
  <c r="H15" i="6"/>
  <c r="U7" i="15"/>
  <c r="Z46" i="15"/>
  <c r="W46" i="15"/>
  <c r="Y7" i="15"/>
  <c r="V7" i="15"/>
  <c r="V46" i="15"/>
  <c r="P10" i="15" l="1"/>
  <c r="L42" i="15"/>
  <c r="L44" i="15"/>
  <c r="X46" i="15"/>
  <c r="L50" i="15"/>
  <c r="L53" i="15"/>
  <c r="W7" i="15"/>
  <c r="L49" i="15"/>
  <c r="L51" i="15"/>
  <c r="L45" i="15"/>
  <c r="L46" i="15"/>
  <c r="L48" i="15"/>
  <c r="L52" i="15"/>
  <c r="L47" i="15"/>
  <c r="L43" i="15"/>
  <c r="L57" i="15" l="1"/>
  <c r="P11" i="15"/>
  <c r="P34" i="15" s="1"/>
  <c r="D13" i="6" l="1"/>
  <c r="D15" i="6" s="1"/>
  <c r="E13" i="6"/>
  <c r="E15" i="6" s="1"/>
  <c r="C13" i="6"/>
  <c r="G119" i="6"/>
  <c r="H121" i="6" s="1"/>
  <c r="E119" i="6"/>
  <c r="F119" i="6" s="1"/>
  <c r="C119" i="6"/>
  <c r="D120" i="6" s="1"/>
  <c r="F120" i="6" l="1"/>
  <c r="F121" i="6"/>
  <c r="H119" i="6"/>
  <c r="H120" i="6"/>
  <c r="D119" i="6"/>
  <c r="D121" i="6"/>
  <c r="F15" i="6" l="1"/>
  <c r="C15" i="6" l="1"/>
  <c r="C19" i="15"/>
  <c r="C18" i="15" s="1"/>
  <c r="C34" i="15" s="1"/>
  <c r="C7" i="15"/>
  <c r="C50" i="15" s="1"/>
  <c r="AW65" i="15"/>
  <c r="AU67" i="15"/>
  <c r="BD70" i="15"/>
  <c r="BN61" i="15"/>
  <c r="AO64" i="15"/>
  <c r="AJ61" i="15"/>
  <c r="BB58" i="15"/>
  <c r="AH60" i="15"/>
  <c r="BF69" i="15"/>
  <c r="BB70" i="15"/>
  <c r="AP58" i="15"/>
  <c r="AR63" i="15"/>
  <c r="AQ63" i="15"/>
  <c r="BJ70" i="15"/>
  <c r="BA63" i="15"/>
  <c r="BI62" i="15"/>
  <c r="BL67" i="15"/>
  <c r="BD67" i="15"/>
  <c r="AV67" i="15"/>
  <c r="BJ67" i="15"/>
  <c r="BL66" i="15"/>
  <c r="BK58" i="15"/>
  <c r="AJ60" i="15"/>
  <c r="BI58" i="15"/>
  <c r="AE58" i="15"/>
  <c r="BJ59" i="15"/>
  <c r="BO69" i="15"/>
  <c r="BE67" i="15"/>
  <c r="AP59" i="15"/>
  <c r="AO66" i="15"/>
  <c r="BC69" i="15"/>
  <c r="BE68" i="15"/>
  <c r="BG63" i="15"/>
  <c r="BC63" i="15"/>
  <c r="BE59" i="15"/>
  <c r="AU58" i="15"/>
  <c r="BO66" i="15"/>
  <c r="BB68" i="15"/>
  <c r="AS60" i="15"/>
  <c r="AQ64" i="15"/>
  <c r="AU64" i="15"/>
  <c r="AK61" i="15"/>
  <c r="AX66" i="15"/>
  <c r="AI61" i="15"/>
  <c r="AN60" i="15"/>
  <c r="BO65" i="15"/>
  <c r="AO59" i="15"/>
  <c r="AV62" i="15"/>
  <c r="BD68" i="15"/>
  <c r="AO68" i="15"/>
  <c r="AW68" i="15"/>
  <c r="BN68" i="15"/>
  <c r="BG65" i="15"/>
  <c r="BK67" i="15"/>
  <c r="BE61" i="15"/>
  <c r="BH70" i="15"/>
  <c r="BB64" i="15"/>
  <c r="BG59" i="15"/>
  <c r="BH62" i="15"/>
  <c r="AX59" i="15"/>
  <c r="AR68" i="15"/>
  <c r="BI70" i="15"/>
  <c r="AI62" i="15"/>
  <c r="AY61" i="15"/>
  <c r="BO63" i="15"/>
  <c r="BA59" i="15"/>
  <c r="AJ59" i="15"/>
  <c r="BE69" i="15"/>
  <c r="BH68" i="15"/>
  <c r="AO63" i="15"/>
  <c r="AS69" i="15"/>
  <c r="AN59" i="15"/>
  <c r="AR61" i="15"/>
  <c r="AM65" i="15"/>
  <c r="AQ70" i="15"/>
  <c r="AX62" i="15"/>
  <c r="BJ63" i="15"/>
  <c r="AP68" i="15"/>
  <c r="AY70" i="15"/>
  <c r="BG66" i="15"/>
  <c r="AP64" i="15"/>
  <c r="BL59" i="15"/>
  <c r="BE60" i="15"/>
  <c r="BJ62" i="15"/>
  <c r="BK64" i="15"/>
  <c r="AS67" i="15"/>
  <c r="BH64" i="15"/>
  <c r="BL61" i="15"/>
  <c r="AU68" i="15"/>
  <c r="BF65" i="15"/>
  <c r="BE70" i="15"/>
  <c r="BL60" i="15"/>
  <c r="AO58" i="15"/>
  <c r="AN65" i="15"/>
  <c r="AZ65" i="15"/>
  <c r="BG62" i="15"/>
  <c r="AH59" i="15"/>
  <c r="AU65" i="15"/>
  <c r="AN66" i="15"/>
  <c r="AR69" i="15"/>
  <c r="AS64" i="15"/>
  <c r="AT58" i="15"/>
  <c r="AT66" i="15"/>
  <c r="AX65" i="15"/>
  <c r="AW67" i="15"/>
  <c r="AZ70" i="15"/>
  <c r="AZ68" i="15"/>
  <c r="BC66" i="15"/>
  <c r="AY69" i="15"/>
  <c r="AX58" i="15"/>
  <c r="BI60" i="15"/>
  <c r="AW63" i="15"/>
  <c r="AS61" i="15"/>
  <c r="AX67" i="15"/>
  <c r="AM61" i="15"/>
  <c r="BC68" i="15"/>
  <c r="AS62" i="15"/>
  <c r="AW69" i="15"/>
  <c r="AS63" i="15"/>
  <c r="BC59" i="15"/>
  <c r="AU61" i="15"/>
  <c r="AX60" i="15"/>
  <c r="AV70" i="15"/>
  <c r="AF58" i="15"/>
  <c r="AT63" i="15"/>
  <c r="BN63" i="15"/>
  <c r="BO58" i="15"/>
  <c r="AG60" i="15"/>
  <c r="BM64" i="15"/>
  <c r="BI65" i="15"/>
  <c r="AV58" i="15"/>
  <c r="AV63" i="15"/>
  <c r="BN58" i="15"/>
  <c r="AY63" i="15"/>
  <c r="AY58" i="15"/>
  <c r="BA67" i="15"/>
  <c r="BH61" i="15"/>
  <c r="AZ64" i="15"/>
  <c r="BL69" i="15"/>
  <c r="AX68" i="15"/>
  <c r="BF60" i="15"/>
  <c r="AK62" i="15"/>
  <c r="AY62" i="15"/>
  <c r="BK68" i="15"/>
  <c r="BK63" i="15"/>
  <c r="AT59" i="15"/>
  <c r="BG58" i="15"/>
  <c r="BB66" i="15"/>
  <c r="AW66" i="15"/>
  <c r="BM66" i="15"/>
  <c r="AL64" i="15"/>
  <c r="AN64" i="15"/>
  <c r="AY59" i="15"/>
  <c r="BO70" i="15"/>
  <c r="BA64" i="15"/>
  <c r="AZ67" i="15"/>
  <c r="BI59" i="15"/>
  <c r="AL58" i="15"/>
  <c r="BJ61" i="15"/>
  <c r="AV68" i="15"/>
  <c r="BO68" i="15"/>
  <c r="BN70" i="15"/>
  <c r="BB65" i="15"/>
  <c r="BA69" i="15"/>
  <c r="BC67" i="15"/>
  <c r="BF59" i="15"/>
  <c r="BG69" i="15"/>
  <c r="AQ68" i="15"/>
  <c r="BF70" i="15"/>
  <c r="BD66" i="15"/>
  <c r="BA66" i="15"/>
  <c r="BG61" i="15"/>
  <c r="BH69" i="15"/>
  <c r="AO62" i="15"/>
  <c r="AQ65" i="15"/>
  <c r="BM62" i="15"/>
  <c r="AG58" i="15"/>
  <c r="AK59" i="15"/>
  <c r="AV60" i="15"/>
  <c r="BJ64" i="15"/>
  <c r="AS59" i="15"/>
  <c r="AT65" i="15"/>
  <c r="AN58" i="15"/>
  <c r="AY64" i="15"/>
  <c r="BJ68" i="15"/>
  <c r="AO65" i="15"/>
  <c r="AL61" i="15"/>
  <c r="AR64" i="15"/>
  <c r="AR62" i="15"/>
  <c r="BL68" i="15"/>
  <c r="BD63" i="15"/>
  <c r="BN60" i="15"/>
  <c r="BB69" i="15"/>
  <c r="BB63" i="15"/>
  <c r="AX61" i="15"/>
  <c r="BH58" i="15"/>
  <c r="BG60" i="15"/>
  <c r="AJ62" i="15"/>
  <c r="BN67" i="15"/>
  <c r="BK59" i="15"/>
  <c r="BI68" i="15"/>
  <c r="AU62" i="15"/>
  <c r="AL65" i="15"/>
  <c r="BM67" i="15"/>
  <c r="AZ60" i="15"/>
  <c r="AT67" i="15"/>
  <c r="BO59" i="15"/>
  <c r="BK61" i="15"/>
  <c r="AT64" i="15"/>
  <c r="AZ66" i="15"/>
  <c r="AT70" i="15"/>
  <c r="BK69" i="15"/>
  <c r="AY68" i="15"/>
  <c r="BE65" i="15"/>
  <c r="AK63" i="15"/>
  <c r="AQ62" i="15"/>
  <c r="AP63" i="15"/>
  <c r="BH63" i="15"/>
  <c r="BM69" i="15"/>
  <c r="BL62" i="15"/>
  <c r="AL59" i="15"/>
  <c r="BK65" i="15"/>
  <c r="BF61" i="15"/>
  <c r="AN67" i="15"/>
  <c r="AU66" i="15"/>
  <c r="AP66" i="15"/>
  <c r="AW70" i="15"/>
  <c r="BF66" i="15"/>
  <c r="BF68" i="15"/>
  <c r="AR67" i="15"/>
  <c r="AT61" i="15"/>
  <c r="BN66" i="15"/>
  <c r="BN59" i="15"/>
  <c r="AQ58" i="15"/>
  <c r="AL60" i="15"/>
  <c r="AM66" i="15"/>
  <c r="AS58" i="15"/>
  <c r="AQ66" i="15"/>
  <c r="BO64" i="15"/>
  <c r="AQ69" i="15"/>
  <c r="AM58" i="15"/>
  <c r="AF59" i="15"/>
  <c r="AP61" i="15"/>
  <c r="BJ60" i="15"/>
  <c r="AK64" i="15"/>
  <c r="AP62" i="15"/>
  <c r="AM59" i="15"/>
  <c r="AY66" i="15"/>
  <c r="BE64" i="15"/>
  <c r="AT62" i="15"/>
  <c r="BI61" i="15"/>
  <c r="BF62" i="15"/>
  <c r="AZ63" i="15"/>
  <c r="AT69" i="15"/>
  <c r="AR70" i="15"/>
  <c r="BC65" i="15"/>
  <c r="AS65" i="15"/>
  <c r="BD62" i="15"/>
  <c r="AR59" i="15"/>
  <c r="AX69" i="15"/>
  <c r="AX70" i="15"/>
  <c r="AW59" i="15"/>
  <c r="AV61" i="15"/>
  <c r="AZ62" i="15"/>
  <c r="AK58" i="15"/>
  <c r="AN61" i="15"/>
  <c r="AO61" i="15"/>
  <c r="BD65" i="15"/>
  <c r="AU69" i="15"/>
  <c r="AR60" i="15"/>
  <c r="AW61" i="15"/>
  <c r="BE62" i="15"/>
  <c r="BD61" i="15"/>
  <c r="BC60" i="15"/>
  <c r="BF63" i="15"/>
  <c r="BB61" i="15"/>
  <c r="AY60" i="15"/>
  <c r="AM64" i="15"/>
  <c r="BF67" i="15"/>
  <c r="AS66" i="15"/>
  <c r="BH67" i="15"/>
  <c r="AP60" i="15"/>
  <c r="BM61" i="15"/>
  <c r="BB67" i="15"/>
  <c r="BH66" i="15"/>
  <c r="BO61" i="15"/>
  <c r="BL65" i="15"/>
  <c r="AS70" i="15"/>
  <c r="BN65" i="15"/>
  <c r="BM60" i="15"/>
  <c r="BB62" i="15"/>
  <c r="AZ58" i="15"/>
  <c r="BG64" i="15"/>
  <c r="BM65" i="15"/>
  <c r="BI63" i="15"/>
  <c r="BM70" i="15"/>
  <c r="AO67" i="15"/>
  <c r="AR58" i="15"/>
  <c r="AX64" i="15"/>
  <c r="BK62" i="15"/>
  <c r="AY65" i="15"/>
  <c r="BA68" i="15"/>
  <c r="AW64" i="15"/>
  <c r="BC70" i="15"/>
  <c r="BO67" i="15"/>
  <c r="AM63" i="15"/>
  <c r="AM62" i="15"/>
  <c r="BC58" i="15"/>
  <c r="BO60" i="15"/>
  <c r="BJ69" i="15"/>
  <c r="BA60" i="15"/>
  <c r="AJ63" i="15"/>
  <c r="BN62" i="15"/>
  <c r="AU63" i="15"/>
  <c r="BL58" i="15"/>
  <c r="BG67" i="15"/>
  <c r="AP69" i="15"/>
  <c r="AQ59" i="15"/>
  <c r="BA58" i="15"/>
  <c r="BL70" i="15"/>
  <c r="BA65" i="15"/>
  <c r="BE63" i="15"/>
  <c r="BH59" i="15"/>
  <c r="BI67" i="15"/>
  <c r="BJ65" i="15"/>
  <c r="BL63" i="15"/>
  <c r="AX63" i="15"/>
  <c r="AW60" i="15"/>
  <c r="BI69" i="15"/>
  <c r="AW62" i="15"/>
  <c r="AN62" i="15"/>
  <c r="BL64" i="15"/>
  <c r="AH58" i="15"/>
  <c r="AT60" i="15"/>
  <c r="BM59" i="15"/>
  <c r="BM58" i="15"/>
  <c r="BC64" i="15"/>
  <c r="AZ69" i="15"/>
  <c r="AQ61" i="15"/>
  <c r="AI58" i="15"/>
  <c r="AH61" i="15"/>
  <c r="BA62" i="15"/>
  <c r="BK60" i="15"/>
  <c r="BI66" i="15"/>
  <c r="BD60" i="15"/>
  <c r="BN64" i="15"/>
  <c r="AL62" i="15"/>
  <c r="BH65" i="15"/>
  <c r="BI64" i="15"/>
  <c r="AN63" i="15"/>
  <c r="AV65" i="15"/>
  <c r="AP67" i="15"/>
  <c r="AI59" i="15"/>
  <c r="BN69" i="15"/>
  <c r="AV59" i="15"/>
  <c r="BG68" i="15"/>
  <c r="AS68" i="15"/>
  <c r="BD58" i="15"/>
  <c r="BG70" i="15"/>
  <c r="BO62" i="15"/>
  <c r="AY67" i="15"/>
  <c r="BF64" i="15"/>
  <c r="AG59" i="15"/>
  <c r="BF58" i="15"/>
  <c r="BB59" i="15"/>
  <c r="AI60" i="15"/>
  <c r="AT68" i="15"/>
  <c r="BM63" i="15"/>
  <c r="AK60" i="15"/>
  <c r="BA70" i="15"/>
  <c r="BE58" i="15"/>
  <c r="AP65" i="15"/>
  <c r="BB60" i="15"/>
  <c r="BC62" i="15"/>
  <c r="AM60" i="15"/>
  <c r="AV69" i="15"/>
  <c r="AV66" i="15"/>
  <c r="AU60" i="15"/>
  <c r="BM68" i="15"/>
  <c r="BD69" i="15"/>
  <c r="BD64" i="15"/>
  <c r="AL63" i="15"/>
  <c r="BK66" i="15"/>
  <c r="AJ58" i="15"/>
  <c r="BC61" i="15"/>
  <c r="AV64" i="15"/>
  <c r="BJ58" i="15"/>
  <c r="AU70" i="15"/>
  <c r="BK70" i="15"/>
  <c r="AQ67" i="15"/>
  <c r="BJ66" i="15"/>
  <c r="AO60" i="15"/>
  <c r="AR65" i="15"/>
  <c r="AW58" i="15"/>
  <c r="BD59" i="15"/>
  <c r="AZ61" i="15"/>
  <c r="AQ60" i="15"/>
  <c r="BE66" i="15"/>
  <c r="BH60" i="15"/>
  <c r="AZ59" i="15"/>
  <c r="AR66" i="15"/>
  <c r="BA61" i="15"/>
  <c r="AU59" i="15"/>
  <c r="C42" i="15" l="1"/>
  <c r="C49" i="15"/>
  <c r="C60" i="15"/>
  <c r="C12" i="15"/>
  <c r="H6" i="15" l="1"/>
  <c r="O5" i="15" s="1"/>
  <c r="H7" i="15"/>
  <c r="O9" i="15" s="1"/>
  <c r="H8" i="15"/>
  <c r="O10" i="15" s="1"/>
  <c r="C17" i="15"/>
  <c r="G47" i="15"/>
  <c r="G44" i="15"/>
  <c r="G51" i="15"/>
  <c r="G43" i="15"/>
  <c r="G42" i="15"/>
  <c r="G45" i="15"/>
  <c r="G52" i="15"/>
  <c r="G46" i="15"/>
  <c r="G49" i="15"/>
  <c r="G50" i="15"/>
  <c r="G53" i="15"/>
  <c r="G48" i="15"/>
  <c r="C44" i="15"/>
  <c r="C47" i="15"/>
  <c r="S20" i="15" l="1"/>
  <c r="K52" i="15"/>
  <c r="H52" i="15"/>
  <c r="S5" i="15"/>
  <c r="H43" i="15"/>
  <c r="K43" i="15"/>
  <c r="S19" i="15"/>
  <c r="H51" i="15"/>
  <c r="K51" i="15"/>
  <c r="S11" i="15"/>
  <c r="H46" i="15"/>
  <c r="K46" i="15"/>
  <c r="S10" i="15"/>
  <c r="K45" i="15"/>
  <c r="H45" i="15"/>
  <c r="S8" i="15"/>
  <c r="K42" i="15"/>
  <c r="H42" i="15"/>
  <c r="G57" i="15"/>
  <c r="S9" i="15"/>
  <c r="H44" i="15"/>
  <c r="K44" i="15"/>
  <c r="S12" i="15"/>
  <c r="K47" i="15"/>
  <c r="H47" i="15"/>
  <c r="S13" i="15"/>
  <c r="H48" i="15"/>
  <c r="K48" i="15"/>
  <c r="C53" i="15"/>
  <c r="C13" i="15"/>
  <c r="C35" i="15"/>
  <c r="I5" i="15"/>
  <c r="I6" i="15" s="1"/>
  <c r="I7" i="15" s="1"/>
  <c r="I8" i="15" s="1"/>
  <c r="C36" i="15"/>
  <c r="K53" i="15"/>
  <c r="H53" i="15"/>
  <c r="S18" i="15"/>
  <c r="H50" i="15"/>
  <c r="K50" i="15"/>
  <c r="S17" i="15"/>
  <c r="K49" i="15"/>
  <c r="H49" i="15"/>
  <c r="O34" i="15"/>
  <c r="BO8" i="15"/>
  <c r="H57" i="15" l="1"/>
  <c r="S55" i="15"/>
  <c r="S47" i="15"/>
  <c r="K57" i="15"/>
  <c r="S48" i="15"/>
  <c r="S49" i="15"/>
  <c r="S53" i="15"/>
  <c r="S56" i="15"/>
  <c r="S52" i="15"/>
  <c r="S50" i="15"/>
  <c r="C52" i="15"/>
  <c r="C54" i="15" s="1"/>
  <c r="C38" i="15"/>
  <c r="S54" i="15"/>
  <c r="S51" i="15"/>
  <c r="S57" i="15"/>
  <c r="AN55" i="15"/>
  <c r="AS55" i="15"/>
  <c r="AH55" i="15"/>
  <c r="BN47" i="15"/>
  <c r="X47" i="15"/>
  <c r="BA47" i="15"/>
  <c r="AZ47" i="15"/>
  <c r="AA48" i="15"/>
  <c r="AK48" i="15"/>
  <c r="V48" i="15"/>
  <c r="AX48" i="15"/>
  <c r="AL53" i="15"/>
  <c r="BL53" i="15"/>
  <c r="AR53" i="15"/>
  <c r="Y52" i="15"/>
  <c r="BI52" i="15"/>
  <c r="BB52" i="15"/>
  <c r="AA52" i="15"/>
  <c r="BL54" i="15"/>
  <c r="AB54" i="15"/>
  <c r="AW54" i="15"/>
  <c r="BK51" i="15"/>
  <c r="AO51" i="15"/>
  <c r="BJ51" i="15"/>
  <c r="AB51" i="15"/>
  <c r="AE57" i="15"/>
  <c r="AY57" i="15"/>
  <c r="AH57" i="15"/>
  <c r="BK49" i="15"/>
  <c r="AT49" i="15"/>
  <c r="AO49" i="15"/>
  <c r="AX49" i="15"/>
  <c r="BN56" i="15"/>
  <c r="AD56" i="15"/>
  <c r="AM56" i="15"/>
  <c r="Y50" i="15"/>
  <c r="AB50" i="15"/>
  <c r="AC50" i="15"/>
  <c r="AV50" i="15"/>
  <c r="BL49" i="15"/>
  <c r="AY50" i="15"/>
  <c r="BB55" i="15"/>
  <c r="AX47" i="15"/>
  <c r="AB53" i="15"/>
  <c r="AR52" i="15"/>
  <c r="BJ54" i="15"/>
  <c r="AP51" i="15"/>
  <c r="BC57" i="15"/>
  <c r="AM49" i="15"/>
  <c r="AW56" i="15"/>
  <c r="AX50" i="15"/>
  <c r="AC55" i="15"/>
  <c r="AY47" i="15"/>
  <c r="AQ48" i="15"/>
  <c r="AZ53" i="15"/>
  <c r="AJ52" i="15"/>
  <c r="AM54" i="15"/>
  <c r="AF51" i="15"/>
  <c r="AN57" i="15"/>
  <c r="BH49" i="15"/>
  <c r="AO56" i="15"/>
  <c r="BL50" i="15"/>
  <c r="BG55" i="15"/>
  <c r="BE47" i="15"/>
  <c r="X48" i="15"/>
  <c r="BC53" i="15"/>
  <c r="AK54" i="15"/>
  <c r="AE54" i="15"/>
  <c r="BK57" i="15"/>
  <c r="AG49" i="15"/>
  <c r="BH56" i="15"/>
  <c r="BK50" i="15"/>
  <c r="AD47" i="15"/>
  <c r="AB48" i="15"/>
  <c r="AW53" i="15"/>
  <c r="BF54" i="15"/>
  <c r="AI54" i="15"/>
  <c r="BN57" i="15"/>
  <c r="AL49" i="15"/>
  <c r="BJ50" i="15"/>
  <c r="AT55" i="15"/>
  <c r="AM47" i="15"/>
  <c r="AT48" i="15"/>
  <c r="AK53" i="15"/>
  <c r="AG54" i="15"/>
  <c r="BE51" i="15"/>
  <c r="AW57" i="15"/>
  <c r="BE56" i="15"/>
  <c r="AJ56" i="15"/>
  <c r="AF47" i="15"/>
  <c r="BL48" i="15"/>
  <c r="AG53" i="15"/>
  <c r="AM52" i="15"/>
  <c r="BC54" i="15"/>
  <c r="BA57" i="15"/>
  <c r="BE49" i="15"/>
  <c r="AM50" i="15"/>
  <c r="BN55" i="15"/>
  <c r="BE55" i="15"/>
  <c r="AI55" i="15"/>
  <c r="AV47" i="15"/>
  <c r="U47" i="15"/>
  <c r="BD47" i="15"/>
  <c r="Z47" i="15"/>
  <c r="BE48" i="15"/>
  <c r="U48" i="15"/>
  <c r="AN48" i="15"/>
  <c r="Z48" i="15"/>
  <c r="BJ53" i="15"/>
  <c r="AI53" i="15"/>
  <c r="AU53" i="15"/>
  <c r="AV52" i="15"/>
  <c r="AQ52" i="15"/>
  <c r="BF52" i="15"/>
  <c r="AG52" i="15"/>
  <c r="AA54" i="15"/>
  <c r="AY54" i="15"/>
  <c r="BA54" i="15"/>
  <c r="Y51" i="15"/>
  <c r="AH51" i="15"/>
  <c r="AJ51" i="15"/>
  <c r="AL51" i="15"/>
  <c r="AD57" i="15"/>
  <c r="AT57" i="15"/>
  <c r="BB57" i="15"/>
  <c r="BB49" i="15"/>
  <c r="AP49" i="15"/>
  <c r="Y49" i="15"/>
  <c r="BI49" i="15"/>
  <c r="AP56" i="15"/>
  <c r="AG56" i="15"/>
  <c r="AY56" i="15"/>
  <c r="BI50" i="15"/>
  <c r="BB50" i="15"/>
  <c r="BA50" i="15"/>
  <c r="AJ50" i="15"/>
  <c r="AS50" i="15"/>
  <c r="AL50" i="15"/>
  <c r="AU50" i="15"/>
  <c r="BI53" i="15"/>
  <c r="AX52" i="15"/>
  <c r="AT54" i="15"/>
  <c r="X51" i="15"/>
  <c r="BM57" i="15"/>
  <c r="BA49" i="15"/>
  <c r="AT56" i="15"/>
  <c r="BH50" i="15"/>
  <c r="AE55" i="15"/>
  <c r="AC47" i="15"/>
  <c r="BK48" i="15"/>
  <c r="AO48" i="15"/>
  <c r="AE53" i="15"/>
  <c r="BD52" i="15"/>
  <c r="AU52" i="15"/>
  <c r="BE54" i="15"/>
  <c r="AN51" i="15"/>
  <c r="AT51" i="15"/>
  <c r="AI57" i="15"/>
  <c r="BC49" i="15"/>
  <c r="BK56" i="15"/>
  <c r="AR50" i="15"/>
  <c r="BC55" i="15"/>
  <c r="AT47" i="15"/>
  <c r="AI48" i="15"/>
  <c r="AJ53" i="15"/>
  <c r="AD52" i="15"/>
  <c r="AQ54" i="15"/>
  <c r="AX51" i="15"/>
  <c r="AV57" i="15"/>
  <c r="W49" i="15"/>
  <c r="BF56" i="15"/>
  <c r="AF50" i="15"/>
  <c r="BH55" i="15"/>
  <c r="BD48" i="15"/>
  <c r="AP53" i="15"/>
  <c r="AB52" i="15"/>
  <c r="AS54" i="15"/>
  <c r="BB54" i="15"/>
  <c r="AE51" i="15"/>
  <c r="AA49" i="15"/>
  <c r="AZ49" i="15"/>
  <c r="BI56" i="15"/>
  <c r="AE50" i="15"/>
  <c r="BO47" i="15"/>
  <c r="AV48" i="15"/>
  <c r="AX53" i="15"/>
  <c r="BJ52" i="15"/>
  <c r="AH54" i="15"/>
  <c r="AW51" i="15"/>
  <c r="AQ57" i="15"/>
  <c r="AF56" i="15"/>
  <c r="BD56" i="15"/>
  <c r="AY55" i="15"/>
  <c r="AQ47" i="15"/>
  <c r="BG48" i="15"/>
  <c r="BA52" i="15"/>
  <c r="BG54" i="15"/>
  <c r="AZ57" i="15"/>
  <c r="BO57" i="15"/>
  <c r="BJ56" i="15"/>
  <c r="AI50" i="15"/>
  <c r="AW55" i="15"/>
  <c r="AG47" i="15"/>
  <c r="AM48" i="15"/>
  <c r="AP52" i="15"/>
  <c r="AF54" i="15"/>
  <c r="AV51" i="15"/>
  <c r="AS49" i="15"/>
  <c r="BC56" i="15"/>
  <c r="AH50" i="15"/>
  <c r="AV55" i="15"/>
  <c r="BJ47" i="15"/>
  <c r="BK53" i="15"/>
  <c r="AU54" i="15"/>
  <c r="Z51" i="15"/>
  <c r="BL57" i="15"/>
  <c r="AH49" i="15"/>
  <c r="BO50" i="15"/>
  <c r="AB55" i="15"/>
  <c r="AZ55" i="15"/>
  <c r="AF55" i="15"/>
  <c r="AO47" i="15"/>
  <c r="AP47" i="15"/>
  <c r="AE47" i="15"/>
  <c r="AU47" i="15"/>
  <c r="BB48" i="15"/>
  <c r="AS48" i="15"/>
  <c r="AU48" i="15"/>
  <c r="BC48" i="15"/>
  <c r="AV53" i="15"/>
  <c r="BO53" i="15"/>
  <c r="AN53" i="15"/>
  <c r="AZ52" i="15"/>
  <c r="BO52" i="15"/>
  <c r="AS52" i="15"/>
  <c r="AI52" i="15"/>
  <c r="AL54" i="15"/>
  <c r="AC54" i="15"/>
  <c r="BK54" i="15"/>
  <c r="BH51" i="15"/>
  <c r="AA51" i="15"/>
  <c r="BD51" i="15"/>
  <c r="BN51" i="15"/>
  <c r="BD57" i="15"/>
  <c r="AG57" i="15"/>
  <c r="BF57" i="15"/>
  <c r="AN49" i="15"/>
  <c r="Z49" i="15"/>
  <c r="AR49" i="15"/>
  <c r="BO49" i="15"/>
  <c r="AN56" i="15"/>
  <c r="AZ56" i="15"/>
  <c r="AK56" i="15"/>
  <c r="BM50" i="15"/>
  <c r="AP50" i="15"/>
  <c r="BC50" i="15"/>
  <c r="BE53" i="15"/>
  <c r="BE52" i="15"/>
  <c r="AM51" i="15"/>
  <c r="BE57" i="15"/>
  <c r="V49" i="15"/>
  <c r="AX56" i="15"/>
  <c r="BN50" i="15"/>
  <c r="AX55" i="15"/>
  <c r="AI47" i="15"/>
  <c r="BN48" i="15"/>
  <c r="AM53" i="15"/>
  <c r="BN52" i="15"/>
  <c r="BH54" i="15"/>
  <c r="AG51" i="15"/>
  <c r="AX57" i="15"/>
  <c r="AQ49" i="15"/>
  <c r="AC56" i="15"/>
  <c r="BF50" i="15"/>
  <c r="BK55" i="15"/>
  <c r="AW47" i="15"/>
  <c r="BA48" i="15"/>
  <c r="BH53" i="15"/>
  <c r="AT52" i="15"/>
  <c r="AZ51" i="15"/>
  <c r="AJ57" i="15"/>
  <c r="AE49" i="15"/>
  <c r="AU56" i="15"/>
  <c r="AD50" i="15"/>
  <c r="AO55" i="15"/>
  <c r="Y47" i="15"/>
  <c r="AF48" i="15"/>
  <c r="AH53" i="15"/>
  <c r="AF52" i="15"/>
  <c r="BG51" i="15"/>
  <c r="AL57" i="15"/>
  <c r="AI49" i="15"/>
  <c r="AZ50" i="15"/>
  <c r="AU55" i="15"/>
  <c r="BK47" i="15"/>
  <c r="AG48" i="15"/>
  <c r="BF53" i="15"/>
  <c r="AH52" i="15"/>
  <c r="AJ54" i="15"/>
  <c r="AU57" i="15"/>
  <c r="AU49" i="15"/>
  <c r="AT50" i="15"/>
  <c r="BA55" i="15"/>
  <c r="AK47" i="15"/>
  <c r="BD53" i="15"/>
  <c r="BK52" i="15"/>
  <c r="BC51" i="15"/>
  <c r="AO57" i="15"/>
  <c r="AR56" i="15"/>
  <c r="AW50" i="15"/>
  <c r="AS47" i="15"/>
  <c r="AP48" i="15"/>
  <c r="BN53" i="15"/>
  <c r="BO54" i="15"/>
  <c r="AM57" i="15"/>
  <c r="BF49" i="15"/>
  <c r="AA50" i="15"/>
  <c r="AD55" i="15"/>
  <c r="W47" i="15"/>
  <c r="W48" i="15"/>
  <c r="BH52" i="15"/>
  <c r="BF51" i="15"/>
  <c r="AF49" i="15"/>
  <c r="BO56" i="15"/>
  <c r="AQ50" i="15"/>
  <c r="AJ55" i="15"/>
  <c r="BD55" i="15"/>
  <c r="AK55" i="15"/>
  <c r="BM55" i="15"/>
  <c r="BI47" i="15"/>
  <c r="T47" i="15"/>
  <c r="AN47" i="15"/>
  <c r="AL47" i="15"/>
  <c r="AC48" i="15"/>
  <c r="Y48" i="15"/>
  <c r="AL48" i="15"/>
  <c r="AD48" i="15"/>
  <c r="AD53" i="15"/>
  <c r="AQ53" i="15"/>
  <c r="BG53" i="15"/>
  <c r="AO52" i="15"/>
  <c r="BG52" i="15"/>
  <c r="Z52" i="15"/>
  <c r="AY52" i="15"/>
  <c r="AP54" i="15"/>
  <c r="AX54" i="15"/>
  <c r="AR54" i="15"/>
  <c r="AQ51" i="15"/>
  <c r="AC51" i="15"/>
  <c r="AY51" i="15"/>
  <c r="AU51" i="15"/>
  <c r="BG57" i="15"/>
  <c r="AF57" i="15"/>
  <c r="AR57" i="15"/>
  <c r="AV49" i="15"/>
  <c r="AC49" i="15"/>
  <c r="BD49" i="15"/>
  <c r="AK49" i="15"/>
  <c r="AQ56" i="15"/>
  <c r="AH56" i="15"/>
  <c r="BG56" i="15"/>
  <c r="BE50" i="15"/>
  <c r="AN50" i="15"/>
  <c r="BM53" i="15"/>
  <c r="AO54" i="15"/>
  <c r="AD51" i="15"/>
  <c r="AS57" i="15"/>
  <c r="AW49" i="15"/>
  <c r="AL56" i="15"/>
  <c r="BG50" i="15"/>
  <c r="AM55" i="15"/>
  <c r="BF47" i="15"/>
  <c r="AZ48" i="15"/>
  <c r="BA53" i="15"/>
  <c r="BM52" i="15"/>
  <c r="BM54" i="15"/>
  <c r="BL51" i="15"/>
  <c r="AP57" i="15"/>
  <c r="BM49" i="15"/>
  <c r="BA56" i="15"/>
  <c r="AK50" i="15"/>
  <c r="BO55" i="15"/>
  <c r="BH47" i="15"/>
  <c r="BM48" i="15"/>
  <c r="AS53" i="15"/>
  <c r="BL52" i="15"/>
  <c r="AD54" i="15"/>
  <c r="BO51" i="15"/>
  <c r="AY49" i="15"/>
  <c r="Z50" i="15"/>
  <c r="BG47" i="15"/>
  <c r="BL47" i="15"/>
  <c r="BI48" i="15"/>
  <c r="AY53" i="15"/>
  <c r="BI54" i="15"/>
  <c r="AS51" i="15"/>
  <c r="BI57" i="15"/>
  <c r="BB56" i="15"/>
  <c r="X50" i="15"/>
  <c r="AQ55" i="15"/>
  <c r="BC47" i="15"/>
  <c r="AY48" i="15"/>
  <c r="AO53" i="15"/>
  <c r="BC52" i="15"/>
  <c r="AI51" i="15"/>
  <c r="BH57" i="15"/>
  <c r="BN49" i="15"/>
  <c r="W50" i="15"/>
  <c r="BL55" i="15"/>
  <c r="BO48" i="15"/>
  <c r="AT53" i="15"/>
  <c r="BN54" i="15"/>
  <c r="AK51" i="15"/>
  <c r="BJ49" i="15"/>
  <c r="AS56" i="15"/>
  <c r="AA47" i="15"/>
  <c r="AH48" i="15"/>
  <c r="Z53" i="15"/>
  <c r="AC52" i="15"/>
  <c r="AZ54" i="15"/>
  <c r="AK57" i="15"/>
  <c r="BG49" i="15"/>
  <c r="AG50" i="15"/>
  <c r="BB47" i="15"/>
  <c r="AE48" i="15"/>
  <c r="AC53" i="15"/>
  <c r="AN52" i="15"/>
  <c r="AN54" i="15"/>
  <c r="BJ57" i="15"/>
  <c r="AI56" i="15"/>
  <c r="AO50" i="15"/>
  <c r="BI55" i="15"/>
  <c r="AR55" i="15"/>
  <c r="BF55" i="15"/>
  <c r="AG55" i="15"/>
  <c r="V47" i="15"/>
  <c r="AR47" i="15"/>
  <c r="BM47" i="15"/>
  <c r="AJ47" i="15"/>
  <c r="BJ48" i="15"/>
  <c r="AJ48" i="15"/>
  <c r="BH48" i="15"/>
  <c r="BF48" i="15"/>
  <c r="AL52" i="15"/>
  <c r="AK52" i="15"/>
  <c r="BD54" i="15"/>
  <c r="BM51" i="15"/>
  <c r="AJ49" i="15"/>
  <c r="BD50" i="15"/>
  <c r="AP55" i="15"/>
  <c r="AH47" i="15"/>
  <c r="BA51" i="15"/>
  <c r="BM56" i="15"/>
  <c r="AB47" i="15"/>
  <c r="AW48" i="15"/>
  <c r="BB53" i="15"/>
  <c r="AW52" i="15"/>
  <c r="BI51" i="15"/>
  <c r="AB49" i="15"/>
  <c r="BL56" i="15"/>
  <c r="BJ55" i="15"/>
  <c r="AF53" i="15"/>
  <c r="AE52" i="15"/>
  <c r="AR51" i="15"/>
  <c r="X49" i="15"/>
  <c r="AE56" i="15"/>
  <c r="AL55" i="15"/>
  <c r="AR48" i="15"/>
  <c r="AA53" i="15"/>
  <c r="AV54" i="15"/>
  <c r="BB51" i="15"/>
  <c r="AD49" i="15"/>
  <c r="AV56" i="15"/>
  <c r="AX45" i="15" l="1"/>
  <c r="AI45" i="15"/>
  <c r="AJ45" i="15"/>
  <c r="AL45" i="15"/>
  <c r="AU45" i="15"/>
  <c r="Z45" i="15"/>
  <c r="AZ45" i="15"/>
  <c r="W45" i="15"/>
  <c r="AG45" i="15"/>
  <c r="AK45" i="15"/>
  <c r="BE45" i="15"/>
  <c r="AY45" i="15"/>
  <c r="AT45" i="15"/>
  <c r="BF45" i="15"/>
  <c r="BM45" i="15"/>
  <c r="AN45" i="15"/>
  <c r="AE45" i="15"/>
  <c r="BD45" i="15"/>
  <c r="BA45" i="15"/>
  <c r="BJ45" i="15"/>
  <c r="AM45" i="15"/>
  <c r="AQ45" i="15"/>
  <c r="BC45" i="15"/>
  <c r="BL45" i="15"/>
  <c r="BH45" i="15"/>
  <c r="AH45" i="15"/>
  <c r="AR45" i="15"/>
  <c r="T45" i="15"/>
  <c r="AP45" i="15"/>
  <c r="U45" i="15"/>
  <c r="X45" i="15"/>
  <c r="AF45" i="15"/>
  <c r="AA45" i="15"/>
  <c r="AB45" i="15"/>
  <c r="BK45" i="15"/>
  <c r="Y45" i="15"/>
  <c r="AW45" i="15"/>
  <c r="AC45" i="15"/>
  <c r="V45" i="15"/>
  <c r="BI45" i="15"/>
  <c r="AO45" i="15"/>
  <c r="AV45" i="15"/>
  <c r="BN45" i="15"/>
  <c r="BB45" i="15"/>
  <c r="AS45" i="15"/>
  <c r="AD45" i="15"/>
  <c r="BO45" i="15"/>
  <c r="BG45" i="15"/>
  <c r="I42" i="15"/>
  <c r="I52" i="15"/>
  <c r="I50" i="15"/>
  <c r="I44" i="15"/>
  <c r="I46" i="15"/>
  <c r="I51" i="15"/>
  <c r="I53" i="15"/>
  <c r="I48" i="15"/>
  <c r="I49" i="15"/>
  <c r="I43" i="15"/>
  <c r="I47" i="15"/>
  <c r="I45" i="15"/>
  <c r="C55" i="15"/>
  <c r="J52" i="15" l="1"/>
  <c r="J46" i="15"/>
  <c r="J49" i="15"/>
  <c r="J44" i="15"/>
  <c r="J43" i="15"/>
  <c r="J45" i="15"/>
  <c r="J48" i="15"/>
  <c r="J50" i="15"/>
  <c r="J53" i="15"/>
  <c r="J47" i="15"/>
  <c r="J51" i="15"/>
  <c r="J42" i="15"/>
  <c r="I57" i="15"/>
  <c r="J57" i="15" l="1"/>
  <c r="AQ4" i="15"/>
  <c r="AQ8" i="15"/>
  <c r="BC21" i="15"/>
  <c r="AY18" i="15"/>
  <c r="BJ28" i="15"/>
  <c r="BA20" i="15"/>
  <c r="BF24" i="15"/>
  <c r="AU11" i="15"/>
  <c r="AS9" i="15"/>
  <c r="BN32" i="15"/>
  <c r="AX17" i="15"/>
  <c r="BH26" i="15"/>
  <c r="AT10" i="15"/>
  <c r="BG25" i="15"/>
  <c r="BD22" i="15"/>
  <c r="AV12" i="15"/>
  <c r="BE23" i="15"/>
  <c r="AZ19" i="15"/>
  <c r="BI27" i="15"/>
  <c r="BM31" i="15"/>
  <c r="BL30" i="15"/>
  <c r="AW13" i="15"/>
  <c r="AR5" i="15"/>
  <c r="BK29" i="15"/>
  <c r="AO4" i="15"/>
  <c r="AO8" i="15"/>
  <c r="BJ30" i="15"/>
  <c r="BF26" i="15"/>
  <c r="BB22" i="15"/>
  <c r="AY20" i="15"/>
  <c r="BH28" i="15"/>
  <c r="AW18" i="15"/>
  <c r="BC23" i="15"/>
  <c r="AS11" i="15"/>
  <c r="BL32" i="15"/>
  <c r="AV17" i="15"/>
  <c r="BD24" i="15"/>
  <c r="BI29" i="15"/>
  <c r="BA21" i="15"/>
  <c r="AR10" i="15"/>
  <c r="BK31" i="15"/>
  <c r="AT12" i="15"/>
  <c r="BE25" i="15"/>
  <c r="AX19" i="15"/>
  <c r="AQ9" i="15"/>
  <c r="BG27" i="15"/>
  <c r="AP5" i="15"/>
  <c r="AU13" i="15"/>
  <c r="AM4" i="15"/>
  <c r="AM8" i="15"/>
  <c r="BD26" i="15"/>
  <c r="AZ22" i="15"/>
  <c r="AW20" i="15"/>
  <c r="BF28" i="15"/>
  <c r="AQ11" i="15"/>
  <c r="BE27" i="15"/>
  <c r="AY21" i="15"/>
  <c r="AT17" i="15"/>
  <c r="BI31" i="15"/>
  <c r="BG29" i="15"/>
  <c r="AP10" i="15"/>
  <c r="AU18" i="15"/>
  <c r="BC25" i="15"/>
  <c r="AR12" i="15"/>
  <c r="BJ32" i="15"/>
  <c r="AV19" i="15"/>
  <c r="BH30" i="15"/>
  <c r="AS13" i="15"/>
  <c r="AO9" i="15"/>
  <c r="BA23" i="15"/>
  <c r="AN5" i="15"/>
  <c r="BB24" i="15"/>
  <c r="AK4" i="15"/>
  <c r="AK8" i="15"/>
  <c r="BH32" i="15"/>
  <c r="BA25" i="15"/>
  <c r="AU20" i="15"/>
  <c r="BD28" i="15"/>
  <c r="AO11" i="15"/>
  <c r="AM9" i="15"/>
  <c r="BE29" i="15"/>
  <c r="AR17" i="15"/>
  <c r="BB26" i="15"/>
  <c r="AN10" i="15"/>
  <c r="AX22" i="15"/>
  <c r="AP12" i="15"/>
  <c r="BF30" i="15"/>
  <c r="AY23" i="15"/>
  <c r="AT19" i="15"/>
  <c r="AZ24" i="15"/>
  <c r="AS18" i="15"/>
  <c r="BG31" i="15"/>
  <c r="AQ13" i="15"/>
  <c r="AW21" i="15"/>
  <c r="AL5" i="15"/>
  <c r="BC27" i="15"/>
  <c r="AI4" i="15"/>
  <c r="AI8" i="15"/>
  <c r="AU21" i="15"/>
  <c r="AQ18" i="15"/>
  <c r="BF32" i="15"/>
  <c r="AS20" i="15"/>
  <c r="BB28" i="15"/>
  <c r="AM11" i="15"/>
  <c r="BE31" i="15"/>
  <c r="AZ26" i="15"/>
  <c r="AP17" i="15"/>
  <c r="BC29" i="15"/>
  <c r="AL10" i="15"/>
  <c r="AV22" i="15"/>
  <c r="AY25" i="15"/>
  <c r="AN12" i="15"/>
  <c r="AX24" i="15"/>
  <c r="AR19" i="15"/>
  <c r="AW23" i="15"/>
  <c r="AO13" i="15"/>
  <c r="AK9" i="15"/>
  <c r="BA27" i="15"/>
  <c r="AJ5" i="15"/>
  <c r="BD30" i="15"/>
  <c r="AH4" i="15"/>
  <c r="AH8" i="15"/>
  <c r="BB29" i="15"/>
  <c r="BC30" i="15"/>
  <c r="AR20" i="15"/>
  <c r="BD31" i="15"/>
  <c r="AW24" i="15"/>
  <c r="AL11" i="15"/>
  <c r="AU22" i="15"/>
  <c r="BA28" i="15"/>
  <c r="AO17" i="15"/>
  <c r="AJ9" i="15"/>
  <c r="AP18" i="15"/>
  <c r="BE32" i="15"/>
  <c r="AX25" i="15"/>
  <c r="AK10" i="15"/>
  <c r="AV23" i="15"/>
  <c r="AM12" i="15"/>
  <c r="AZ27" i="15"/>
  <c r="AQ19" i="15"/>
  <c r="AT21" i="15"/>
  <c r="AY26" i="15"/>
  <c r="AI5" i="15"/>
  <c r="AN13" i="15"/>
  <c r="AE4" i="15"/>
  <c r="AE8" i="15"/>
  <c r="BB32" i="15"/>
  <c r="AQ21" i="15"/>
  <c r="AT24" i="15"/>
  <c r="AO20" i="15"/>
  <c r="AX28" i="15"/>
  <c r="AI11" i="15"/>
  <c r="AG9" i="15"/>
  <c r="AV26" i="15"/>
  <c r="AL17" i="15"/>
  <c r="AY29" i="15"/>
  <c r="BA31" i="15"/>
  <c r="AH10" i="15"/>
  <c r="AW27" i="15"/>
  <c r="AR22" i="15"/>
  <c r="AJ12" i="15"/>
  <c r="AZ30" i="15"/>
  <c r="AN19" i="15"/>
  <c r="AU25" i="15"/>
  <c r="AM18" i="15"/>
  <c r="AS23" i="15"/>
  <c r="AF5" i="15"/>
  <c r="AK13" i="15"/>
  <c r="AD4" i="15"/>
  <c r="AD8" i="15"/>
  <c r="AP21" i="15"/>
  <c r="AR23" i="15"/>
  <c r="AN20" i="15"/>
  <c r="AZ31" i="15"/>
  <c r="AU26" i="15"/>
  <c r="AH11" i="15"/>
  <c r="BA32" i="15"/>
  <c r="AY30" i="15"/>
  <c r="AK17" i="15"/>
  <c r="AF9" i="15"/>
  <c r="AW28" i="15"/>
  <c r="AG10" i="15"/>
  <c r="AV27" i="15"/>
  <c r="AI12" i="15"/>
  <c r="AQ22" i="15"/>
  <c r="AM19" i="15"/>
  <c r="AS24" i="15"/>
  <c r="AJ13" i="15"/>
  <c r="AT25" i="15"/>
  <c r="AL18" i="15"/>
  <c r="AE5" i="15"/>
  <c r="AX29" i="15"/>
  <c r="AA4" i="15"/>
  <c r="AA8" i="15"/>
  <c r="AN22" i="15"/>
  <c r="AS27" i="15"/>
  <c r="AK20" i="15"/>
  <c r="AM21" i="15"/>
  <c r="AQ25" i="15"/>
  <c r="AE11" i="15"/>
  <c r="AO23" i="15"/>
  <c r="AR26" i="15"/>
  <c r="AX32" i="15"/>
  <c r="AH17" i="15"/>
  <c r="AV30" i="15"/>
  <c r="AD10" i="15"/>
  <c r="AC9" i="15"/>
  <c r="AI18" i="15"/>
  <c r="AP24" i="15"/>
  <c r="AF12" i="15"/>
  <c r="AW31" i="15"/>
  <c r="AJ19" i="15"/>
  <c r="AU29" i="15"/>
  <c r="AT28" i="15"/>
  <c r="AB5" i="15"/>
  <c r="AG13" i="15"/>
  <c r="Z4" i="15"/>
  <c r="Z8" i="15"/>
  <c r="AL21" i="15"/>
  <c r="AR27" i="15"/>
  <c r="AM22" i="15"/>
  <c r="AJ20" i="15"/>
  <c r="AS28" i="15"/>
  <c r="AD11" i="15"/>
  <c r="AQ26" i="15"/>
  <c r="AG17" i="15"/>
  <c r="AH18" i="15"/>
  <c r="AO24" i="15"/>
  <c r="AC10" i="15"/>
  <c r="AU30" i="15"/>
  <c r="AE12" i="15"/>
  <c r="AP25" i="15"/>
  <c r="AN23" i="15"/>
  <c r="AI19" i="15"/>
  <c r="AB9" i="15"/>
  <c r="AV31" i="15"/>
  <c r="AF13" i="15"/>
  <c r="AW32" i="15"/>
  <c r="AA5" i="15"/>
  <c r="AT29" i="15"/>
  <c r="AW4" i="15"/>
  <c r="AW8" i="15"/>
  <c r="BN26" i="15"/>
  <c r="BG20" i="15"/>
  <c r="BO27" i="15"/>
  <c r="BA11" i="15"/>
  <c r="BL24" i="15"/>
  <c r="BD17" i="15"/>
  <c r="BE18" i="15"/>
  <c r="BK23" i="15"/>
  <c r="AZ10" i="15"/>
  <c r="BJ22" i="15"/>
  <c r="BB12" i="15"/>
  <c r="BI21" i="15"/>
  <c r="BF19" i="15"/>
  <c r="AY9" i="15"/>
  <c r="BM25" i="15"/>
  <c r="AX5" i="15"/>
  <c r="BC13" i="15"/>
  <c r="AR4" i="15"/>
  <c r="AR8" i="15"/>
  <c r="BD21" i="15"/>
  <c r="AY17" i="15"/>
  <c r="BB20" i="15"/>
  <c r="BI26" i="15"/>
  <c r="AU10" i="15"/>
  <c r="BL29" i="15"/>
  <c r="AW12" i="15"/>
  <c r="BK28" i="15"/>
  <c r="BH25" i="15"/>
  <c r="AV11" i="15"/>
  <c r="BM30" i="15"/>
  <c r="BA19" i="15"/>
  <c r="BJ27" i="15"/>
  <c r="AX13" i="15"/>
  <c r="BF23" i="15"/>
  <c r="AT9" i="15"/>
  <c r="BO32" i="15"/>
  <c r="AZ18" i="15"/>
  <c r="BN31" i="15"/>
  <c r="BE22" i="15"/>
  <c r="AS5" i="15"/>
  <c r="BG24" i="15"/>
  <c r="BI4" i="15"/>
  <c r="BI8" i="15"/>
  <c r="BK9" i="15"/>
  <c r="BM11" i="15"/>
  <c r="BL10" i="15"/>
  <c r="BN12" i="15"/>
  <c r="BJ5" i="15"/>
  <c r="BO13" i="15"/>
  <c r="AY4" i="15"/>
  <c r="AY8" i="15"/>
  <c r="BL22" i="15"/>
  <c r="BN24" i="15"/>
  <c r="BA9" i="15"/>
  <c r="BI20" i="15"/>
  <c r="BC11" i="15"/>
  <c r="BB10" i="15"/>
  <c r="BG18" i="15"/>
  <c r="BF17" i="15"/>
  <c r="BK21" i="15"/>
  <c r="BD12" i="15"/>
  <c r="BM23" i="15"/>
  <c r="BH19" i="15"/>
  <c r="BE13" i="15"/>
  <c r="AZ5" i="15"/>
  <c r="BO25" i="15"/>
  <c r="AX4" i="15"/>
  <c r="AX8" i="15"/>
  <c r="BJ21" i="15"/>
  <c r="BF18" i="15"/>
  <c r="BO26" i="15"/>
  <c r="BM24" i="15"/>
  <c r="BN25" i="15"/>
  <c r="BB11" i="15"/>
  <c r="BG19" i="15"/>
  <c r="BD13" i="15"/>
  <c r="BH20" i="15"/>
  <c r="BE17" i="15"/>
  <c r="BC12" i="15"/>
  <c r="BK22" i="15"/>
  <c r="BA10" i="15"/>
  <c r="AZ9" i="15"/>
  <c r="AY5" i="15"/>
  <c r="BL23" i="15"/>
  <c r="AS4" i="15"/>
  <c r="AS8" i="15"/>
  <c r="BJ26" i="15"/>
  <c r="AY13" i="15"/>
  <c r="BL28" i="15"/>
  <c r="BF22" i="15"/>
  <c r="AU9" i="15"/>
  <c r="BH24" i="15"/>
  <c r="BA18" i="15"/>
  <c r="AV10" i="15"/>
  <c r="AX12" i="15"/>
  <c r="BO31" i="15"/>
  <c r="BE21" i="15"/>
  <c r="BM29" i="15"/>
  <c r="AZ17" i="15"/>
  <c r="BN30" i="15"/>
  <c r="BC20" i="15"/>
  <c r="BI25" i="15"/>
  <c r="BG23" i="15"/>
  <c r="AW11" i="15"/>
  <c r="BK27" i="15"/>
  <c r="AT5" i="15"/>
  <c r="BB19" i="15"/>
  <c r="BA4" i="15"/>
  <c r="BA8" i="15"/>
  <c r="BD10" i="15"/>
  <c r="BM21" i="15"/>
  <c r="BF12" i="15"/>
  <c r="BI18" i="15"/>
  <c r="BJ19" i="15"/>
  <c r="BG13" i="15"/>
  <c r="BK20" i="15"/>
  <c r="BC9" i="15"/>
  <c r="BO23" i="15"/>
  <c r="BN22" i="15"/>
  <c r="BE11" i="15"/>
  <c r="BB5" i="15"/>
  <c r="BH17" i="15"/>
  <c r="BM4" i="15"/>
  <c r="BM8" i="15"/>
  <c r="AU4" i="15"/>
  <c r="AU8" i="15"/>
  <c r="BB17" i="15"/>
  <c r="BK25" i="15"/>
  <c r="AX10" i="15"/>
  <c r="BG21" i="15"/>
  <c r="AZ12" i="15"/>
  <c r="BH22" i="15"/>
  <c r="BD19" i="15"/>
  <c r="BI23" i="15"/>
  <c r="BA13" i="15"/>
  <c r="BJ24" i="15"/>
  <c r="BL26" i="15"/>
  <c r="AW9" i="15"/>
  <c r="BN28" i="15"/>
  <c r="BC18" i="15"/>
  <c r="BM27" i="15"/>
  <c r="BO29" i="15"/>
  <c r="BE20" i="15"/>
  <c r="AV5" i="15"/>
  <c r="AY11" i="15"/>
  <c r="AP4" i="15"/>
  <c r="AP8" i="15"/>
  <c r="BM32" i="15"/>
  <c r="AW17" i="15"/>
  <c r="BK30" i="15"/>
  <c r="AS10" i="15"/>
  <c r="BC22" i="15"/>
  <c r="BH27" i="15"/>
  <c r="AU12" i="15"/>
  <c r="BI28" i="15"/>
  <c r="BF25" i="15"/>
  <c r="AY19" i="15"/>
  <c r="BL31" i="15"/>
  <c r="BB21" i="15"/>
  <c r="AV13" i="15"/>
  <c r="BE24" i="15"/>
  <c r="AR9" i="15"/>
  <c r="BG26" i="15"/>
  <c r="AX18" i="15"/>
  <c r="BD23" i="15"/>
  <c r="AZ20" i="15"/>
  <c r="BJ29" i="15"/>
  <c r="AQ5" i="15"/>
  <c r="AT11" i="15"/>
  <c r="AL4" i="15"/>
  <c r="AL8" i="15"/>
  <c r="BI32" i="15"/>
  <c r="AS17" i="15"/>
  <c r="AZ23" i="15"/>
  <c r="BE28" i="15"/>
  <c r="BF29" i="15"/>
  <c r="AO10" i="15"/>
  <c r="AX21" i="15"/>
  <c r="AQ12" i="15"/>
  <c r="BC26" i="15"/>
  <c r="BH31" i="15"/>
  <c r="AU19" i="15"/>
  <c r="AV20" i="15"/>
  <c r="BD27" i="15"/>
  <c r="AR13" i="15"/>
  <c r="BB25" i="15"/>
  <c r="AN9" i="15"/>
  <c r="AY22" i="15"/>
  <c r="AT18" i="15"/>
  <c r="BA24" i="15"/>
  <c r="BG30" i="15"/>
  <c r="AM5" i="15"/>
  <c r="AP11" i="15"/>
  <c r="AB4" i="15"/>
  <c r="AB8" i="15"/>
  <c r="AQ24" i="15"/>
  <c r="AI17" i="15"/>
  <c r="AN21" i="15"/>
  <c r="AU28" i="15"/>
  <c r="AE10" i="15"/>
  <c r="AW30" i="15"/>
  <c r="AG12" i="15"/>
  <c r="AR25" i="15"/>
  <c r="AK19" i="15"/>
  <c r="AT27" i="15"/>
  <c r="AY32" i="15"/>
  <c r="AH13" i="15"/>
  <c r="AP23" i="15"/>
  <c r="AD9" i="15"/>
  <c r="AV29" i="15"/>
  <c r="AJ18" i="15"/>
  <c r="AX31" i="15"/>
  <c r="AS26" i="15"/>
  <c r="AL20" i="15"/>
  <c r="AF11" i="15"/>
  <c r="AC5" i="15"/>
  <c r="AO22" i="15"/>
  <c r="BK4" i="15"/>
  <c r="BK8" i="15"/>
  <c r="BN10" i="15"/>
  <c r="BO11" i="15"/>
  <c r="BL5" i="15"/>
  <c r="BM9" i="15"/>
  <c r="BD4" i="15"/>
  <c r="BD8" i="15"/>
  <c r="BK17" i="15"/>
  <c r="BG10" i="15"/>
  <c r="BI12" i="15"/>
  <c r="BM19" i="15"/>
  <c r="BJ13" i="15"/>
  <c r="BF9" i="15"/>
  <c r="BL18" i="15"/>
  <c r="BN20" i="15"/>
  <c r="BE5" i="15"/>
  <c r="BH11" i="15"/>
  <c r="X4" i="15"/>
  <c r="X8" i="15"/>
  <c r="AR29" i="15"/>
  <c r="AE17" i="15"/>
  <c r="AL23" i="15"/>
  <c r="AH20" i="15"/>
  <c r="AP27" i="15"/>
  <c r="AA10" i="15"/>
  <c r="AO26" i="15"/>
  <c r="AC12" i="15"/>
  <c r="AS30" i="15"/>
  <c r="AQ28" i="15"/>
  <c r="AG19" i="15"/>
  <c r="AN25" i="15"/>
  <c r="AD13" i="15"/>
  <c r="AM24" i="15"/>
  <c r="AK22" i="15"/>
  <c r="Z9" i="15"/>
  <c r="AU32" i="15"/>
  <c r="AF18" i="15"/>
  <c r="AT31" i="15"/>
  <c r="AJ21" i="15"/>
  <c r="Y5" i="15"/>
  <c r="AB11" i="15"/>
  <c r="BG4" i="15"/>
  <c r="BG8" i="15"/>
  <c r="BN17" i="15"/>
  <c r="BJ10" i="15"/>
  <c r="BL12" i="15"/>
  <c r="BM13" i="15"/>
  <c r="BO18" i="15"/>
  <c r="BI9" i="15"/>
  <c r="BH5" i="15"/>
  <c r="BK11" i="15"/>
  <c r="BH4" i="15"/>
  <c r="BH8" i="15"/>
  <c r="BL11" i="15"/>
  <c r="BO17" i="15"/>
  <c r="BK10" i="15"/>
  <c r="BM12" i="15"/>
  <c r="BN13" i="15"/>
  <c r="BI5" i="15"/>
  <c r="BJ9" i="15"/>
  <c r="AZ4" i="15"/>
  <c r="AZ8" i="15"/>
  <c r="BE12" i="15"/>
  <c r="BI19" i="15"/>
  <c r="BB9" i="15"/>
  <c r="BO24" i="15"/>
  <c r="BJ20" i="15"/>
  <c r="BF13" i="15"/>
  <c r="BH18" i="15"/>
  <c r="BL21" i="15"/>
  <c r="BN23" i="15"/>
  <c r="BD11" i="15"/>
  <c r="BM22" i="15"/>
  <c r="BG17" i="15"/>
  <c r="BA5" i="15"/>
  <c r="BC10" i="15"/>
  <c r="W4" i="15"/>
  <c r="W8" i="15"/>
  <c r="AK23" i="15"/>
  <c r="Z10" i="15"/>
  <c r="AT32" i="15"/>
  <c r="AL24" i="15"/>
  <c r="AB12" i="15"/>
  <c r="AG20" i="15"/>
  <c r="AR30" i="15"/>
  <c r="AF19" i="15"/>
  <c r="AM25" i="15"/>
  <c r="AN26" i="15"/>
  <c r="AC13" i="15"/>
  <c r="AA11" i="15"/>
  <c r="AD17" i="15"/>
  <c r="AQ29" i="15"/>
  <c r="Y9" i="15"/>
  <c r="AS31" i="15"/>
  <c r="AE18" i="15"/>
  <c r="AP28" i="15"/>
  <c r="AO27" i="15"/>
  <c r="AJ22" i="15"/>
  <c r="X5" i="15"/>
  <c r="AI21" i="15"/>
  <c r="T4" i="15"/>
  <c r="T8" i="15"/>
  <c r="AL27" i="15"/>
  <c r="W10" i="15"/>
  <c r="X11" i="15"/>
  <c r="AJ25" i="15"/>
  <c r="Y12" i="15"/>
  <c r="AF21" i="15"/>
  <c r="AC19" i="15"/>
  <c r="AI24" i="15"/>
  <c r="AO30" i="15"/>
  <c r="AQ32" i="15"/>
  <c r="Z13" i="15"/>
  <c r="AD20" i="15"/>
  <c r="AA17" i="15"/>
  <c r="AP31" i="15"/>
  <c r="V9" i="15"/>
  <c r="AK26" i="15"/>
  <c r="AH23" i="15"/>
  <c r="AB18" i="15"/>
  <c r="AN29" i="15"/>
  <c r="AG22" i="15"/>
  <c r="U5" i="15"/>
  <c r="AM28" i="15"/>
  <c r="AN4" i="15"/>
  <c r="AN8" i="15"/>
  <c r="BC24" i="15"/>
  <c r="AU17" i="15"/>
  <c r="BG28" i="15"/>
  <c r="AQ10" i="15"/>
  <c r="AZ21" i="15"/>
  <c r="AS12" i="15"/>
  <c r="AX20" i="15"/>
  <c r="BJ31" i="15"/>
  <c r="AW19" i="15"/>
  <c r="BF27" i="15"/>
  <c r="BH29" i="15"/>
  <c r="AT13" i="15"/>
  <c r="BD25" i="15"/>
  <c r="BI30" i="15"/>
  <c r="AP9" i="15"/>
  <c r="BK32" i="15"/>
  <c r="AV18" i="15"/>
  <c r="BA22" i="15"/>
  <c r="BE26" i="15"/>
  <c r="BB23" i="15"/>
  <c r="AO5" i="15"/>
  <c r="AR11" i="15"/>
  <c r="AG4" i="15"/>
  <c r="AG8" i="15"/>
  <c r="AU23" i="15"/>
  <c r="AN17" i="15"/>
  <c r="AQ20" i="15"/>
  <c r="AS21" i="15"/>
  <c r="AJ10" i="15"/>
  <c r="AW25" i="15"/>
  <c r="BB30" i="15"/>
  <c r="AL12" i="15"/>
  <c r="BC31" i="15"/>
  <c r="AX26" i="15"/>
  <c r="AP19" i="15"/>
  <c r="AT22" i="15"/>
  <c r="AM13" i="15"/>
  <c r="AV24" i="15"/>
  <c r="AI9" i="15"/>
  <c r="AY27" i="15"/>
  <c r="AO18" i="15"/>
  <c r="BA29" i="15"/>
  <c r="AZ28" i="15"/>
  <c r="AK11" i="15"/>
  <c r="AH5" i="15"/>
  <c r="BD32" i="15"/>
  <c r="AF4" i="15"/>
  <c r="AF8" i="15"/>
  <c r="AU24" i="15"/>
  <c r="AM17" i="15"/>
  <c r="AZ29" i="15"/>
  <c r="AI10" i="15"/>
  <c r="AT23" i="15"/>
  <c r="AK12" i="15"/>
  <c r="BA30" i="15"/>
  <c r="AS22" i="15"/>
  <c r="AO19" i="15"/>
  <c r="AP20" i="15"/>
  <c r="AV25" i="15"/>
  <c r="AL13" i="15"/>
  <c r="BC32" i="15"/>
  <c r="AR21" i="15"/>
  <c r="AH9" i="15"/>
  <c r="AY28" i="15"/>
  <c r="AN18" i="15"/>
  <c r="AX27" i="15"/>
  <c r="AW26" i="15"/>
  <c r="BB31" i="15"/>
  <c r="AG5" i="15"/>
  <c r="AJ11" i="15"/>
  <c r="BB4" i="15"/>
  <c r="BB8" i="15"/>
  <c r="BI17" i="15"/>
  <c r="BE10" i="15"/>
  <c r="BG12" i="15"/>
  <c r="BK19" i="15"/>
  <c r="BH13" i="15"/>
  <c r="BD9" i="15"/>
  <c r="BJ18" i="15"/>
  <c r="BO22" i="15"/>
  <c r="BL20" i="15"/>
  <c r="BN21" i="15"/>
  <c r="BC5" i="15"/>
  <c r="BF11" i="15"/>
  <c r="BC4" i="15"/>
  <c r="BC8" i="15"/>
  <c r="BE9" i="15"/>
  <c r="BK18" i="15"/>
  <c r="BH12" i="15"/>
  <c r="BO21" i="15"/>
  <c r="BM20" i="15"/>
  <c r="BF10" i="15"/>
  <c r="BG11" i="15"/>
  <c r="BL19" i="15"/>
  <c r="BI13" i="15"/>
  <c r="BD5" i="15"/>
  <c r="BJ17" i="15"/>
  <c r="V4" i="15"/>
  <c r="V8" i="15"/>
  <c r="AM26" i="15"/>
  <c r="Y10" i="15"/>
  <c r="AR31" i="15"/>
  <c r="AA12" i="15"/>
  <c r="AI22" i="15"/>
  <c r="AK24" i="15"/>
  <c r="AE19" i="15"/>
  <c r="AF20" i="15"/>
  <c r="AS32" i="15"/>
  <c r="AB13" i="15"/>
  <c r="AQ30" i="15"/>
  <c r="X9" i="15"/>
  <c r="AJ23" i="15"/>
  <c r="AD18" i="15"/>
  <c r="AO28" i="15"/>
  <c r="AL25" i="15"/>
  <c r="AH21" i="15"/>
  <c r="AP29" i="15"/>
  <c r="AN27" i="15"/>
  <c r="Z11" i="15"/>
  <c r="W5" i="15"/>
  <c r="AC17" i="15"/>
  <c r="AC4" i="15"/>
  <c r="AC8" i="15"/>
  <c r="AW29" i="15"/>
  <c r="AJ17" i="15"/>
  <c r="AS25" i="15"/>
  <c r="AF10" i="15"/>
  <c r="AZ32" i="15"/>
  <c r="AU27" i="15"/>
  <c r="AH12" i="15"/>
  <c r="AM20" i="15"/>
  <c r="AR24" i="15"/>
  <c r="AL19" i="15"/>
  <c r="AY31" i="15"/>
  <c r="AI13" i="15"/>
  <c r="AO21" i="15"/>
  <c r="AE9" i="15"/>
  <c r="AT26" i="15"/>
  <c r="AK18" i="15"/>
  <c r="AQ23" i="15"/>
  <c r="AV28" i="15"/>
  <c r="AP22" i="15"/>
  <c r="AX30" i="15"/>
  <c r="AD5" i="15"/>
  <c r="AG11" i="15"/>
  <c r="BL4" i="15"/>
  <c r="BL8" i="15"/>
  <c r="BN9" i="15"/>
  <c r="BM5" i="15"/>
  <c r="BO10" i="15"/>
  <c r="AV4" i="15"/>
  <c r="AV8" i="15"/>
  <c r="BO28" i="15"/>
  <c r="BB13" i="15"/>
  <c r="AY10" i="15"/>
  <c r="BM26" i="15"/>
  <c r="AX9" i="15"/>
  <c r="BH21" i="15"/>
  <c r="BD18" i="15"/>
  <c r="BC17" i="15"/>
  <c r="BJ23" i="15"/>
  <c r="BL25" i="15"/>
  <c r="BE19" i="15"/>
  <c r="BN27" i="15"/>
  <c r="BI22" i="15"/>
  <c r="BA12" i="15"/>
  <c r="BF20" i="15"/>
  <c r="AZ11" i="15"/>
  <c r="AW5" i="15"/>
  <c r="BK24" i="15"/>
  <c r="U4" i="15"/>
  <c r="U8" i="15"/>
  <c r="AO29" i="15"/>
  <c r="AA13" i="15"/>
  <c r="Z12" i="15"/>
  <c r="AP30" i="15"/>
  <c r="W9" i="15"/>
  <c r="AR32" i="15"/>
  <c r="AC18" i="15"/>
  <c r="X10" i="15"/>
  <c r="AJ24" i="15"/>
  <c r="AG21" i="15"/>
  <c r="AM27" i="15"/>
  <c r="AL26" i="15"/>
  <c r="AQ31" i="15"/>
  <c r="AK25" i="15"/>
  <c r="AE20" i="15"/>
  <c r="AI23" i="15"/>
  <c r="AN28" i="15"/>
  <c r="Y11" i="15"/>
  <c r="AB17" i="15"/>
  <c r="AH22" i="15"/>
  <c r="V5" i="15"/>
  <c r="AD19" i="15"/>
  <c r="BN4" i="15"/>
  <c r="BN8" i="15"/>
  <c r="BO5" i="15"/>
  <c r="BE4" i="15"/>
  <c r="BE8" i="15"/>
  <c r="BL17" i="15"/>
  <c r="BH10" i="15"/>
  <c r="BJ12" i="15"/>
  <c r="BO20" i="15"/>
  <c r="BN19" i="15"/>
  <c r="BK13" i="15"/>
  <c r="BG9" i="15"/>
  <c r="BM18" i="15"/>
  <c r="BF5" i="15"/>
  <c r="BI11" i="15"/>
  <c r="Y4" i="15"/>
  <c r="Y8" i="15"/>
  <c r="AL22" i="15"/>
  <c r="AF17" i="15"/>
  <c r="AP26" i="15"/>
  <c r="AU31" i="15"/>
  <c r="AB10" i="15"/>
  <c r="AV32" i="15"/>
  <c r="AD12" i="15"/>
  <c r="AQ27" i="15"/>
  <c r="AH19" i="15"/>
  <c r="AO25" i="15"/>
  <c r="AR28" i="15"/>
  <c r="AN24" i="15"/>
  <c r="AE13" i="15"/>
  <c r="AT30" i="15"/>
  <c r="AA9" i="15"/>
  <c r="AK21" i="15"/>
  <c r="AG18" i="15"/>
  <c r="AI20" i="15"/>
  <c r="AS29" i="15"/>
  <c r="AM23" i="15"/>
  <c r="Z5" i="15"/>
  <c r="AC11" i="15"/>
  <c r="BF4" i="15"/>
  <c r="BF8" i="15"/>
  <c r="BJ11" i="15"/>
  <c r="BM17" i="15"/>
  <c r="BL13" i="15"/>
  <c r="BI10" i="15"/>
  <c r="BH9" i="15"/>
  <c r="BK12" i="15"/>
  <c r="BN18" i="15"/>
  <c r="BG5" i="15"/>
  <c r="BO19" i="15"/>
  <c r="BN5" i="15"/>
  <c r="BO9" i="15"/>
  <c r="BO4" i="15"/>
  <c r="AT4" i="15"/>
  <c r="AT8" i="15"/>
  <c r="BL27" i="15"/>
  <c r="AY12" i="15"/>
  <c r="BM28" i="15"/>
  <c r="BC19" i="15"/>
  <c r="AX11" i="15"/>
  <c r="BF21" i="15"/>
  <c r="AZ13" i="15"/>
  <c r="BK26" i="15"/>
  <c r="AV9" i="15"/>
  <c r="BA17" i="15"/>
  <c r="BH23" i="15"/>
  <c r="BB18" i="15"/>
  <c r="BI24" i="15"/>
  <c r="BN29" i="15"/>
  <c r="BO30" i="15"/>
  <c r="BD20" i="15"/>
  <c r="BG22" i="15"/>
  <c r="BJ25" i="15"/>
  <c r="AU5" i="15"/>
  <c r="AW10" i="15"/>
  <c r="BJ4" i="15"/>
  <c r="BJ8" i="15"/>
  <c r="BM10" i="15"/>
  <c r="BO12" i="15"/>
  <c r="BL9" i="15"/>
  <c r="BK5" i="15"/>
  <c r="BN11" i="15"/>
  <c r="AJ4" i="15"/>
  <c r="AJ8" i="15"/>
  <c r="BE30" i="15"/>
  <c r="AQ17" i="15"/>
  <c r="BC28" i="15"/>
  <c r="AM10" i="15"/>
  <c r="AZ25" i="15"/>
  <c r="BD29" i="15"/>
  <c r="AO12" i="15"/>
  <c r="BF31" i="15"/>
  <c r="AS19" i="15"/>
  <c r="BB27" i="15"/>
  <c r="AP13" i="15"/>
  <c r="BG32" i="15"/>
  <c r="AL9" i="15"/>
  <c r="AY24" i="15"/>
  <c r="AR18" i="15"/>
  <c r="BA26" i="15"/>
  <c r="AT20" i="15"/>
  <c r="AW22" i="15"/>
  <c r="AX23" i="15"/>
  <c r="AV21" i="15"/>
  <c r="AK5" i="15"/>
  <c r="AN1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tc={BDD126A2-5738-43CE-81E9-1F70DFF4E567}</author>
    <author>tc={4A6A4F60-D1DC-4956-B886-4EF8C339DAED}</author>
    <author>tc={0AC09318-C0D4-4707-B1DA-BF40F8324FC3}</author>
  </authors>
  <commentList>
    <comment ref="G5" authorId="0" shapeId="0" xr:uid="{BDD126A2-5738-43CE-81E9-1F70DFF4E567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Les frais de dossier seront ils payer cash ?</t>
        </r>
      </text>
    </comment>
    <comment ref="C7" authorId="1" shapeId="0" xr:uid="{4A6A4F60-D1DC-4956-B886-4EF8C339DAED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durée du prêt pourra varier sur une période de 12 à 24 mois</t>
        </r>
      </text>
    </comment>
    <comment ref="C39" authorId="2" shapeId="0" xr:uid="{0AC09318-C0D4-4707-B1DA-BF40F8324FC3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Remise Bernabé sur l'article acheté de type A(7%) et B(10%)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tc={67A8B773-D213-4C69-A3CE-270658E1E1A7}</author>
    <author>tc={004930B3-46DB-45CF-BDA6-4727EA178394}</author>
    <author>tc={7ED91534-911E-45FC-92CC-AD7D2B07BD6C}</author>
  </authors>
  <commentList>
    <comment ref="G5" authorId="0" shapeId="0" xr:uid="{67A8B773-D213-4C69-A3CE-270658E1E1A7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Les frais de dossier seront ils payer cash ?</t>
        </r>
      </text>
    </comment>
    <comment ref="C7" authorId="1" shapeId="0" xr:uid="{004930B3-46DB-45CF-BDA6-4727EA178394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durée du prêt pourra varier sur une période de 12 à 24 mois</t>
        </r>
      </text>
    </comment>
    <comment ref="C39" authorId="2" shapeId="0" xr:uid="{7ED91534-911E-45FC-92CC-AD7D2B07BD6C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Remise Bernabé sur l'article acheté de type A(7%) et B(10%)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tc={FBCA1963-559E-442F-87C2-EBD7529F172A}</author>
    <author>Viny NDOLO EMANE</author>
  </authors>
  <commentList>
    <comment ref="B10" authorId="0" shapeId="0" xr:uid="{FBCA1963-559E-442F-87C2-EBD7529F172A}">
      <text>
        <r>
          <rPr>
            <sz val="8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Valeur du billet modifiable</t>
        </r>
      </text>
    </comment>
    <comment ref="F10" authorId="1" shapeId="0" xr:uid="{B22DAE84-E4A2-4211-860A-AEBBF6739ED7}">
      <text>
        <r>
          <rPr>
            <b/>
            <sz val="9"/>
            <color indexed="81"/>
            <rFont val="Tahoma"/>
            <family val="2"/>
          </rPr>
          <t>Viny NDOLO EMANE:</t>
        </r>
        <r>
          <rPr>
            <sz val="9"/>
            <color indexed="81"/>
            <rFont val="Tahoma"/>
            <family val="2"/>
          </rPr>
          <t xml:space="preserve">
Hypothèse 1</t>
        </r>
      </text>
    </comment>
    <comment ref="G10" authorId="1" shapeId="0" xr:uid="{D5092241-A058-449C-BDF4-20BC4E73CE25}">
      <text>
        <r>
          <rPr>
            <b/>
            <sz val="9"/>
            <color indexed="81"/>
            <rFont val="Tahoma"/>
            <family val="2"/>
          </rPr>
          <t>Viny NDOLO EMANE:</t>
        </r>
        <r>
          <rPr>
            <sz val="9"/>
            <color indexed="81"/>
            <rFont val="Tahoma"/>
            <family val="2"/>
          </rPr>
          <t xml:space="preserve">
Hypothèse 2</t>
        </r>
      </text>
    </comment>
    <comment ref="H10" authorId="1" shapeId="0" xr:uid="{B28E587D-3E62-436D-93E0-4524A66B9561}">
      <text>
        <r>
          <rPr>
            <b/>
            <sz val="9"/>
            <color indexed="81"/>
            <rFont val="Tahoma"/>
            <family val="2"/>
          </rPr>
          <t>Viny NDOLO EMANE:</t>
        </r>
        <r>
          <rPr>
            <sz val="9"/>
            <color indexed="81"/>
            <rFont val="Tahoma"/>
            <family val="2"/>
          </rPr>
          <t xml:space="preserve">
Hypothèse 3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9F3E4-4FD0-4E3B-84C7-C78C0A84E69F}" keepAlive="1" name="Requête - 'B-case '!Client_BAMBOO" description="Connexion à la requête « 'B-case '!Client_BAMBOO » dans le classeur." type="5" refreshedVersion="0" background="1">
    <dbPr connection="Provider=Microsoft.Mashup.OleDb.1;Data Source=$Workbook$;Location=&quot;'B-case '!Client_BAMBOO&quot;;Extended Properties=&quot;&quot;" command="SELECT * FROM ['B-case '!Client_BAMBOO]"/>
  </connection>
</connections>
</file>

<file path=xl/sharedStrings.xml><?xml version="1.0" encoding="utf-8"?>
<sst xmlns="http://schemas.openxmlformats.org/spreadsheetml/2006/main" count="593" uniqueCount="141">
  <si>
    <t>Var</t>
  </si>
  <si>
    <t>Type d'emprunteur</t>
  </si>
  <si>
    <t xml:space="preserve">Ligne </t>
  </si>
  <si>
    <t>Client Afrijet</t>
  </si>
  <si>
    <t>/Mois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</si>
  <si>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</si>
  <si>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</si>
  <si>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</si>
  <si>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</si>
  <si>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</si>
  <si>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</si>
  <si>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</si>
  <si>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</si>
  <si>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</si>
  <si>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</si>
  <si>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</si>
  <si>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</si>
  <si>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</si>
  <si>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</si>
  <si>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</si>
  <si>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</si>
  <si>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</si>
  <si>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</si>
  <si>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</si>
  <si>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</si>
  <si>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</si>
  <si>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</si>
  <si>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</si>
  <si>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</si>
  <si>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</si>
  <si>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</si>
  <si>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</si>
  <si>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</si>
  <si>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</si>
  <si>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</si>
  <si>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</si>
  <si>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</si>
  <si>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</si>
  <si>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</si>
  <si>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</si>
  <si>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</si>
  <si>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</si>
  <si>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</si>
  <si>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</si>
  <si>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</si>
  <si>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</si>
  <si>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</si>
  <si>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</si>
  <si>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</si>
  <si>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</si>
  <si>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</si>
  <si>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</si>
  <si>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</si>
  <si>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Informations prêt</t>
  </si>
  <si>
    <t>Montant moy. d'un billet</t>
  </si>
  <si>
    <t>N°</t>
  </si>
  <si>
    <t>Date versement</t>
  </si>
  <si>
    <t>Mensualité</t>
  </si>
  <si>
    <t>Encours de crédit</t>
  </si>
  <si>
    <t>Intérêts</t>
  </si>
  <si>
    <t xml:space="preserve">Apport du client </t>
  </si>
  <si>
    <t>Capital prêté</t>
  </si>
  <si>
    <t xml:space="preserve">Commission </t>
  </si>
  <si>
    <t>Paiement actualisé</t>
  </si>
  <si>
    <t>Intérêt actualisé</t>
  </si>
  <si>
    <t>Nombre de dossiers</t>
  </si>
  <si>
    <t>Frais de dossier</t>
  </si>
  <si>
    <t>Durée d'amortissement</t>
  </si>
  <si>
    <t>Date de début de l'emprunt</t>
  </si>
  <si>
    <t>Date de fin de l'emprunt</t>
  </si>
  <si>
    <t>Mensualités à payer</t>
  </si>
  <si>
    <t>HT</t>
  </si>
  <si>
    <t xml:space="preserve">Assurance credit </t>
  </si>
  <si>
    <t xml:space="preserve">Assurance voyage </t>
  </si>
  <si>
    <t xml:space="preserve">Assurance annulation </t>
  </si>
  <si>
    <t xml:space="preserve">Sous-total </t>
  </si>
  <si>
    <t>TTC</t>
  </si>
  <si>
    <t xml:space="preserve">Apport client </t>
  </si>
  <si>
    <t>Frais mensuel hors package</t>
  </si>
  <si>
    <t xml:space="preserve">Dépôt sur le compte courant </t>
  </si>
  <si>
    <t>Total</t>
  </si>
  <si>
    <t>Taxes</t>
  </si>
  <si>
    <t>Coût total du prêt</t>
  </si>
  <si>
    <t xml:space="preserve">Revenus </t>
  </si>
  <si>
    <t>Projection du revenu</t>
  </si>
  <si>
    <t>Hypothèse 1</t>
  </si>
  <si>
    <t>Type C</t>
  </si>
  <si>
    <t xml:space="preserve">Informations hypothétique sur la vente de billet Afrijet </t>
  </si>
  <si>
    <t>Volume de crédits bookés</t>
  </si>
  <si>
    <t xml:space="preserve">Taxes &amp; Assurance </t>
  </si>
  <si>
    <t>Intérêts reçus</t>
  </si>
  <si>
    <t>Commissions sur vente</t>
  </si>
  <si>
    <t>Encours</t>
  </si>
  <si>
    <t>Financement minimum</t>
  </si>
  <si>
    <t xml:space="preserve">Remise </t>
  </si>
  <si>
    <t>Commission SFE sur la remise</t>
  </si>
  <si>
    <t>Crédit</t>
  </si>
  <si>
    <t>Prime de risque</t>
  </si>
  <si>
    <t>Durée du prêt (mois)</t>
  </si>
  <si>
    <t>Montant total à rembourser</t>
  </si>
  <si>
    <t>Taxes &amp; assurance</t>
  </si>
  <si>
    <t>Revenu total par dossier</t>
  </si>
  <si>
    <t>Objectifs de vente</t>
  </si>
  <si>
    <t>Nombre de points de vente</t>
  </si>
  <si>
    <t>Nombre de CAF</t>
  </si>
  <si>
    <t>Nbre de vente moyen/mois</t>
  </si>
  <si>
    <t xml:space="preserve">Frais </t>
  </si>
  <si>
    <t>Apport</t>
  </si>
  <si>
    <t>Mensualités</t>
  </si>
  <si>
    <t>Montant du prêt</t>
  </si>
  <si>
    <t>Taux annuel</t>
  </si>
  <si>
    <t>TOB</t>
  </si>
  <si>
    <t>Dépôt sur le compte courant</t>
  </si>
  <si>
    <t>Hypothèse 2</t>
  </si>
  <si>
    <t>Informations hypothétique sur l'acquisition produit bernabé</t>
  </si>
  <si>
    <t>Coût d'acquisition minimum</t>
  </si>
  <si>
    <t>Commission Cofina sur la remise</t>
  </si>
  <si>
    <t>Taux d'intérêt annuel</t>
  </si>
  <si>
    <t>Hypothèse 3</t>
  </si>
  <si>
    <t>DONNEES ET ORIENTATIONS PRODUITS</t>
  </si>
  <si>
    <t>Durée du financement</t>
  </si>
  <si>
    <t>2 mois</t>
  </si>
  <si>
    <t xml:space="preserve">3 mois </t>
  </si>
  <si>
    <t>Commission fixe</t>
  </si>
  <si>
    <t>Plancher billet</t>
  </si>
  <si>
    <t>Montant commission</t>
  </si>
  <si>
    <t>Assurances</t>
  </si>
  <si>
    <t>Total Intérêt hors offre</t>
  </si>
  <si>
    <t>Coût de la ressource</t>
  </si>
  <si>
    <t>Net income</t>
  </si>
  <si>
    <t>Total Intérêt</t>
  </si>
  <si>
    <t>Total commission sur remise</t>
  </si>
  <si>
    <t>Taux</t>
  </si>
  <si>
    <t>PaR(30)</t>
  </si>
  <si>
    <t>Client SFE</t>
  </si>
  <si>
    <t>Classe</t>
  </si>
  <si>
    <t>Remise</t>
  </si>
  <si>
    <t>Type A</t>
  </si>
  <si>
    <t>Type B</t>
  </si>
  <si>
    <t>Type D</t>
  </si>
  <si>
    <t>Type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</si>
</sst>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  <numFmt numFmtId="166" formatCode="0.0%"/>
    <numFmt numFmtId="167" formatCode="#,##0\ _€"/>
    <numFmt numFmtId="168" formatCode="_(* #,##0_);_(* \(#,##0\);_(* &quot;-&quot;??_);_(@_)"/>
  </numFmts>
  <fonts count="1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C00000"/>
      <name val="Arial"/>
      <family val="2"/>
    </font>
    <font>
      <sz val="8"/>
      <color rgb="FF0070C0"/>
      <name val="Arial"/>
      <family val="2"/>
    </font>
    <font>
      <b/>
      <sz val="8"/>
      <color theme="7" tint="-0.499984740745262"/>
      <name val="Arial"/>
      <family val="2"/>
    </font>
    <font>
      <sz val="8"/>
      <color theme="7" tint="-0.499984740745262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9" fontId="0" fillId="0" borderId="0" xfId="2" applyFont="1"/>
    <xf numFmtId="10" fontId="0" fillId="0" borderId="0" xfId="2" applyNumberFormat="1" applyFont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2" fillId="3" borderId="0" xfId="1" applyNumberFormat="1" applyFont="1" applyFill="1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center" vertical="center" wrapText="1"/>
    </xf>
    <xf numFmtId="10" fontId="2" fillId="2" borderId="0" xfId="2" applyNumberFormat="1" applyFont="1" applyFill="1"/>
    <xf numFmtId="10" fontId="2" fillId="0" borderId="0" xfId="2" applyNumberFormat="1" applyFont="1"/>
    <xf numFmtId="14" fontId="0" fillId="0" borderId="2" xfId="0" applyNumberFormat="1" applyBorder="1" applyAlignment="1">
      <alignment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0" fillId="0" borderId="4" xfId="0" applyBorder="1"/>
    <xf numFmtId="3" fontId="0" fillId="0" borderId="5" xfId="0" applyNumberFormat="1" applyBorder="1" applyAlignment="1">
      <alignment horizontal="center" vertical="center" wrapText="1"/>
    </xf>
    <xf numFmtId="0" fontId="0" fillId="0" borderId="6" xfId="0" applyBorder="1"/>
    <xf numFmtId="14" fontId="0" fillId="0" borderId="7" xfId="0" applyNumberFormat="1" applyBorder="1" applyAlignment="1">
      <alignment wrapText="1"/>
    </xf>
    <xf numFmtId="3" fontId="0" fillId="0" borderId="7" xfId="0" applyNumberForma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165" fontId="2" fillId="5" borderId="9" xfId="0" applyNumberFormat="1" applyFont="1" applyFill="1" applyBorder="1" applyAlignment="1">
      <alignment wrapText="1"/>
    </xf>
    <xf numFmtId="165" fontId="2" fillId="5" borderId="11" xfId="0" applyNumberFormat="1" applyFont="1" applyFill="1" applyBorder="1" applyAlignment="1">
      <alignment wrapText="1"/>
    </xf>
    <xf numFmtId="0" fontId="2" fillId="0" borderId="15" xfId="0" applyFont="1" applyBorder="1"/>
    <xf numFmtId="0" fontId="0" fillId="0" borderId="15" xfId="0" applyBorder="1"/>
    <xf numFmtId="0" fontId="0" fillId="6" borderId="0" xfId="0" applyFill="1"/>
    <xf numFmtId="165" fontId="2" fillId="6" borderId="0" xfId="1" applyNumberFormat="1" applyFont="1" applyFill="1"/>
    <xf numFmtId="0" fontId="2" fillId="3" borderId="16" xfId="0" applyFont="1" applyFill="1" applyBorder="1"/>
    <xf numFmtId="165" fontId="2" fillId="3" borderId="16" xfId="0" applyNumberFormat="1" applyFont="1" applyFill="1" applyBorder="1"/>
    <xf numFmtId="0" fontId="0" fillId="5" borderId="0" xfId="0" applyFill="1"/>
    <xf numFmtId="165" fontId="0" fillId="5" borderId="0" xfId="0" applyNumberFormat="1" applyFill="1"/>
    <xf numFmtId="165" fontId="0" fillId="5" borderId="0" xfId="1" applyNumberFormat="1" applyFont="1" applyFill="1"/>
    <xf numFmtId="0" fontId="3" fillId="0" borderId="0" xfId="0" applyFont="1" applyAlignment="1">
      <alignment wrapText="1"/>
    </xf>
    <xf numFmtId="0" fontId="0" fillId="7" borderId="16" xfId="0" applyFill="1" applyBorder="1"/>
    <xf numFmtId="165" fontId="2" fillId="7" borderId="16" xfId="1" applyNumberFormat="1" applyFont="1" applyFill="1" applyBorder="1"/>
    <xf numFmtId="165" fontId="0" fillId="0" borderId="15" xfId="1" applyNumberFormat="1" applyFont="1" applyBorder="1"/>
    <xf numFmtId="0" fontId="0" fillId="5" borderId="16" xfId="0" applyFill="1" applyBorder="1"/>
    <xf numFmtId="165" fontId="2" fillId="5" borderId="16" xfId="1" applyNumberFormat="1" applyFont="1" applyFill="1" applyBorder="1"/>
    <xf numFmtId="0" fontId="2" fillId="2" borderId="16" xfId="0" applyFont="1" applyFill="1" applyBorder="1"/>
    <xf numFmtId="165" fontId="2" fillId="2" borderId="16" xfId="0" applyNumberFormat="1" applyFont="1" applyFill="1" applyBorder="1"/>
    <xf numFmtId="14" fontId="0" fillId="5" borderId="7" xfId="0" applyNumberFormat="1" applyFill="1" applyBorder="1" applyAlignment="1">
      <alignment wrapText="1"/>
    </xf>
    <xf numFmtId="3" fontId="0" fillId="5" borderId="7" xfId="0" applyNumberFormat="1" applyFill="1" applyBorder="1" applyAlignment="1">
      <alignment horizontal="center" vertical="center" wrapText="1"/>
    </xf>
    <xf numFmtId="3" fontId="0" fillId="5" borderId="8" xfId="0" applyNumberFormat="1" applyFill="1" applyBorder="1" applyAlignment="1">
      <alignment horizontal="center" vertical="center" wrapText="1"/>
    </xf>
    <xf numFmtId="3" fontId="0" fillId="5" borderId="12" xfId="0" applyNumberForma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/>
    </xf>
    <xf numFmtId="0" fontId="4" fillId="5" borderId="18" xfId="0" applyFont="1" applyFill="1" applyBorder="1" applyAlignment="1">
      <alignment horizontal="center" vertical="center"/>
    </xf>
    <xf numFmtId="10" fontId="2" fillId="0" borderId="0" xfId="2" applyNumberFormat="1" applyFont="1" applyAlignment="1">
      <alignment horizontal="right"/>
    </xf>
    <xf numFmtId="0" fontId="5" fillId="0" borderId="0" xfId="0" applyFont="1" applyAlignment="1">
      <alignment wrapText="1"/>
    </xf>
    <xf numFmtId="0" fontId="0" fillId="0" borderId="19" xfId="0" applyBorder="1"/>
    <xf numFmtId="3" fontId="0" fillId="0" borderId="20" xfId="0" applyNumberFormat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14" fontId="4" fillId="0" borderId="15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wrapText="1"/>
    </xf>
    <xf numFmtId="166" fontId="0" fillId="0" borderId="0" xfId="0" applyNumberFormat="1"/>
    <xf numFmtId="3" fontId="0" fillId="0" borderId="21" xfId="0" applyNumberFormat="1" applyBorder="1" applyAlignment="1">
      <alignment horizontal="center" vertical="center" wrapText="1"/>
    </xf>
    <xf numFmtId="14" fontId="0" fillId="0" borderId="2" xfId="0" applyNumberFormat="1" applyBorder="1"/>
    <xf numFmtId="14" fontId="0" fillId="0" borderId="20" xfId="0" applyNumberFormat="1" applyBorder="1"/>
    <xf numFmtId="165" fontId="2" fillId="5" borderId="0" xfId="0" applyNumberFormat="1" applyFont="1" applyFill="1" applyAlignment="1">
      <alignment wrapText="1"/>
    </xf>
    <xf numFmtId="3" fontId="2" fillId="5" borderId="10" xfId="0" applyNumberFormat="1" applyFont="1" applyFill="1" applyBorder="1" applyAlignment="1">
      <alignment horizontal="center" vertical="center" wrapText="1"/>
    </xf>
    <xf numFmtId="3" fontId="6" fillId="5" borderId="10" xfId="0" applyNumberFormat="1" applyFont="1" applyFill="1" applyBorder="1" applyAlignment="1">
      <alignment horizontal="center" vertical="center" wrapText="1"/>
    </xf>
    <xf numFmtId="165" fontId="0" fillId="4" borderId="0" xfId="1" applyNumberFormat="1" applyFont="1" applyFill="1"/>
    <xf numFmtId="165" fontId="0" fillId="0" borderId="0" xfId="1" applyNumberFormat="1" applyFont="1" applyAlignment="1">
      <alignment wrapText="1"/>
    </xf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6" fontId="0" fillId="0" borderId="0" xfId="2" applyNumberFormat="1" applyFont="1"/>
    <xf numFmtId="167" fontId="0" fillId="0" borderId="0" xfId="0" applyNumberFormat="1"/>
    <xf numFmtId="167" fontId="0" fillId="0" borderId="22" xfId="0" applyNumberFormat="1" applyBorder="1" applyAlignment="1">
      <alignment vertical="center"/>
    </xf>
    <xf numFmtId="167" fontId="0" fillId="2" borderId="22" xfId="0" applyNumberFormat="1" applyFill="1" applyBorder="1" applyAlignment="1">
      <alignment horizontal="center" vertical="center"/>
    </xf>
    <xf numFmtId="167" fontId="0" fillId="2" borderId="22" xfId="0" applyNumberFormat="1" applyFill="1" applyBorder="1" applyAlignment="1">
      <alignment horizontal="center" vertical="center" wrapText="1"/>
    </xf>
    <xf numFmtId="167" fontId="0" fillId="2" borderId="22" xfId="0" applyNumberFormat="1" applyFill="1" applyBorder="1" applyAlignment="1">
      <alignment vertical="center"/>
    </xf>
    <xf numFmtId="167" fontId="0" fillId="2" borderId="22" xfId="0" applyNumberFormat="1" applyFill="1" applyBorder="1" applyAlignment="1">
      <alignment horizontal="left" vertical="center"/>
    </xf>
    <xf numFmtId="9" fontId="0" fillId="0" borderId="22" xfId="0" applyNumberFormat="1" applyBorder="1" applyAlignment="1">
      <alignment vertical="center"/>
    </xf>
    <xf numFmtId="0" fontId="0" fillId="0" borderId="22" xfId="0" applyBorder="1"/>
    <xf numFmtId="167" fontId="0" fillId="11" borderId="22" xfId="0" applyNumberFormat="1" applyFill="1" applyBorder="1" applyAlignment="1">
      <alignment horizontal="left" vertical="center" wrapText="1"/>
    </xf>
    <xf numFmtId="167" fontId="0" fillId="11" borderId="22" xfId="0" applyNumberFormat="1" applyFill="1" applyBorder="1" applyAlignment="1">
      <alignment vertical="center"/>
    </xf>
    <xf numFmtId="167" fontId="10" fillId="11" borderId="22" xfId="3" applyNumberFormat="1" applyFill="1" applyBorder="1" applyAlignment="1">
      <alignment vertical="center"/>
    </xf>
    <xf numFmtId="0" fontId="0" fillId="12" borderId="0" xfId="0" applyFill="1"/>
    <xf numFmtId="165" fontId="0" fillId="12" borderId="0" xfId="2" applyNumberFormat="1" applyFont="1" applyFill="1"/>
    <xf numFmtId="0" fontId="8" fillId="0" borderId="12" xfId="0" applyFont="1" applyBorder="1" applyAlignment="1">
      <alignment vertical="center" wrapText="1" justifyLastLine="1"/>
    </xf>
    <xf numFmtId="0" fontId="8" fillId="0" borderId="0" xfId="0" applyFont="1" applyAlignment="1">
      <alignment vertical="center" wrapText="1" justifyLastLine="1"/>
    </xf>
    <xf numFmtId="165" fontId="4" fillId="0" borderId="15" xfId="0" applyNumberFormat="1" applyFont="1" applyBorder="1" applyAlignment="1">
      <alignment horizontal="left" vertical="center" wrapText="1"/>
    </xf>
    <xf numFmtId="168" fontId="0" fillId="0" borderId="0" xfId="0" applyNumberFormat="1"/>
    <xf numFmtId="165" fontId="0" fillId="0" borderId="0" xfId="2" applyNumberFormat="1" applyFont="1"/>
    <xf numFmtId="9" fontId="0" fillId="0" borderId="0" xfId="0" applyNumberFormat="1" applyAlignment="1">
      <alignment horizontal="right"/>
    </xf>
    <xf numFmtId="164" fontId="0" fillId="0" borderId="0" xfId="4" applyFont="1"/>
    <xf numFmtId="1" fontId="0" fillId="5" borderId="0" xfId="0" applyNumberFormat="1" applyFill="1"/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 vertical="center" wrapText="1"/>
    </xf>
    <xf numFmtId="0" fontId="0" fillId="10" borderId="22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10" borderId="22" xfId="0" applyNumberFormat="1" applyFill="1" applyBorder="1" applyAlignment="1">
      <alignment horizontal="center" vertical="center"/>
    </xf>
    <xf numFmtId="9" fontId="0" fillId="9" borderId="22" xfId="0" applyNumberFormat="1" applyFill="1" applyBorder="1" applyAlignment="1">
      <alignment horizontal="center" vertical="center"/>
    </xf>
    <xf numFmtId="9" fontId="0" fillId="9" borderId="0" xfId="0" applyNumberFormat="1" applyFill="1" applyAlignment="1">
      <alignment horizontal="center"/>
    </xf>
  </cellXfs>
  <cellStyles count="5">
    <cellStyle name="Lien hypertexte" xfId="3" builtinId="8"/>
    <cellStyle name="Milliers" xfId="1" builtinId="3"/>
    <cellStyle name="Milliers [0]" xfId="4" builtinId="6"/>
    <cellStyle name="Normal" xfId="0" builtinId="0"/>
    <cellStyle name="Pourcentag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</xdr:row>
          <xdr:rowOff>121920</xdr:rowOff>
        </xdr:from>
        <xdr:to>
          <xdr:col>15</xdr:col>
          <xdr:colOff>137160</xdr:colOff>
          <xdr:row>26</xdr:row>
          <xdr:rowOff>0</xdr:rowOff>
        </xdr:to>
        <xdr:pic>
          <xdr:nvPicPr>
            <xdr:cNvPr id="2" name="Image 1">
              <a:extLst>
                <a:ext uri="{FF2B5EF4-FFF2-40B4-BE49-F238E27FC236}">
                  <a16:creationId xmlns:a16="http://schemas.microsoft.com/office/drawing/2014/main" id="{5E1F8411-4446-45CF-9F55-8ADCB396F5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B-case '!$E$39:$J$57" spid="_x0000_s329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61460" y="640080"/>
              <a:ext cx="3924300" cy="2865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464820</xdr:colOff>
          <xdr:row>27</xdr:row>
          <xdr:rowOff>68580</xdr:rowOff>
        </xdr:from>
        <xdr:to>
          <xdr:col>15</xdr:col>
          <xdr:colOff>60960</xdr:colOff>
          <xdr:row>49</xdr:row>
          <xdr:rowOff>83820</xdr:rowOff>
        </xdr:to>
        <xdr:pic>
          <xdr:nvPicPr>
            <xdr:cNvPr id="3" name="Image 2">
              <a:extLst>
                <a:ext uri="{FF2B5EF4-FFF2-40B4-BE49-F238E27FC236}">
                  <a16:creationId xmlns:a16="http://schemas.microsoft.com/office/drawing/2014/main" id="{5A137965-CDAB-41ED-B89E-0785A3E2C2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Hypothèse 2'!$E$35:$J$53" spid="_x0000_s329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46220" y="3703320"/>
              <a:ext cx="3863340" cy="2865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27</xdr:row>
          <xdr:rowOff>68580</xdr:rowOff>
        </xdr:from>
        <xdr:to>
          <xdr:col>8</xdr:col>
          <xdr:colOff>388620</xdr:colOff>
          <xdr:row>49</xdr:row>
          <xdr:rowOff>83820</xdr:rowOff>
        </xdr:to>
        <xdr:pic>
          <xdr:nvPicPr>
            <xdr:cNvPr id="4" name="Image 3">
              <a:extLst>
                <a:ext uri="{FF2B5EF4-FFF2-40B4-BE49-F238E27FC236}">
                  <a16:creationId xmlns:a16="http://schemas.microsoft.com/office/drawing/2014/main" id="{52DB5B87-3043-4D01-9F3B-8E3DBF5BE3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Hypothèse 3'!$E$35:$J$53" spid="_x0000_s3297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7640" y="3703320"/>
              <a:ext cx="3802380" cy="2865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ny NDOLO EMANE" id="{00C6F5CC-EBB7-4FFE-8CAC-A5ABCC93686A}" userId="S::viny.emane@cofinacorp.com::eb464d55-4777-4ace-9c0a-a76c0f27d1a6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6-22T18:01:42.60" personId="{00C6F5CC-EBB7-4FFE-8CAC-A5ABCC93686A}" id="{BDD126A2-5738-43CE-81E9-1F70DFF4E567}">
    <text>Les frais de dossier seront ils payer cash ?</text>
  </threadedComment>
  <threadedComment ref="C7" dT="2020-06-22T19:02:29.60" personId="{00C6F5CC-EBB7-4FFE-8CAC-A5ABCC93686A}" id="{4A6A4F60-D1DC-4956-B886-4EF8C339DAED}">
    <text>La durée du prêt pourra varier sur une période de 12 à 24 mois</text>
  </threadedComment>
  <threadedComment ref="C39" dT="2020-06-22T18:30:32.88" personId="{00C6F5CC-EBB7-4FFE-8CAC-A5ABCC93686A}" id="{0AC09318-C0D4-4707-B1DA-BF40F8324FC3}">
    <text>Remise Bernabé sur l'article acheté de type A(7%) et B(10%)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0-06-22T18:01:42.60" personId="{00C6F5CC-EBB7-4FFE-8CAC-A5ABCC93686A}" id="{67A8B773-D213-4C69-A3CE-270658E1E1A7}">
    <text>Les frais de dossier seront ils payer cash ?</text>
  </threadedComment>
  <threadedComment ref="C7" dT="2020-06-22T19:02:29.60" personId="{00C6F5CC-EBB7-4FFE-8CAC-A5ABCC93686A}" id="{004930B3-46DB-45CF-BDA6-4727EA178394}">
    <text>La durée du prêt pourra varier sur une période de 12 à 24 mois</text>
  </threadedComment>
  <threadedComment ref="C39" dT="2020-06-22T18:30:32.88" personId="{00C6F5CC-EBB7-4FFE-8CAC-A5ABCC93686A}" id="{7ED91534-911E-45FC-92CC-AD7D2B07BD6C}">
    <text>Remise Bernabé sur l'article acheté de type A(7%) et B(10%)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0" dT="2020-10-29T13:11:18.37" personId="{00C6F5CC-EBB7-4FFE-8CAC-A5ABCC93686A}" id="{FBCA1963-559E-442F-87C2-EBD7529F172A}">
    <text>Valeur du billet modifiable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d/u/0/edit?mid=1lHeTdcIdGTBwDmvzvIsBjqzDrFd00tJD&amp;ll=0.4490541185889442%2C9.416862599999964&amp;z=12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503C-4858-4CB5-A16E-2EC3808F27F5}">
  <dimension ref="A1:BO83"/>
  <sheetViews>
    <sheetView showGridLines="0" tabSelected="1" topLeftCell="A17" zoomScale="88" zoomScaleNormal="140" workbookViewId="0">
      <selection activeCell="G43" sqref="G43"/>
    </sheetView>
  </sheetViews>
  <sheetFormatPr baseColWidth="10" defaultColWidth="12" defaultRowHeight="10" x14ac:dyDescent="0.2"/>
  <cols>
    <col min="1" max="1" width="7.109375" style="12" bestFit="1" customWidth="1"/>
    <col min="2" max="2" width="29.44140625" customWidth="1"/>
    <col min="3" max="3" width="13.44140625" customWidth="1"/>
    <col min="4" max="4" width="9.6640625" bestFit="1" customWidth="1"/>
    <col min="5" max="5" width="6" style="11" customWidth="1"/>
    <col min="6" max="6" width="13.109375" style="14" customWidth="1"/>
    <col min="7" max="7" width="13.44140625" style="11" customWidth="1"/>
    <col min="8" max="8" width="12.6640625" style="11" bestFit="1" customWidth="1"/>
    <col min="9" max="9" width="14.44140625" style="11" customWidth="1"/>
    <col min="10" max="10" width="16.109375" style="11" bestFit="1" customWidth="1"/>
    <col min="11" max="11" width="14.44140625" style="11" hidden="1" customWidth="1"/>
    <col min="12" max="12" width="13.6640625" style="11" hidden="1" customWidth="1"/>
    <col min="13" max="13" width="2.44140625" style="42" bestFit="1" customWidth="1"/>
    <col min="14" max="14" width="4.6640625" style="10" hidden="1" customWidth="1"/>
    <col min="15" max="15" width="13.6640625" style="10" hidden="1" customWidth="1"/>
    <col min="16" max="16" width="11.6640625" hidden="1" customWidth="1"/>
    <col min="18" max="18" width="3.44140625" hidden="1" customWidth="1"/>
    <col min="19" max="19" width="18.109375" style="11" hidden="1" customWidth="1"/>
    <col min="20" max="37" width="15.6640625" style="13" hidden="1" customWidth="1"/>
    <col min="38" max="51" width="15.6640625" hidden="1" customWidth="1"/>
    <col min="52" max="58" width="15.109375" hidden="1" customWidth="1"/>
    <col min="59" max="65" width="14.44140625" hidden="1" customWidth="1"/>
    <col min="66" max="66" width="13.6640625" hidden="1" customWidth="1"/>
    <col min="67" max="67" width="11.44140625" hidden="1" customWidth="1"/>
  </cols>
  <sheetData>
    <row r="1" spans="1:67" x14ac:dyDescent="0.2">
      <c r="A1" s="12" t="s">
        <v>0</v>
      </c>
      <c r="B1" s="71" t="s">
        <v>1</v>
      </c>
      <c r="C1" s="108" t="s">
        <v>2</v>
      </c>
      <c r="Q1" s="72"/>
      <c r="T1" s="13">
        <v>1</v>
      </c>
      <c r="U1" s="13">
        <v>2</v>
      </c>
      <c r="V1" s="13">
        <v>3</v>
      </c>
      <c r="W1" s="13">
        <v>4</v>
      </c>
      <c r="X1" s="13">
        <v>5</v>
      </c>
      <c r="Y1" s="13">
        <v>6</v>
      </c>
      <c r="Z1" s="13">
        <v>7</v>
      </c>
      <c r="AA1" s="13">
        <v>8</v>
      </c>
      <c r="AB1" s="13">
        <v>9</v>
      </c>
      <c r="AC1" s="13">
        <v>10</v>
      </c>
      <c r="AD1" s="13">
        <v>11</v>
      </c>
      <c r="AE1" s="13">
        <v>12</v>
      </c>
      <c r="AF1" s="13">
        <v>13</v>
      </c>
      <c r="AG1" s="13">
        <v>14</v>
      </c>
      <c r="AH1" s="13">
        <v>15</v>
      </c>
      <c r="AI1" s="13">
        <v>16</v>
      </c>
      <c r="AJ1" s="13">
        <v>17</v>
      </c>
      <c r="AK1" s="13">
        <v>18</v>
      </c>
      <c r="AL1" s="13">
        <v>19</v>
      </c>
      <c r="AM1" s="13">
        <v>20</v>
      </c>
      <c r="AN1" s="13">
        <v>21</v>
      </c>
      <c r="AO1" s="13">
        <v>22</v>
      </c>
      <c r="AP1" s="13">
        <v>23</v>
      </c>
      <c r="AQ1" s="13">
        <v>24</v>
      </c>
      <c r="AR1" s="13">
        <v>25</v>
      </c>
      <c r="AS1" s="13">
        <v>26</v>
      </c>
      <c r="AT1" s="13">
        <v>27</v>
      </c>
      <c r="AU1" s="13">
        <v>28</v>
      </c>
      <c r="AV1" s="13">
        <v>29</v>
      </c>
      <c r="AW1" s="13">
        <v>30</v>
      </c>
      <c r="AX1" s="13">
        <v>31</v>
      </c>
      <c r="AY1" s="13">
        <v>32</v>
      </c>
      <c r="AZ1" s="13">
        <v>33</v>
      </c>
      <c r="BA1" s="13">
        <v>34</v>
      </c>
      <c r="BB1" s="13">
        <v>35</v>
      </c>
      <c r="BC1" s="13">
        <v>36</v>
      </c>
      <c r="BD1" s="13">
        <v>37</v>
      </c>
      <c r="BE1" s="13">
        <v>38</v>
      </c>
      <c r="BF1" s="13">
        <v>39</v>
      </c>
      <c r="BG1" s="13">
        <v>40</v>
      </c>
      <c r="BH1" s="13">
        <v>41</v>
      </c>
      <c r="BI1" s="13">
        <v>42</v>
      </c>
      <c r="BJ1" s="13">
        <v>43</v>
      </c>
      <c r="BK1" s="13">
        <v>44</v>
      </c>
      <c r="BL1" s="13">
        <v>45</v>
      </c>
      <c r="BM1" s="13">
        <v>46</v>
      </c>
      <c r="BN1" s="13">
        <v>47</v>
      </c>
      <c r="BO1" s="13">
        <v>48</v>
      </c>
    </row>
    <row r="2" spans="1:67" ht="10.5" x14ac:dyDescent="0.2">
      <c r="B2" s="55" t="s">
        <v>3</v>
      </c>
      <c r="C2" s="106"/>
      <c r="D2" t="s">
        <v>4</v>
      </c>
      <c r="Q2" s="72"/>
      <c r="T2" s="13" t="s">
        <v>5</v>
      </c>
      <c r="U2" s="13" t="s">
        <v>6</v>
      </c>
      <c r="V2" s="13" t="s">
        <v>7</v>
      </c>
      <c r="W2" s="13" t="s">
        <v>8</v>
      </c>
      <c r="X2" s="13" t="s">
        <v>9</v>
      </c>
      <c r="Y2" s="13" t="s">
        <v>10</v>
      </c>
      <c r="Z2" s="13" t="s">
        <v>11</v>
      </c>
      <c r="AA2" s="13" t="s">
        <v>12</v>
      </c>
      <c r="AB2" s="13" t="s">
        <v>13</v>
      </c>
      <c r="AC2" s="13" t="s">
        <v>14</v>
      </c>
      <c r="AD2" s="13" t="s">
        <v>15</v>
      </c>
      <c r="AE2" s="13" t="s">
        <v>16</v>
      </c>
      <c r="AF2" s="13" t="s">
        <v>17</v>
      </c>
      <c r="AG2" s="13" t="s">
        <v>18</v>
      </c>
      <c r="AH2" s="13" t="s">
        <v>19</v>
      </c>
      <c r="AI2" s="13" t="s">
        <v>20</v>
      </c>
      <c r="AJ2" s="13" t="s">
        <v>21</v>
      </c>
      <c r="AK2" s="13" t="s">
        <v>22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40</v>
      </c>
      <c r="BD2" t="s">
        <v>41</v>
      </c>
      <c r="BE2" t="s">
        <v>42</v>
      </c>
      <c r="BF2" t="s">
        <v>43</v>
      </c>
      <c r="BG2" t="s">
        <v>44</v>
      </c>
      <c r="BH2" t="s">
        <v>45</v>
      </c>
      <c r="BI2" t="s">
        <v>46</v>
      </c>
      <c r="BJ2" t="s">
        <v>47</v>
      </c>
      <c r="BK2" t="s">
        <v>48</v>
      </c>
      <c r="BL2" t="s">
        <v>49</v>
      </c>
      <c r="BM2" t="s">
        <v>50</v>
      </c>
      <c r="BN2" t="s">
        <v>51</v>
      </c>
      <c r="BO2" t="s">
        <v>52</v>
      </c>
    </row>
    <row r="3" spans="1:67" ht="12" customHeight="1" thickBot="1" x14ac:dyDescent="0.3">
      <c r="A3" s="66"/>
      <c r="B3" s="67" t="s">
        <v>53</v>
      </c>
      <c r="C3" s="68"/>
      <c r="Q3" s="72"/>
      <c r="T3" s="13">
        <v>1</v>
      </c>
      <c r="U3" s="13">
        <v>2</v>
      </c>
      <c r="V3" s="13">
        <v>3</v>
      </c>
      <c r="W3" s="13">
        <v>4</v>
      </c>
      <c r="X3" s="13">
        <v>5</v>
      </c>
      <c r="Y3" s="13">
        <v>6</v>
      </c>
      <c r="Z3" s="13">
        <v>7</v>
      </c>
      <c r="AA3" s="13">
        <v>8</v>
      </c>
      <c r="AB3" s="13">
        <v>9</v>
      </c>
      <c r="AC3" s="13">
        <v>10</v>
      </c>
      <c r="AD3" s="13">
        <v>11</v>
      </c>
      <c r="AE3" s="13">
        <v>12</v>
      </c>
      <c r="AF3" s="13">
        <v>13</v>
      </c>
      <c r="AG3" s="13">
        <v>14</v>
      </c>
      <c r="AH3" s="13">
        <v>15</v>
      </c>
      <c r="AI3" s="13">
        <v>16</v>
      </c>
      <c r="AJ3" s="13">
        <v>17</v>
      </c>
      <c r="AK3" s="13">
        <v>18</v>
      </c>
      <c r="AL3">
        <v>19</v>
      </c>
      <c r="AM3" s="13">
        <v>20</v>
      </c>
      <c r="AN3" s="13">
        <v>21</v>
      </c>
      <c r="AO3">
        <v>22</v>
      </c>
      <c r="AP3" s="13">
        <v>23</v>
      </c>
      <c r="AQ3" s="13">
        <v>24</v>
      </c>
      <c r="AR3">
        <v>25</v>
      </c>
      <c r="AS3" s="13">
        <v>26</v>
      </c>
      <c r="AT3" s="13">
        <v>27</v>
      </c>
      <c r="AU3">
        <v>28</v>
      </c>
      <c r="AV3" s="13">
        <v>29</v>
      </c>
      <c r="AW3" s="13">
        <v>30</v>
      </c>
      <c r="AX3">
        <v>31</v>
      </c>
      <c r="AY3" s="13">
        <v>32</v>
      </c>
      <c r="AZ3" s="13">
        <v>33</v>
      </c>
      <c r="BA3">
        <v>34</v>
      </c>
      <c r="BB3" s="13">
        <v>35</v>
      </c>
      <c r="BC3" s="13">
        <v>36</v>
      </c>
      <c r="BD3">
        <v>37</v>
      </c>
      <c r="BE3" s="13">
        <v>38</v>
      </c>
      <c r="BF3" s="13">
        <v>39</v>
      </c>
      <c r="BG3">
        <v>40</v>
      </c>
      <c r="BH3" s="13">
        <v>41</v>
      </c>
      <c r="BI3" s="13">
        <v>42</v>
      </c>
      <c r="BJ3">
        <v>43</v>
      </c>
      <c r="BK3" s="13">
        <v>44</v>
      </c>
      <c r="BL3" s="13">
        <v>45</v>
      </c>
      <c r="BM3">
        <v>46</v>
      </c>
      <c r="BN3" s="13">
        <v>47</v>
      </c>
      <c r="BO3" s="13">
        <v>48</v>
      </c>
    </row>
    <row r="4" spans="1:67" ht="23.25" customHeight="1" thickBot="1" x14ac:dyDescent="0.25">
      <c r="B4" s="39" t="s">
        <v>54</v>
      </c>
      <c r="C4" s="41">
        <v>5000000</v>
      </c>
      <c r="F4" s="69" t="s">
        <v>55</v>
      </c>
      <c r="G4" s="27" t="s">
        <v>56</v>
      </c>
      <c r="H4" s="25" t="s">
        <v>57</v>
      </c>
      <c r="I4" s="26" t="s">
        <v>58</v>
      </c>
      <c r="Q4" s="72"/>
      <c r="S4" s="61" t="s">
        <v>59</v>
      </c>
      <c r="T4" s="81">
        <f t="shared" ref="T4:BO4" ca="1" si="0">+SUM(T8:T32)</f>
        <v>0</v>
      </c>
      <c r="U4" s="81">
        <f t="shared" ca="1" si="0"/>
        <v>0</v>
      </c>
      <c r="V4" s="81">
        <f t="shared" ca="1" si="0"/>
        <v>0</v>
      </c>
      <c r="W4" s="81">
        <f t="shared" ca="1" si="0"/>
        <v>0</v>
      </c>
      <c r="X4" s="81">
        <f t="shared" ca="1" si="0"/>
        <v>0</v>
      </c>
      <c r="Y4" s="81">
        <f t="shared" ca="1" si="0"/>
        <v>0</v>
      </c>
      <c r="Z4" s="81">
        <f t="shared" ca="1" si="0"/>
        <v>0</v>
      </c>
      <c r="AA4" s="81">
        <f t="shared" ca="1" si="0"/>
        <v>0</v>
      </c>
      <c r="AB4" s="81">
        <f t="shared" ca="1" si="0"/>
        <v>0</v>
      </c>
      <c r="AC4" s="81">
        <f t="shared" ca="1" si="0"/>
        <v>0</v>
      </c>
      <c r="AD4" s="81">
        <f t="shared" ca="1" si="0"/>
        <v>0</v>
      </c>
      <c r="AE4" s="81">
        <f t="shared" ca="1" si="0"/>
        <v>0</v>
      </c>
      <c r="AF4" s="81">
        <f t="shared" ca="1" si="0"/>
        <v>0</v>
      </c>
      <c r="AG4" s="81">
        <f t="shared" ca="1" si="0"/>
        <v>0</v>
      </c>
      <c r="AH4" s="81">
        <f t="shared" ca="1" si="0"/>
        <v>0</v>
      </c>
      <c r="AI4" s="81">
        <f t="shared" ca="1" si="0"/>
        <v>0</v>
      </c>
      <c r="AJ4" s="81">
        <f t="shared" ca="1" si="0"/>
        <v>0</v>
      </c>
      <c r="AK4" s="81">
        <f t="shared" ca="1" si="0"/>
        <v>0</v>
      </c>
      <c r="AL4" s="81">
        <f t="shared" ca="1" si="0"/>
        <v>0</v>
      </c>
      <c r="AM4" s="81">
        <f t="shared" ca="1" si="0"/>
        <v>0</v>
      </c>
      <c r="AN4" s="81">
        <f t="shared" ca="1" si="0"/>
        <v>0</v>
      </c>
      <c r="AO4" s="81">
        <f t="shared" ca="1" si="0"/>
        <v>0</v>
      </c>
      <c r="AP4" s="81">
        <f t="shared" ca="1" si="0"/>
        <v>0</v>
      </c>
      <c r="AQ4" s="81">
        <f t="shared" ca="1" si="0"/>
        <v>0</v>
      </c>
      <c r="AR4" s="81">
        <f t="shared" ca="1" si="0"/>
        <v>0</v>
      </c>
      <c r="AS4" s="81">
        <f t="shared" ca="1" si="0"/>
        <v>0</v>
      </c>
      <c r="AT4" s="81">
        <f t="shared" ca="1" si="0"/>
        <v>0</v>
      </c>
      <c r="AU4" s="81">
        <f t="shared" ca="1" si="0"/>
        <v>0</v>
      </c>
      <c r="AV4" s="81">
        <f t="shared" ca="1" si="0"/>
        <v>0</v>
      </c>
      <c r="AW4" s="81">
        <f t="shared" ca="1" si="0"/>
        <v>0</v>
      </c>
      <c r="AX4" s="81">
        <f t="shared" ca="1" si="0"/>
        <v>0</v>
      </c>
      <c r="AY4" s="81">
        <f t="shared" ca="1" si="0"/>
        <v>0</v>
      </c>
      <c r="AZ4" s="81">
        <f t="shared" ca="1" si="0"/>
        <v>0</v>
      </c>
      <c r="BA4" s="81">
        <f t="shared" ca="1" si="0"/>
        <v>0</v>
      </c>
      <c r="BB4" s="81">
        <f t="shared" ca="1" si="0"/>
        <v>0</v>
      </c>
      <c r="BC4" s="81">
        <f t="shared" ca="1" si="0"/>
        <v>0</v>
      </c>
      <c r="BD4" s="81">
        <f t="shared" ca="1" si="0"/>
        <v>0</v>
      </c>
      <c r="BE4" s="81">
        <f t="shared" ca="1" si="0"/>
        <v>0</v>
      </c>
      <c r="BF4" s="81">
        <f t="shared" ca="1" si="0"/>
        <v>0</v>
      </c>
      <c r="BG4" s="81">
        <f t="shared" ca="1" si="0"/>
        <v>0</v>
      </c>
      <c r="BH4" s="81">
        <f t="shared" ca="1" si="0"/>
        <v>0</v>
      </c>
      <c r="BI4" s="81">
        <f t="shared" ca="1" si="0"/>
        <v>0</v>
      </c>
      <c r="BJ4" s="81">
        <f t="shared" ca="1" si="0"/>
        <v>0</v>
      </c>
      <c r="BK4" s="81">
        <f t="shared" ca="1" si="0"/>
        <v>0</v>
      </c>
      <c r="BL4" s="81">
        <f t="shared" ca="1" si="0"/>
        <v>0</v>
      </c>
      <c r="BM4" s="81">
        <f t="shared" ca="1" si="0"/>
        <v>0</v>
      </c>
      <c r="BN4" s="81">
        <f t="shared" ca="1" si="0"/>
        <v>0</v>
      </c>
      <c r="BO4" s="81">
        <f t="shared" ca="1" si="0"/>
        <v>0</v>
      </c>
    </row>
    <row r="5" spans="1:67" x14ac:dyDescent="0.2">
      <c r="B5" t="s">
        <v>60</v>
      </c>
      <c r="C5" s="3">
        <f>IF(Client_BAMBOO=Liste!A2,20%,5%)</f>
        <v>0.2</v>
      </c>
      <c r="F5" s="22">
        <v>0</v>
      </c>
      <c r="G5" s="50"/>
      <c r="H5" s="51"/>
      <c r="I5" s="52">
        <f>C17</f>
        <v>5600000</v>
      </c>
      <c r="O5" s="29">
        <f>H6*(1+$C$22)^(-(1+$F6))</f>
        <v>1866666.6666666667</v>
      </c>
      <c r="P5" s="21" t="e">
        <f>#REF!*(1+$C$22)^(-(1+$F6))</f>
        <v>#REF!</v>
      </c>
      <c r="Q5" s="72"/>
      <c r="R5">
        <v>2</v>
      </c>
      <c r="S5" s="11">
        <f>+G43</f>
        <v>0</v>
      </c>
      <c r="T5" s="5">
        <f t="shared" ref="T5:BO5" ca="1" si="1">+IFERROR(IF($R5&lt;=24,IF($R5&lt;=T$3,$S5*INDIRECT(INDEX($T$2:$BO$2,1,MATCH(T$3-$R5+1,$T$1:$BO$1,0))&amp;"$5"),0),IF($R5&gt;24,IF(MOD($R5,24)&lt;=T$3,$S5*INDIRECT(INDEX($T$2:$BO$2,1,MATCH(T$3-$R5+1,$T$1:$BO$1,0))&amp;"$5"),0),0)),0)</f>
        <v>0</v>
      </c>
      <c r="U5" s="5">
        <f t="shared" ca="1" si="1"/>
        <v>0</v>
      </c>
      <c r="V5" s="5">
        <f t="shared" ca="1" si="1"/>
        <v>0</v>
      </c>
      <c r="W5" s="5">
        <f t="shared" ca="1" si="1"/>
        <v>0</v>
      </c>
      <c r="X5" s="5">
        <f t="shared" ca="1" si="1"/>
        <v>0</v>
      </c>
      <c r="Y5" s="5">
        <f t="shared" ca="1" si="1"/>
        <v>0</v>
      </c>
      <c r="Z5" s="5">
        <f t="shared" ca="1" si="1"/>
        <v>0</v>
      </c>
      <c r="AA5" s="5">
        <f t="shared" ca="1" si="1"/>
        <v>0</v>
      </c>
      <c r="AB5" s="5">
        <f t="shared" ca="1" si="1"/>
        <v>0</v>
      </c>
      <c r="AC5" s="5">
        <f t="shared" ca="1" si="1"/>
        <v>0</v>
      </c>
      <c r="AD5" s="5">
        <f t="shared" ca="1" si="1"/>
        <v>0</v>
      </c>
      <c r="AE5" s="5">
        <f t="shared" ca="1" si="1"/>
        <v>0</v>
      </c>
      <c r="AF5" s="5">
        <f t="shared" ca="1" si="1"/>
        <v>0</v>
      </c>
      <c r="AG5" s="5">
        <f t="shared" ca="1" si="1"/>
        <v>0</v>
      </c>
      <c r="AH5" s="5">
        <f t="shared" ca="1" si="1"/>
        <v>0</v>
      </c>
      <c r="AI5" s="5">
        <f t="shared" ca="1" si="1"/>
        <v>0</v>
      </c>
      <c r="AJ5" s="5">
        <f t="shared" ca="1" si="1"/>
        <v>0</v>
      </c>
      <c r="AK5" s="5">
        <f t="shared" ca="1" si="1"/>
        <v>0</v>
      </c>
      <c r="AL5" s="5">
        <f t="shared" ca="1" si="1"/>
        <v>0</v>
      </c>
      <c r="AM5" s="5">
        <f t="shared" ca="1" si="1"/>
        <v>0</v>
      </c>
      <c r="AN5" s="5">
        <f t="shared" ca="1" si="1"/>
        <v>0</v>
      </c>
      <c r="AO5" s="5">
        <f t="shared" ca="1" si="1"/>
        <v>0</v>
      </c>
      <c r="AP5" s="5">
        <f t="shared" ca="1" si="1"/>
        <v>0</v>
      </c>
      <c r="AQ5" s="5">
        <f t="shared" ca="1" si="1"/>
        <v>0</v>
      </c>
      <c r="AR5" s="5">
        <f t="shared" ca="1" si="1"/>
        <v>0</v>
      </c>
      <c r="AS5" s="5">
        <f t="shared" ca="1" si="1"/>
        <v>0</v>
      </c>
      <c r="AT5" s="5">
        <f t="shared" ca="1" si="1"/>
        <v>0</v>
      </c>
      <c r="AU5" s="5">
        <f t="shared" ca="1" si="1"/>
        <v>0</v>
      </c>
      <c r="AV5" s="5">
        <f t="shared" ca="1" si="1"/>
        <v>0</v>
      </c>
      <c r="AW5" s="5">
        <f t="shared" ca="1" si="1"/>
        <v>0</v>
      </c>
      <c r="AX5" s="5">
        <f t="shared" ca="1" si="1"/>
        <v>0</v>
      </c>
      <c r="AY5" s="5">
        <f t="shared" ca="1" si="1"/>
        <v>0</v>
      </c>
      <c r="AZ5" s="5">
        <f t="shared" ca="1" si="1"/>
        <v>0</v>
      </c>
      <c r="BA5" s="5">
        <f t="shared" ca="1" si="1"/>
        <v>0</v>
      </c>
      <c r="BB5" s="5">
        <f t="shared" ca="1" si="1"/>
        <v>0</v>
      </c>
      <c r="BC5" s="5">
        <f t="shared" ca="1" si="1"/>
        <v>0</v>
      </c>
      <c r="BD5" s="5">
        <f t="shared" ca="1" si="1"/>
        <v>0</v>
      </c>
      <c r="BE5" s="5">
        <f t="shared" ca="1" si="1"/>
        <v>0</v>
      </c>
      <c r="BF5" s="5">
        <f t="shared" ca="1" si="1"/>
        <v>0</v>
      </c>
      <c r="BG5" s="5">
        <f t="shared" ca="1" si="1"/>
        <v>0</v>
      </c>
      <c r="BH5" s="5">
        <f t="shared" ca="1" si="1"/>
        <v>0</v>
      </c>
      <c r="BI5" s="5">
        <f t="shared" ca="1" si="1"/>
        <v>0</v>
      </c>
      <c r="BJ5" s="5">
        <f t="shared" ca="1" si="1"/>
        <v>0</v>
      </c>
      <c r="BK5" s="5">
        <f t="shared" ca="1" si="1"/>
        <v>0</v>
      </c>
      <c r="BL5" s="5">
        <f t="shared" ca="1" si="1"/>
        <v>0</v>
      </c>
      <c r="BM5" s="5">
        <f t="shared" ca="1" si="1"/>
        <v>0</v>
      </c>
      <c r="BN5" s="5">
        <f t="shared" ca="1" si="1"/>
        <v>0</v>
      </c>
      <c r="BO5" s="5">
        <f t="shared" ca="1" si="1"/>
        <v>0</v>
      </c>
    </row>
    <row r="6" spans="1:67" ht="10.5" thickBot="1" x14ac:dyDescent="0.25">
      <c r="B6" t="s">
        <v>61</v>
      </c>
      <c r="C6" s="41">
        <f>C4</f>
        <v>5000000</v>
      </c>
      <c r="F6" s="20">
        <v>1</v>
      </c>
      <c r="G6" s="17">
        <f ca="1">EOMONTH(C10,0)+1</f>
        <v>45383</v>
      </c>
      <c r="H6" s="18">
        <f>$C$12</f>
        <v>1866666.6666666667</v>
      </c>
      <c r="I6" s="21">
        <f>I5-H6</f>
        <v>3733333.333333333</v>
      </c>
      <c r="Q6" s="72"/>
      <c r="S6" s="6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</row>
    <row r="7" spans="1:67" s="10" customFormat="1" ht="14.15" customHeight="1" thickBot="1" x14ac:dyDescent="0.3">
      <c r="A7" s="12"/>
      <c r="B7" s="7" t="s">
        <v>62</v>
      </c>
      <c r="C7" s="15">
        <f>IF(Client_BAMBOO=Liste!A2,12%,10%)</f>
        <v>0.12</v>
      </c>
      <c r="F7" s="20">
        <v>2</v>
      </c>
      <c r="G7" s="17">
        <f ca="1">EOMONTH(G6,0)+1</f>
        <v>45413</v>
      </c>
      <c r="H7" s="18">
        <f>$C$12</f>
        <v>1866666.6666666667</v>
      </c>
      <c r="I7" s="21">
        <f>I6-H7</f>
        <v>1866666.6666666663</v>
      </c>
      <c r="O7" s="28" t="s">
        <v>63</v>
      </c>
      <c r="P7" s="26" t="s">
        <v>64</v>
      </c>
      <c r="Q7" s="73"/>
      <c r="S7" s="62" t="s">
        <v>65</v>
      </c>
      <c r="T7" s="82">
        <f ca="1">INDIRECT("J"&amp;(6+T$3))</f>
        <v>0</v>
      </c>
      <c r="U7" s="82">
        <f t="shared" ref="U7:AQ7" ca="1" si="2">INDIRECT("J"&amp;(6+U$3))</f>
        <v>0</v>
      </c>
      <c r="V7" s="82">
        <f t="shared" ca="1" si="2"/>
        <v>0</v>
      </c>
      <c r="W7" s="82">
        <f t="shared" ca="1" si="2"/>
        <v>0</v>
      </c>
      <c r="X7" s="82">
        <f t="shared" ca="1" si="2"/>
        <v>0</v>
      </c>
      <c r="Y7" s="82">
        <f t="shared" ca="1" si="2"/>
        <v>0</v>
      </c>
      <c r="Z7" s="82">
        <f t="shared" ca="1" si="2"/>
        <v>0</v>
      </c>
      <c r="AA7" s="82">
        <f t="shared" ca="1" si="2"/>
        <v>0</v>
      </c>
      <c r="AB7" s="82">
        <f t="shared" ca="1" si="2"/>
        <v>0</v>
      </c>
      <c r="AC7" s="82">
        <f t="shared" ca="1" si="2"/>
        <v>0</v>
      </c>
      <c r="AD7" s="82">
        <f t="shared" ca="1" si="2"/>
        <v>0</v>
      </c>
      <c r="AE7" s="82">
        <f t="shared" ca="1" si="2"/>
        <v>0</v>
      </c>
      <c r="AF7" s="82">
        <f t="shared" ca="1" si="2"/>
        <v>0</v>
      </c>
      <c r="AG7" s="82">
        <f t="shared" ca="1" si="2"/>
        <v>0</v>
      </c>
      <c r="AH7" s="82">
        <f t="shared" ca="1" si="2"/>
        <v>0</v>
      </c>
      <c r="AI7" s="82">
        <f t="shared" ca="1" si="2"/>
        <v>0</v>
      </c>
      <c r="AJ7" s="82">
        <f t="shared" ca="1" si="2"/>
        <v>0</v>
      </c>
      <c r="AK7" s="82">
        <f t="shared" ca="1" si="2"/>
        <v>0</v>
      </c>
      <c r="AL7" s="82">
        <f t="shared" ca="1" si="2"/>
        <v>0</v>
      </c>
      <c r="AM7" s="82">
        <f t="shared" ca="1" si="2"/>
        <v>0</v>
      </c>
      <c r="AN7" s="82">
        <f t="shared" ca="1" si="2"/>
        <v>0</v>
      </c>
      <c r="AO7" s="82">
        <f t="shared" ca="1" si="2"/>
        <v>0</v>
      </c>
      <c r="AP7" s="82">
        <f t="shared" ca="1" si="2"/>
        <v>0</v>
      </c>
      <c r="AQ7" s="82">
        <f t="shared" ca="1" si="2"/>
        <v>0</v>
      </c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67" x14ac:dyDescent="0.2">
      <c r="B8" t="s">
        <v>66</v>
      </c>
      <c r="C8" s="2">
        <v>0.05</v>
      </c>
      <c r="F8" s="20">
        <v>3</v>
      </c>
      <c r="G8" s="17">
        <f ca="1">EOMONTH(G7,0)+1</f>
        <v>45444</v>
      </c>
      <c r="H8" s="18">
        <f>$C$12</f>
        <v>1866666.6666666667</v>
      </c>
      <c r="I8" s="21">
        <f>I7-H8</f>
        <v>0</v>
      </c>
      <c r="O8" s="53">
        <f>H5</f>
        <v>0</v>
      </c>
      <c r="P8" s="52"/>
      <c r="Q8" s="72"/>
      <c r="R8">
        <v>1</v>
      </c>
      <c r="S8" s="11">
        <f>+G42</f>
        <v>0</v>
      </c>
      <c r="T8" s="5">
        <f ca="1">+IFERROR(IF($R8&lt;=24,IF($R8&lt;=T$3,$S8*INDIRECT(INDEX($T$2:$BO$2,1,MATCH(T$3-$R8+1,$T$1:$BO$1,0))&amp;"$5"),0),IF($R8&gt;24,IF(MOD($R8,24)&lt;=T$3,$S8*INDIRECT(INDEX($T$2:$BO$2,1,MATCH(T$3-$R8+1,$T$1:$BO$1,0))&amp;"$5"),0),0)),0)</f>
        <v>0</v>
      </c>
      <c r="U8" s="5">
        <f t="shared" ref="U8:AJ24" ca="1" si="3">+IFERROR(IF($R8&lt;=24,IF($R8&lt;=U$3,$S8*INDIRECT(INDEX($T$2:$BO$2,1,MATCH(U$3-$R8+1,$T$1:$BO$1,0))&amp;"$5"),0),IF($R8&gt;24,IF(MOD($R8,24)&lt;=U$3,$S8*INDIRECT(INDEX($T$2:$BO$2,1,MATCH(U$3-$R8+1,$T$1:$BO$1,0))&amp;"$5"),0),0)),0)</f>
        <v>0</v>
      </c>
      <c r="V8" s="5">
        <f t="shared" ca="1" si="3"/>
        <v>0</v>
      </c>
      <c r="W8" s="5">
        <f t="shared" ca="1" si="3"/>
        <v>0</v>
      </c>
      <c r="X8" s="5">
        <f t="shared" ca="1" si="3"/>
        <v>0</v>
      </c>
      <c r="Y8" s="5">
        <f t="shared" ca="1" si="3"/>
        <v>0</v>
      </c>
      <c r="Z8" s="5">
        <f t="shared" ca="1" si="3"/>
        <v>0</v>
      </c>
      <c r="AA8" s="5">
        <f t="shared" ca="1" si="3"/>
        <v>0</v>
      </c>
      <c r="AB8" s="5">
        <f t="shared" ca="1" si="3"/>
        <v>0</v>
      </c>
      <c r="AC8" s="5">
        <f t="shared" ca="1" si="3"/>
        <v>0</v>
      </c>
      <c r="AD8" s="5">
        <f t="shared" ca="1" si="3"/>
        <v>0</v>
      </c>
      <c r="AE8" s="5">
        <f t="shared" ca="1" si="3"/>
        <v>0</v>
      </c>
      <c r="AF8" s="5">
        <f t="shared" ca="1" si="3"/>
        <v>0</v>
      </c>
      <c r="AG8" s="5">
        <f t="shared" ca="1" si="3"/>
        <v>0</v>
      </c>
      <c r="AH8" s="5">
        <f t="shared" ca="1" si="3"/>
        <v>0</v>
      </c>
      <c r="AI8" s="5">
        <f t="shared" ca="1" si="3"/>
        <v>0</v>
      </c>
      <c r="AJ8" s="5">
        <f t="shared" ca="1" si="3"/>
        <v>0</v>
      </c>
      <c r="AK8" s="5">
        <f t="shared" ref="AK8:AZ24" ca="1" si="4">+IFERROR(IF($R8&lt;=24,IF($R8&lt;=AK$3,$S8*INDIRECT(INDEX($T$2:$BO$2,1,MATCH(AK$3-$R8+1,$T$1:$BO$1,0))&amp;"$5"),0),IF($R8&gt;24,IF(MOD($R8,24)&lt;=AK$3,$S8*INDIRECT(INDEX($T$2:$BO$2,1,MATCH(AK$3-$R8+1,$T$1:$BO$1,0))&amp;"$5"),0),0)),0)</f>
        <v>0</v>
      </c>
      <c r="AL8" s="5">
        <f t="shared" ca="1" si="4"/>
        <v>0</v>
      </c>
      <c r="AM8" s="5">
        <f t="shared" ca="1" si="4"/>
        <v>0</v>
      </c>
      <c r="AN8" s="5">
        <f t="shared" ca="1" si="4"/>
        <v>0</v>
      </c>
      <c r="AO8" s="5">
        <f t="shared" ca="1" si="4"/>
        <v>0</v>
      </c>
      <c r="AP8" s="5">
        <f t="shared" ca="1" si="4"/>
        <v>0</v>
      </c>
      <c r="AQ8" s="5">
        <f t="shared" ca="1" si="4"/>
        <v>0</v>
      </c>
      <c r="AR8" s="5">
        <f t="shared" ca="1" si="4"/>
        <v>0</v>
      </c>
      <c r="AS8" s="5">
        <f t="shared" ca="1" si="4"/>
        <v>0</v>
      </c>
      <c r="AT8" s="5">
        <f t="shared" ca="1" si="4"/>
        <v>0</v>
      </c>
      <c r="AU8" s="5">
        <f t="shared" ca="1" si="4"/>
        <v>0</v>
      </c>
      <c r="AV8" s="5">
        <f t="shared" ca="1" si="4"/>
        <v>0</v>
      </c>
      <c r="AW8" s="5">
        <f t="shared" ca="1" si="4"/>
        <v>0</v>
      </c>
      <c r="AX8" s="5">
        <f t="shared" ca="1" si="4"/>
        <v>0</v>
      </c>
      <c r="AY8" s="5">
        <f t="shared" ca="1" si="4"/>
        <v>0</v>
      </c>
      <c r="AZ8" s="5">
        <f t="shared" ca="1" si="4"/>
        <v>0</v>
      </c>
      <c r="BA8" s="5">
        <f t="shared" ref="BA8:BO24" ca="1" si="5">+IFERROR(IF($R8&lt;=24,IF($R8&lt;=BA$3,$S8*INDIRECT(INDEX($T$2:$BO$2,1,MATCH(BA$3-$R8+1,$T$1:$BO$1,0))&amp;"$5"),0),IF($R8&gt;24,IF(MOD($R8,24)&lt;=BA$3,$S8*INDIRECT(INDEX($T$2:$BO$2,1,MATCH(BA$3-$R8+1,$T$1:$BO$1,0))&amp;"$5"),0),0)),0)</f>
        <v>0</v>
      </c>
      <c r="BB8" s="5">
        <f t="shared" ca="1" si="5"/>
        <v>0</v>
      </c>
      <c r="BC8" s="5">
        <f t="shared" ca="1" si="5"/>
        <v>0</v>
      </c>
      <c r="BD8" s="5">
        <f t="shared" ca="1" si="5"/>
        <v>0</v>
      </c>
      <c r="BE8" s="5">
        <f t="shared" ca="1" si="5"/>
        <v>0</v>
      </c>
      <c r="BF8" s="5">
        <f t="shared" ca="1" si="5"/>
        <v>0</v>
      </c>
      <c r="BG8" s="5">
        <f t="shared" ca="1" si="5"/>
        <v>0</v>
      </c>
      <c r="BH8" s="5">
        <f t="shared" ca="1" si="5"/>
        <v>0</v>
      </c>
      <c r="BI8" s="5">
        <f t="shared" ca="1" si="5"/>
        <v>0</v>
      </c>
      <c r="BJ8" s="5">
        <f t="shared" ca="1" si="5"/>
        <v>0</v>
      </c>
      <c r="BK8" s="5">
        <f t="shared" ca="1" si="5"/>
        <v>0</v>
      </c>
      <c r="BL8" s="5">
        <f t="shared" ca="1" si="5"/>
        <v>0</v>
      </c>
      <c r="BM8" s="5">
        <f t="shared" ca="1" si="5"/>
        <v>0</v>
      </c>
      <c r="BN8" s="5">
        <f t="shared" ca="1" si="5"/>
        <v>0</v>
      </c>
      <c r="BO8" s="5">
        <f t="shared" ca="1" si="5"/>
        <v>0</v>
      </c>
    </row>
    <row r="9" spans="1:67" x14ac:dyDescent="0.2">
      <c r="B9" t="s">
        <v>67</v>
      </c>
      <c r="C9">
        <v>3</v>
      </c>
      <c r="O9" s="29">
        <f>H7*(1+$C$22)^(-(1+$F7))</f>
        <v>1866666.6666666667</v>
      </c>
      <c r="P9" s="21" t="e">
        <f>#REF!*(1+$C$22)^(-(1+$F7))</f>
        <v>#REF!</v>
      </c>
      <c r="Q9" s="72"/>
      <c r="R9">
        <v>3</v>
      </c>
      <c r="S9" s="11">
        <f>+G44</f>
        <v>0</v>
      </c>
      <c r="T9" s="5">
        <f t="shared" ref="T9:AI25" ca="1" si="6">+IFERROR(IF($R9&lt;=24,IF($R9&lt;=T$3,$S9*INDIRECT(INDEX($T$2:$BO$2,1,MATCH(T$3-$R9+1,$T$1:$BO$1,0))&amp;"$5"),0),IF($R9&gt;24,IF(MOD($R9,24)&lt;=T$3,$S9*INDIRECT(INDEX($T$2:$BO$2,1,MATCH(T$3-$R9+1,$T$1:$BO$1,0))&amp;"$5"),0),0)),0)</f>
        <v>0</v>
      </c>
      <c r="U9" s="5">
        <f t="shared" ca="1" si="3"/>
        <v>0</v>
      </c>
      <c r="V9" s="5">
        <f t="shared" ca="1" si="3"/>
        <v>0</v>
      </c>
      <c r="W9" s="5">
        <f t="shared" ca="1" si="3"/>
        <v>0</v>
      </c>
      <c r="X9" s="5">
        <f t="shared" ca="1" si="3"/>
        <v>0</v>
      </c>
      <c r="Y9" s="5">
        <f t="shared" ca="1" si="3"/>
        <v>0</v>
      </c>
      <c r="Z9" s="5">
        <f t="shared" ca="1" si="3"/>
        <v>0</v>
      </c>
      <c r="AA9" s="5">
        <f t="shared" ca="1" si="3"/>
        <v>0</v>
      </c>
      <c r="AB9" s="5">
        <f t="shared" ca="1" si="3"/>
        <v>0</v>
      </c>
      <c r="AC9" s="5">
        <f t="shared" ca="1" si="3"/>
        <v>0</v>
      </c>
      <c r="AD9" s="5">
        <f t="shared" ca="1" si="3"/>
        <v>0</v>
      </c>
      <c r="AE9" s="5">
        <f t="shared" ca="1" si="3"/>
        <v>0</v>
      </c>
      <c r="AF9" s="5">
        <f t="shared" ca="1" si="3"/>
        <v>0</v>
      </c>
      <c r="AG9" s="5">
        <f t="shared" ca="1" si="3"/>
        <v>0</v>
      </c>
      <c r="AH9" s="5">
        <f t="shared" ca="1" si="3"/>
        <v>0</v>
      </c>
      <c r="AI9" s="5">
        <f t="shared" ca="1" si="3"/>
        <v>0</v>
      </c>
      <c r="AJ9" s="5">
        <f t="shared" ca="1" si="3"/>
        <v>0</v>
      </c>
      <c r="AK9" s="5">
        <f t="shared" ca="1" si="4"/>
        <v>0</v>
      </c>
      <c r="AL9" s="5">
        <f t="shared" ca="1" si="4"/>
        <v>0</v>
      </c>
      <c r="AM9" s="5">
        <f t="shared" ca="1" si="4"/>
        <v>0</v>
      </c>
      <c r="AN9" s="5">
        <f t="shared" ca="1" si="4"/>
        <v>0</v>
      </c>
      <c r="AO9" s="5">
        <f t="shared" ca="1" si="4"/>
        <v>0</v>
      </c>
      <c r="AP9" s="5">
        <f t="shared" ca="1" si="4"/>
        <v>0</v>
      </c>
      <c r="AQ9" s="5">
        <f t="shared" ca="1" si="4"/>
        <v>0</v>
      </c>
      <c r="AR9" s="5">
        <f t="shared" ca="1" si="4"/>
        <v>0</v>
      </c>
      <c r="AS9" s="5">
        <f t="shared" ca="1" si="4"/>
        <v>0</v>
      </c>
      <c r="AT9" s="5">
        <f t="shared" ca="1" si="4"/>
        <v>0</v>
      </c>
      <c r="AU9" s="5">
        <f t="shared" ca="1" si="4"/>
        <v>0</v>
      </c>
      <c r="AV9" s="5">
        <f t="shared" ca="1" si="4"/>
        <v>0</v>
      </c>
      <c r="AW9" s="5">
        <f t="shared" ca="1" si="4"/>
        <v>0</v>
      </c>
      <c r="AX9" s="5">
        <f t="shared" ca="1" si="4"/>
        <v>0</v>
      </c>
      <c r="AY9" s="5">
        <f t="shared" ca="1" si="4"/>
        <v>0</v>
      </c>
      <c r="AZ9" s="5">
        <f t="shared" ca="1" si="4"/>
        <v>0</v>
      </c>
      <c r="BA9" s="5">
        <f t="shared" ca="1" si="5"/>
        <v>0</v>
      </c>
      <c r="BB9" s="5">
        <f t="shared" ca="1" si="5"/>
        <v>0</v>
      </c>
      <c r="BC9" s="5">
        <f t="shared" ca="1" si="5"/>
        <v>0</v>
      </c>
      <c r="BD9" s="5">
        <f t="shared" ca="1" si="5"/>
        <v>0</v>
      </c>
      <c r="BE9" s="5">
        <f t="shared" ca="1" si="5"/>
        <v>0</v>
      </c>
      <c r="BF9" s="5">
        <f t="shared" ca="1" si="5"/>
        <v>0</v>
      </c>
      <c r="BG9" s="5">
        <f t="shared" ca="1" si="5"/>
        <v>0</v>
      </c>
      <c r="BH9" s="5">
        <f t="shared" ca="1" si="5"/>
        <v>0</v>
      </c>
      <c r="BI9" s="5">
        <f t="shared" ca="1" si="5"/>
        <v>0</v>
      </c>
      <c r="BJ9" s="5">
        <f t="shared" ca="1" si="5"/>
        <v>0</v>
      </c>
      <c r="BK9" s="5">
        <f t="shared" ca="1" si="5"/>
        <v>0</v>
      </c>
      <c r="BL9" s="5">
        <f t="shared" ca="1" si="5"/>
        <v>0</v>
      </c>
      <c r="BM9" s="5">
        <f t="shared" ca="1" si="5"/>
        <v>0</v>
      </c>
      <c r="BN9" s="5">
        <f t="shared" ca="1" si="5"/>
        <v>0</v>
      </c>
      <c r="BO9" s="5">
        <f t="shared" ca="1" si="5"/>
        <v>0</v>
      </c>
    </row>
    <row r="10" spans="1:67" x14ac:dyDescent="0.2">
      <c r="B10" t="s">
        <v>68</v>
      </c>
      <c r="C10" s="4">
        <f ca="1">TODAY()</f>
        <v>45371</v>
      </c>
      <c r="O10" s="29">
        <f>H8*(1+$C$22)^(-(1+$F8))</f>
        <v>1866666.6666666667</v>
      </c>
      <c r="P10" s="21" t="e">
        <f>#REF!*(1+$C$22)^(-(1+$F8))</f>
        <v>#REF!</v>
      </c>
      <c r="Q10" s="72"/>
      <c r="R10">
        <v>4</v>
      </c>
      <c r="S10" s="11">
        <f>+G45</f>
        <v>0</v>
      </c>
      <c r="T10" s="5">
        <f t="shared" ca="1" si="6"/>
        <v>0</v>
      </c>
      <c r="U10" s="5">
        <f t="shared" ca="1" si="3"/>
        <v>0</v>
      </c>
      <c r="V10" s="5">
        <f t="shared" ca="1" si="3"/>
        <v>0</v>
      </c>
      <c r="W10" s="5">
        <f t="shared" ca="1" si="3"/>
        <v>0</v>
      </c>
      <c r="X10" s="5">
        <f t="shared" ca="1" si="3"/>
        <v>0</v>
      </c>
      <c r="Y10" s="5">
        <f t="shared" ca="1" si="3"/>
        <v>0</v>
      </c>
      <c r="Z10" s="5">
        <f t="shared" ca="1" si="3"/>
        <v>0</v>
      </c>
      <c r="AA10" s="5">
        <f t="shared" ca="1" si="3"/>
        <v>0</v>
      </c>
      <c r="AB10" s="5">
        <f t="shared" ca="1" si="3"/>
        <v>0</v>
      </c>
      <c r="AC10" s="5">
        <f t="shared" ca="1" si="3"/>
        <v>0</v>
      </c>
      <c r="AD10" s="5">
        <f t="shared" ca="1" si="3"/>
        <v>0</v>
      </c>
      <c r="AE10" s="5">
        <f t="shared" ca="1" si="3"/>
        <v>0</v>
      </c>
      <c r="AF10" s="5">
        <f t="shared" ca="1" si="3"/>
        <v>0</v>
      </c>
      <c r="AG10" s="5">
        <f t="shared" ca="1" si="3"/>
        <v>0</v>
      </c>
      <c r="AH10" s="5">
        <f t="shared" ca="1" si="3"/>
        <v>0</v>
      </c>
      <c r="AI10" s="5">
        <f t="shared" ca="1" si="3"/>
        <v>0</v>
      </c>
      <c r="AJ10" s="5">
        <f t="shared" ca="1" si="3"/>
        <v>0</v>
      </c>
      <c r="AK10" s="5">
        <f t="shared" ca="1" si="4"/>
        <v>0</v>
      </c>
      <c r="AL10" s="5">
        <f t="shared" ca="1" si="4"/>
        <v>0</v>
      </c>
      <c r="AM10" s="5">
        <f t="shared" ca="1" si="4"/>
        <v>0</v>
      </c>
      <c r="AN10" s="5">
        <f t="shared" ca="1" si="4"/>
        <v>0</v>
      </c>
      <c r="AO10" s="5">
        <f t="shared" ca="1" si="4"/>
        <v>0</v>
      </c>
      <c r="AP10" s="5">
        <f t="shared" ca="1" si="4"/>
        <v>0</v>
      </c>
      <c r="AQ10" s="5">
        <f t="shared" ca="1" si="4"/>
        <v>0</v>
      </c>
      <c r="AR10" s="5">
        <f t="shared" ca="1" si="4"/>
        <v>0</v>
      </c>
      <c r="AS10" s="5">
        <f t="shared" ca="1" si="4"/>
        <v>0</v>
      </c>
      <c r="AT10" s="5">
        <f t="shared" ca="1" si="4"/>
        <v>0</v>
      </c>
      <c r="AU10" s="5">
        <f t="shared" ca="1" si="4"/>
        <v>0</v>
      </c>
      <c r="AV10" s="5">
        <f t="shared" ca="1" si="4"/>
        <v>0</v>
      </c>
      <c r="AW10" s="5">
        <f t="shared" ca="1" si="4"/>
        <v>0</v>
      </c>
      <c r="AX10" s="5">
        <f t="shared" ca="1" si="4"/>
        <v>0</v>
      </c>
      <c r="AY10" s="5">
        <f t="shared" ca="1" si="4"/>
        <v>0</v>
      </c>
      <c r="AZ10" s="5">
        <f t="shared" ca="1" si="4"/>
        <v>0</v>
      </c>
      <c r="BA10" s="5">
        <f t="shared" ca="1" si="5"/>
        <v>0</v>
      </c>
      <c r="BB10" s="5">
        <f t="shared" ca="1" si="5"/>
        <v>0</v>
      </c>
      <c r="BC10" s="5">
        <f t="shared" ca="1" si="5"/>
        <v>0</v>
      </c>
      <c r="BD10" s="5">
        <f t="shared" ca="1" si="5"/>
        <v>0</v>
      </c>
      <c r="BE10" s="5">
        <f t="shared" ca="1" si="5"/>
        <v>0</v>
      </c>
      <c r="BF10" s="5">
        <f t="shared" ca="1" si="5"/>
        <v>0</v>
      </c>
      <c r="BG10" s="5">
        <f t="shared" ca="1" si="5"/>
        <v>0</v>
      </c>
      <c r="BH10" s="5">
        <f t="shared" ca="1" si="5"/>
        <v>0</v>
      </c>
      <c r="BI10" s="5">
        <f t="shared" ca="1" si="5"/>
        <v>0</v>
      </c>
      <c r="BJ10" s="5">
        <f t="shared" ca="1" si="5"/>
        <v>0</v>
      </c>
      <c r="BK10" s="5">
        <f t="shared" ca="1" si="5"/>
        <v>0</v>
      </c>
      <c r="BL10" s="5">
        <f t="shared" ca="1" si="5"/>
        <v>0</v>
      </c>
      <c r="BM10" s="5">
        <f t="shared" ca="1" si="5"/>
        <v>0</v>
      </c>
      <c r="BN10" s="5">
        <f t="shared" ca="1" si="5"/>
        <v>0</v>
      </c>
      <c r="BO10" s="5">
        <f t="shared" ca="1" si="5"/>
        <v>0</v>
      </c>
    </row>
    <row r="11" spans="1:67" x14ac:dyDescent="0.2">
      <c r="B11" t="s">
        <v>69</v>
      </c>
      <c r="C11" s="4">
        <f ca="1">EDATE(C10,C9)</f>
        <v>45463</v>
      </c>
      <c r="O11" s="29" t="e">
        <f>#REF!*(1+$C$22)^(-(1+#REF!))</f>
        <v>#REF!</v>
      </c>
      <c r="P11" s="21" t="e">
        <f>#REF!*(1+$C$22)^(-(1+#REF!))</f>
        <v>#REF!</v>
      </c>
      <c r="Q11" s="72"/>
      <c r="R11">
        <v>5</v>
      </c>
      <c r="S11" s="11">
        <f>+G46</f>
        <v>0</v>
      </c>
      <c r="T11" s="5">
        <f t="shared" ca="1" si="6"/>
        <v>0</v>
      </c>
      <c r="U11" s="5">
        <f t="shared" ca="1" si="3"/>
        <v>0</v>
      </c>
      <c r="V11" s="5">
        <f t="shared" ca="1" si="3"/>
        <v>0</v>
      </c>
      <c r="W11" s="5">
        <f t="shared" ca="1" si="3"/>
        <v>0</v>
      </c>
      <c r="X11" s="5">
        <f t="shared" ca="1" si="3"/>
        <v>0</v>
      </c>
      <c r="Y11" s="5">
        <f t="shared" ca="1" si="3"/>
        <v>0</v>
      </c>
      <c r="Z11" s="5">
        <f t="shared" ca="1" si="3"/>
        <v>0</v>
      </c>
      <c r="AA11" s="5">
        <f t="shared" ca="1" si="3"/>
        <v>0</v>
      </c>
      <c r="AB11" s="5">
        <f t="shared" ca="1" si="3"/>
        <v>0</v>
      </c>
      <c r="AC11" s="5">
        <f t="shared" ca="1" si="3"/>
        <v>0</v>
      </c>
      <c r="AD11" s="5">
        <f t="shared" ca="1" si="3"/>
        <v>0</v>
      </c>
      <c r="AE11" s="5">
        <f t="shared" ca="1" si="3"/>
        <v>0</v>
      </c>
      <c r="AF11" s="5">
        <f t="shared" ca="1" si="3"/>
        <v>0</v>
      </c>
      <c r="AG11" s="5">
        <f t="shared" ca="1" si="3"/>
        <v>0</v>
      </c>
      <c r="AH11" s="5">
        <f t="shared" ca="1" si="3"/>
        <v>0</v>
      </c>
      <c r="AI11" s="5">
        <f t="shared" ca="1" si="3"/>
        <v>0</v>
      </c>
      <c r="AJ11" s="5">
        <f t="shared" ca="1" si="3"/>
        <v>0</v>
      </c>
      <c r="AK11" s="5">
        <f t="shared" ca="1" si="4"/>
        <v>0</v>
      </c>
      <c r="AL11" s="5">
        <f t="shared" ca="1" si="4"/>
        <v>0</v>
      </c>
      <c r="AM11" s="5">
        <f t="shared" ca="1" si="4"/>
        <v>0</v>
      </c>
      <c r="AN11" s="5">
        <f t="shared" ca="1" si="4"/>
        <v>0</v>
      </c>
      <c r="AO11" s="5">
        <f t="shared" ca="1" si="4"/>
        <v>0</v>
      </c>
      <c r="AP11" s="5">
        <f t="shared" ca="1" si="4"/>
        <v>0</v>
      </c>
      <c r="AQ11" s="5">
        <f t="shared" ca="1" si="4"/>
        <v>0</v>
      </c>
      <c r="AR11" s="5">
        <f t="shared" ca="1" si="4"/>
        <v>0</v>
      </c>
      <c r="AS11" s="5">
        <f t="shared" ca="1" si="4"/>
        <v>0</v>
      </c>
      <c r="AT11" s="5">
        <f t="shared" ca="1" si="4"/>
        <v>0</v>
      </c>
      <c r="AU11" s="5">
        <f t="shared" ca="1" si="4"/>
        <v>0</v>
      </c>
      <c r="AV11" s="5">
        <f t="shared" ca="1" si="4"/>
        <v>0</v>
      </c>
      <c r="AW11" s="5">
        <f t="shared" ca="1" si="4"/>
        <v>0</v>
      </c>
      <c r="AX11" s="5">
        <f t="shared" ca="1" si="4"/>
        <v>0</v>
      </c>
      <c r="AY11" s="5">
        <f t="shared" ca="1" si="4"/>
        <v>0</v>
      </c>
      <c r="AZ11" s="5">
        <f t="shared" ca="1" si="4"/>
        <v>0</v>
      </c>
      <c r="BA11" s="5">
        <f t="shared" ca="1" si="5"/>
        <v>0</v>
      </c>
      <c r="BB11" s="5">
        <f t="shared" ca="1" si="5"/>
        <v>0</v>
      </c>
      <c r="BC11" s="5">
        <f t="shared" ca="1" si="5"/>
        <v>0</v>
      </c>
      <c r="BD11" s="5">
        <f t="shared" ca="1" si="5"/>
        <v>0</v>
      </c>
      <c r="BE11" s="5">
        <f t="shared" ca="1" si="5"/>
        <v>0</v>
      </c>
      <c r="BF11" s="5">
        <f t="shared" ca="1" si="5"/>
        <v>0</v>
      </c>
      <c r="BG11" s="5">
        <f t="shared" ca="1" si="5"/>
        <v>0</v>
      </c>
      <c r="BH11" s="5">
        <f t="shared" ca="1" si="5"/>
        <v>0</v>
      </c>
      <c r="BI11" s="5">
        <f t="shared" ca="1" si="5"/>
        <v>0</v>
      </c>
      <c r="BJ11" s="5">
        <f t="shared" ca="1" si="5"/>
        <v>0</v>
      </c>
      <c r="BK11" s="5">
        <f t="shared" ca="1" si="5"/>
        <v>0</v>
      </c>
      <c r="BL11" s="5">
        <f t="shared" ca="1" si="5"/>
        <v>0</v>
      </c>
      <c r="BM11" s="5">
        <f t="shared" ca="1" si="5"/>
        <v>0</v>
      </c>
      <c r="BN11" s="5">
        <f t="shared" ca="1" si="5"/>
        <v>0</v>
      </c>
      <c r="BO11" s="5">
        <f t="shared" ca="1" si="5"/>
        <v>0</v>
      </c>
    </row>
    <row r="12" spans="1:67" ht="10.5" x14ac:dyDescent="0.25">
      <c r="A12" s="56"/>
      <c r="B12" s="35" t="s">
        <v>70</v>
      </c>
      <c r="C12" s="36">
        <f>((C6*C7)+C6)/C9</f>
        <v>1866666.6666666667</v>
      </c>
      <c r="D12" t="s">
        <v>71</v>
      </c>
      <c r="O12" s="29" t="e">
        <f>#REF!*(1+$C$22)^(-(1+#REF!))</f>
        <v>#REF!</v>
      </c>
      <c r="P12" s="21" t="e">
        <f>#REF!*(1+$C$22)^(-(1+#REF!))</f>
        <v>#REF!</v>
      </c>
      <c r="Q12" s="72"/>
      <c r="R12">
        <v>6</v>
      </c>
      <c r="S12" s="11">
        <f>+G47</f>
        <v>0</v>
      </c>
      <c r="T12" s="5">
        <f t="shared" ca="1" si="6"/>
        <v>0</v>
      </c>
      <c r="U12" s="5">
        <f t="shared" ca="1" si="3"/>
        <v>0</v>
      </c>
      <c r="V12" s="5">
        <f t="shared" ca="1" si="3"/>
        <v>0</v>
      </c>
      <c r="W12" s="5">
        <f t="shared" ca="1" si="3"/>
        <v>0</v>
      </c>
      <c r="X12" s="5">
        <f t="shared" ca="1" si="3"/>
        <v>0</v>
      </c>
      <c r="Y12" s="5">
        <f t="shared" ca="1" si="3"/>
        <v>0</v>
      </c>
      <c r="Z12" s="5">
        <f t="shared" ca="1" si="3"/>
        <v>0</v>
      </c>
      <c r="AA12" s="5">
        <f t="shared" ca="1" si="3"/>
        <v>0</v>
      </c>
      <c r="AB12" s="5">
        <f t="shared" ca="1" si="3"/>
        <v>0</v>
      </c>
      <c r="AC12" s="5">
        <f t="shared" ca="1" si="3"/>
        <v>0</v>
      </c>
      <c r="AD12" s="5">
        <f t="shared" ca="1" si="3"/>
        <v>0</v>
      </c>
      <c r="AE12" s="5">
        <f t="shared" ca="1" si="3"/>
        <v>0</v>
      </c>
      <c r="AF12" s="5">
        <f t="shared" ca="1" si="3"/>
        <v>0</v>
      </c>
      <c r="AG12" s="5">
        <f t="shared" ca="1" si="3"/>
        <v>0</v>
      </c>
      <c r="AH12" s="5">
        <f t="shared" ca="1" si="3"/>
        <v>0</v>
      </c>
      <c r="AI12" s="5">
        <f t="shared" ca="1" si="3"/>
        <v>0</v>
      </c>
      <c r="AJ12" s="5">
        <f t="shared" ca="1" si="3"/>
        <v>0</v>
      </c>
      <c r="AK12" s="5">
        <f t="shared" ca="1" si="4"/>
        <v>0</v>
      </c>
      <c r="AL12" s="5">
        <f t="shared" ca="1" si="4"/>
        <v>0</v>
      </c>
      <c r="AM12" s="5">
        <f t="shared" ca="1" si="4"/>
        <v>0</v>
      </c>
      <c r="AN12" s="5">
        <f t="shared" ca="1" si="4"/>
        <v>0</v>
      </c>
      <c r="AO12" s="5">
        <f t="shared" ca="1" si="4"/>
        <v>0</v>
      </c>
      <c r="AP12" s="5">
        <f t="shared" ca="1" si="4"/>
        <v>0</v>
      </c>
      <c r="AQ12" s="5">
        <f t="shared" ca="1" si="4"/>
        <v>0</v>
      </c>
      <c r="AR12" s="5">
        <f t="shared" ca="1" si="4"/>
        <v>0</v>
      </c>
      <c r="AS12" s="5">
        <f t="shared" ca="1" si="4"/>
        <v>0</v>
      </c>
      <c r="AT12" s="5">
        <f t="shared" ca="1" si="4"/>
        <v>0</v>
      </c>
      <c r="AU12" s="5">
        <f t="shared" ca="1" si="4"/>
        <v>0</v>
      </c>
      <c r="AV12" s="5">
        <f t="shared" ca="1" si="4"/>
        <v>0</v>
      </c>
      <c r="AW12" s="5">
        <f t="shared" ca="1" si="4"/>
        <v>0</v>
      </c>
      <c r="AX12" s="5">
        <f t="shared" ca="1" si="4"/>
        <v>0</v>
      </c>
      <c r="AY12" s="5">
        <f t="shared" ca="1" si="4"/>
        <v>0</v>
      </c>
      <c r="AZ12" s="5">
        <f t="shared" ca="1" si="4"/>
        <v>0</v>
      </c>
      <c r="BA12" s="5">
        <f t="shared" ca="1" si="5"/>
        <v>0</v>
      </c>
      <c r="BB12" s="5">
        <f t="shared" ca="1" si="5"/>
        <v>0</v>
      </c>
      <c r="BC12" s="5">
        <f t="shared" ca="1" si="5"/>
        <v>0</v>
      </c>
      <c r="BD12" s="5">
        <f t="shared" ca="1" si="5"/>
        <v>0</v>
      </c>
      <c r="BE12" s="5">
        <f t="shared" ca="1" si="5"/>
        <v>0</v>
      </c>
      <c r="BF12" s="5">
        <f t="shared" ca="1" si="5"/>
        <v>0</v>
      </c>
      <c r="BG12" s="5">
        <f t="shared" ca="1" si="5"/>
        <v>0</v>
      </c>
      <c r="BH12" s="5">
        <f t="shared" ca="1" si="5"/>
        <v>0</v>
      </c>
      <c r="BI12" s="5">
        <f t="shared" ca="1" si="5"/>
        <v>0</v>
      </c>
      <c r="BJ12" s="5">
        <f t="shared" ca="1" si="5"/>
        <v>0</v>
      </c>
      <c r="BK12" s="5">
        <f t="shared" ca="1" si="5"/>
        <v>0</v>
      </c>
      <c r="BL12" s="5">
        <f t="shared" ca="1" si="5"/>
        <v>0</v>
      </c>
      <c r="BM12" s="5">
        <f t="shared" ca="1" si="5"/>
        <v>0</v>
      </c>
      <c r="BN12" s="5">
        <f t="shared" ca="1" si="5"/>
        <v>0</v>
      </c>
      <c r="BO12" s="5">
        <f t="shared" ca="1" si="5"/>
        <v>0</v>
      </c>
    </row>
    <row r="13" spans="1:67" x14ac:dyDescent="0.2">
      <c r="B13" s="39" t="s">
        <v>59</v>
      </c>
      <c r="C13" s="40">
        <f>C17-C6</f>
        <v>600000</v>
      </c>
      <c r="O13" s="29" t="e">
        <f>#REF!*(1+$C$22)^(-(1+#REF!))</f>
        <v>#REF!</v>
      </c>
      <c r="P13" s="21" t="e">
        <f>#REF!*(1+$C$22)^(-(1+#REF!))</f>
        <v>#REF!</v>
      </c>
      <c r="Q13" s="72"/>
      <c r="R13">
        <v>7</v>
      </c>
      <c r="S13" s="11">
        <f>+G48</f>
        <v>0</v>
      </c>
      <c r="T13" s="5">
        <f t="shared" ca="1" si="6"/>
        <v>0</v>
      </c>
      <c r="U13" s="5">
        <f t="shared" ca="1" si="3"/>
        <v>0</v>
      </c>
      <c r="V13" s="5">
        <f t="shared" ca="1" si="3"/>
        <v>0</v>
      </c>
      <c r="W13" s="5">
        <f t="shared" ca="1" si="3"/>
        <v>0</v>
      </c>
      <c r="X13" s="5">
        <f t="shared" ca="1" si="3"/>
        <v>0</v>
      </c>
      <c r="Y13" s="5">
        <f t="shared" ca="1" si="3"/>
        <v>0</v>
      </c>
      <c r="Z13" s="5">
        <f t="shared" ca="1" si="3"/>
        <v>0</v>
      </c>
      <c r="AA13" s="5">
        <f t="shared" ca="1" si="3"/>
        <v>0</v>
      </c>
      <c r="AB13" s="5">
        <f t="shared" ca="1" si="3"/>
        <v>0</v>
      </c>
      <c r="AC13" s="5">
        <f t="shared" ca="1" si="3"/>
        <v>0</v>
      </c>
      <c r="AD13" s="5">
        <f t="shared" ca="1" si="3"/>
        <v>0</v>
      </c>
      <c r="AE13" s="5">
        <f t="shared" ca="1" si="3"/>
        <v>0</v>
      </c>
      <c r="AF13" s="5">
        <f t="shared" ca="1" si="3"/>
        <v>0</v>
      </c>
      <c r="AG13" s="5">
        <f t="shared" ca="1" si="3"/>
        <v>0</v>
      </c>
      <c r="AH13" s="5">
        <f t="shared" ca="1" si="3"/>
        <v>0</v>
      </c>
      <c r="AI13" s="5">
        <f t="shared" ca="1" si="3"/>
        <v>0</v>
      </c>
      <c r="AJ13" s="5">
        <f t="shared" ca="1" si="3"/>
        <v>0</v>
      </c>
      <c r="AK13" s="5">
        <f t="shared" ca="1" si="4"/>
        <v>0</v>
      </c>
      <c r="AL13" s="5">
        <f t="shared" ca="1" si="4"/>
        <v>0</v>
      </c>
      <c r="AM13" s="5">
        <f t="shared" ca="1" si="4"/>
        <v>0</v>
      </c>
      <c r="AN13" s="5">
        <f t="shared" ca="1" si="4"/>
        <v>0</v>
      </c>
      <c r="AO13" s="5">
        <f t="shared" ca="1" si="4"/>
        <v>0</v>
      </c>
      <c r="AP13" s="5">
        <f t="shared" ca="1" si="4"/>
        <v>0</v>
      </c>
      <c r="AQ13" s="5">
        <f t="shared" ca="1" si="4"/>
        <v>0</v>
      </c>
      <c r="AR13" s="5">
        <f t="shared" ca="1" si="4"/>
        <v>0</v>
      </c>
      <c r="AS13" s="5">
        <f t="shared" ca="1" si="4"/>
        <v>0</v>
      </c>
      <c r="AT13" s="5">
        <f t="shared" ca="1" si="4"/>
        <v>0</v>
      </c>
      <c r="AU13" s="5">
        <f t="shared" ca="1" si="4"/>
        <v>0</v>
      </c>
      <c r="AV13" s="5">
        <f t="shared" ca="1" si="4"/>
        <v>0</v>
      </c>
      <c r="AW13" s="5">
        <f t="shared" ca="1" si="4"/>
        <v>0</v>
      </c>
      <c r="AX13" s="5">
        <f t="shared" ca="1" si="4"/>
        <v>0</v>
      </c>
      <c r="AY13" s="5">
        <f t="shared" ca="1" si="4"/>
        <v>0</v>
      </c>
      <c r="AZ13" s="5">
        <f t="shared" ca="1" si="4"/>
        <v>0</v>
      </c>
      <c r="BA13" s="5">
        <f t="shared" ca="1" si="5"/>
        <v>0</v>
      </c>
      <c r="BB13" s="5">
        <f t="shared" ca="1" si="5"/>
        <v>0</v>
      </c>
      <c r="BC13" s="5">
        <f t="shared" ca="1" si="5"/>
        <v>0</v>
      </c>
      <c r="BD13" s="5">
        <f t="shared" ca="1" si="5"/>
        <v>0</v>
      </c>
      <c r="BE13" s="5">
        <f t="shared" ca="1" si="5"/>
        <v>0</v>
      </c>
      <c r="BF13" s="5">
        <f t="shared" ca="1" si="5"/>
        <v>0</v>
      </c>
      <c r="BG13" s="5">
        <f t="shared" ca="1" si="5"/>
        <v>0</v>
      </c>
      <c r="BH13" s="5">
        <f t="shared" ca="1" si="5"/>
        <v>0</v>
      </c>
      <c r="BI13" s="5">
        <f t="shared" ca="1" si="5"/>
        <v>0</v>
      </c>
      <c r="BJ13" s="5">
        <f t="shared" ca="1" si="5"/>
        <v>0</v>
      </c>
      <c r="BK13" s="5">
        <f t="shared" ca="1" si="5"/>
        <v>0</v>
      </c>
      <c r="BL13" s="5">
        <f t="shared" ca="1" si="5"/>
        <v>0</v>
      </c>
      <c r="BM13" s="5">
        <f t="shared" ca="1" si="5"/>
        <v>0</v>
      </c>
      <c r="BN13" s="5">
        <f t="shared" ca="1" si="5"/>
        <v>0</v>
      </c>
      <c r="BO13" s="5">
        <f t="shared" ca="1" si="5"/>
        <v>0</v>
      </c>
    </row>
    <row r="14" spans="1:67" hidden="1" x14ac:dyDescent="0.2">
      <c r="A14" s="105">
        <v>0.01</v>
      </c>
      <c r="B14" s="39" t="s">
        <v>72</v>
      </c>
      <c r="C14" s="40"/>
      <c r="O14" s="29"/>
      <c r="P14" s="21"/>
      <c r="Q14" s="7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7" hidden="1" x14ac:dyDescent="0.2">
      <c r="B15" s="39" t="s">
        <v>73</v>
      </c>
      <c r="C15" s="40"/>
      <c r="O15" s="29"/>
      <c r="P15" s="21"/>
      <c r="Q15" s="7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spans="1:67" hidden="1" x14ac:dyDescent="0.2">
      <c r="B16" s="39" t="s">
        <v>74</v>
      </c>
      <c r="C16" s="40"/>
      <c r="O16" s="29"/>
      <c r="P16" s="21"/>
      <c r="Q16" s="7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67" ht="10.5" x14ac:dyDescent="0.25">
      <c r="B17" s="37" t="s">
        <v>75</v>
      </c>
      <c r="C17" s="38">
        <f>(C12*C9)</f>
        <v>5600000</v>
      </c>
      <c r="O17" s="29" t="e">
        <f>#REF!*(1+$C$22)^(-(1+#REF!))</f>
        <v>#REF!</v>
      </c>
      <c r="P17" s="21" t="e">
        <f>#REF!*(1+$C$22)^(-(1+#REF!))</f>
        <v>#REF!</v>
      </c>
      <c r="Q17" s="72"/>
      <c r="R17">
        <v>8</v>
      </c>
      <c r="S17" s="11">
        <f>+G49</f>
        <v>0</v>
      </c>
      <c r="T17" s="5">
        <f t="shared" ca="1" si="6"/>
        <v>0</v>
      </c>
      <c r="U17" s="5">
        <f t="shared" ca="1" si="3"/>
        <v>0</v>
      </c>
      <c r="V17" s="5">
        <f t="shared" ca="1" si="3"/>
        <v>0</v>
      </c>
      <c r="W17" s="5">
        <f t="shared" ca="1" si="3"/>
        <v>0</v>
      </c>
      <c r="X17" s="5">
        <f t="shared" ca="1" si="3"/>
        <v>0</v>
      </c>
      <c r="Y17" s="5">
        <f t="shared" ca="1" si="3"/>
        <v>0</v>
      </c>
      <c r="Z17" s="5">
        <f t="shared" ca="1" si="3"/>
        <v>0</v>
      </c>
      <c r="AA17" s="5">
        <f t="shared" ca="1" si="3"/>
        <v>0</v>
      </c>
      <c r="AB17" s="5">
        <f t="shared" ca="1" si="3"/>
        <v>0</v>
      </c>
      <c r="AC17" s="5">
        <f t="shared" ca="1" si="3"/>
        <v>0</v>
      </c>
      <c r="AD17" s="5">
        <f t="shared" ca="1" si="3"/>
        <v>0</v>
      </c>
      <c r="AE17" s="5">
        <f t="shared" ca="1" si="3"/>
        <v>0</v>
      </c>
      <c r="AF17" s="5">
        <f t="shared" ca="1" si="3"/>
        <v>0</v>
      </c>
      <c r="AG17" s="5">
        <f t="shared" ca="1" si="3"/>
        <v>0</v>
      </c>
      <c r="AH17" s="5">
        <f t="shared" ca="1" si="3"/>
        <v>0</v>
      </c>
      <c r="AI17" s="5">
        <f t="shared" ca="1" si="3"/>
        <v>0</v>
      </c>
      <c r="AJ17" s="5">
        <f t="shared" ca="1" si="3"/>
        <v>0</v>
      </c>
      <c r="AK17" s="5">
        <f t="shared" ca="1" si="4"/>
        <v>0</v>
      </c>
      <c r="AL17" s="5">
        <f t="shared" ca="1" si="4"/>
        <v>0</v>
      </c>
      <c r="AM17" s="5">
        <f t="shared" ca="1" si="4"/>
        <v>0</v>
      </c>
      <c r="AN17" s="5">
        <f t="shared" ca="1" si="4"/>
        <v>0</v>
      </c>
      <c r="AO17" s="5">
        <f t="shared" ca="1" si="4"/>
        <v>0</v>
      </c>
      <c r="AP17" s="5">
        <f t="shared" ca="1" si="4"/>
        <v>0</v>
      </c>
      <c r="AQ17" s="5">
        <f t="shared" ca="1" si="4"/>
        <v>0</v>
      </c>
      <c r="AR17" s="5">
        <f t="shared" ca="1" si="4"/>
        <v>0</v>
      </c>
      <c r="AS17" s="5">
        <f t="shared" ca="1" si="4"/>
        <v>0</v>
      </c>
      <c r="AT17" s="5">
        <f t="shared" ca="1" si="4"/>
        <v>0</v>
      </c>
      <c r="AU17" s="5">
        <f t="shared" ca="1" si="4"/>
        <v>0</v>
      </c>
      <c r="AV17" s="5">
        <f t="shared" ca="1" si="4"/>
        <v>0</v>
      </c>
      <c r="AW17" s="5">
        <f t="shared" ca="1" si="4"/>
        <v>0</v>
      </c>
      <c r="AX17" s="5">
        <f t="shared" ca="1" si="4"/>
        <v>0</v>
      </c>
      <c r="AY17" s="5">
        <f t="shared" ca="1" si="4"/>
        <v>0</v>
      </c>
      <c r="AZ17" s="5">
        <f t="shared" ca="1" si="4"/>
        <v>0</v>
      </c>
      <c r="BA17" s="5">
        <f t="shared" ca="1" si="5"/>
        <v>0</v>
      </c>
      <c r="BB17" s="5">
        <f t="shared" ca="1" si="5"/>
        <v>0</v>
      </c>
      <c r="BC17" s="5">
        <f t="shared" ca="1" si="5"/>
        <v>0</v>
      </c>
      <c r="BD17" s="5">
        <f t="shared" ca="1" si="5"/>
        <v>0</v>
      </c>
      <c r="BE17" s="5">
        <f t="shared" ca="1" si="5"/>
        <v>0</v>
      </c>
      <c r="BF17" s="5">
        <f t="shared" ca="1" si="5"/>
        <v>0</v>
      </c>
      <c r="BG17" s="5">
        <f t="shared" ca="1" si="5"/>
        <v>0</v>
      </c>
      <c r="BH17" s="5">
        <f t="shared" ca="1" si="5"/>
        <v>0</v>
      </c>
      <c r="BI17" s="5">
        <f t="shared" ca="1" si="5"/>
        <v>0</v>
      </c>
      <c r="BJ17" s="5">
        <f t="shared" ca="1" si="5"/>
        <v>0</v>
      </c>
      <c r="BK17" s="5">
        <f t="shared" ca="1" si="5"/>
        <v>0</v>
      </c>
      <c r="BL17" s="5">
        <f t="shared" ca="1" si="5"/>
        <v>0</v>
      </c>
      <c r="BM17" s="5">
        <f t="shared" ca="1" si="5"/>
        <v>0</v>
      </c>
      <c r="BN17" s="5">
        <f t="shared" ca="1" si="5"/>
        <v>0</v>
      </c>
      <c r="BO17" s="5">
        <f t="shared" ca="1" si="5"/>
        <v>0</v>
      </c>
    </row>
    <row r="18" spans="1:67" ht="10.5" x14ac:dyDescent="0.25">
      <c r="A18" s="56"/>
      <c r="B18" t="s">
        <v>66</v>
      </c>
      <c r="C18" s="103">
        <f>(C4-C19)*(C8*1.19)</f>
        <v>238000</v>
      </c>
      <c r="D18" t="s">
        <v>76</v>
      </c>
      <c r="O18" s="29" t="e">
        <f>#REF!*(1+$C$22)^(-(1+#REF!))</f>
        <v>#REF!</v>
      </c>
      <c r="P18" s="21" t="e">
        <f>#REF!*(1+$C$22)^(-(1+#REF!))</f>
        <v>#REF!</v>
      </c>
      <c r="Q18" s="72"/>
      <c r="R18">
        <v>9</v>
      </c>
      <c r="S18" s="11">
        <f>+G50</f>
        <v>0</v>
      </c>
      <c r="T18" s="5">
        <f t="shared" ca="1" si="6"/>
        <v>0</v>
      </c>
      <c r="U18" s="5">
        <f t="shared" ca="1" si="3"/>
        <v>0</v>
      </c>
      <c r="V18" s="5">
        <f t="shared" ca="1" si="3"/>
        <v>0</v>
      </c>
      <c r="W18" s="5">
        <f t="shared" ca="1" si="3"/>
        <v>0</v>
      </c>
      <c r="X18" s="5">
        <f t="shared" ca="1" si="3"/>
        <v>0</v>
      </c>
      <c r="Y18" s="5">
        <f t="shared" ca="1" si="3"/>
        <v>0</v>
      </c>
      <c r="Z18" s="5">
        <f t="shared" ca="1" si="3"/>
        <v>0</v>
      </c>
      <c r="AA18" s="5">
        <f t="shared" ca="1" si="3"/>
        <v>0</v>
      </c>
      <c r="AB18" s="5">
        <f t="shared" ca="1" si="3"/>
        <v>0</v>
      </c>
      <c r="AC18" s="5">
        <f t="shared" ca="1" si="3"/>
        <v>0</v>
      </c>
      <c r="AD18" s="5">
        <f t="shared" ca="1" si="3"/>
        <v>0</v>
      </c>
      <c r="AE18" s="5">
        <f t="shared" ca="1" si="3"/>
        <v>0</v>
      </c>
      <c r="AF18" s="5">
        <f t="shared" ca="1" si="3"/>
        <v>0</v>
      </c>
      <c r="AG18" s="5">
        <f t="shared" ca="1" si="3"/>
        <v>0</v>
      </c>
      <c r="AH18" s="5">
        <f t="shared" ca="1" si="3"/>
        <v>0</v>
      </c>
      <c r="AI18" s="5">
        <f t="shared" ca="1" si="3"/>
        <v>0</v>
      </c>
      <c r="AJ18" s="5">
        <f t="shared" ca="1" si="3"/>
        <v>0</v>
      </c>
      <c r="AK18" s="5">
        <f t="shared" ca="1" si="4"/>
        <v>0</v>
      </c>
      <c r="AL18" s="5">
        <f t="shared" ca="1" si="4"/>
        <v>0</v>
      </c>
      <c r="AM18" s="5">
        <f t="shared" ca="1" si="4"/>
        <v>0</v>
      </c>
      <c r="AN18" s="5">
        <f t="shared" ca="1" si="4"/>
        <v>0</v>
      </c>
      <c r="AO18" s="5">
        <f t="shared" ca="1" si="4"/>
        <v>0</v>
      </c>
      <c r="AP18" s="5">
        <f t="shared" ca="1" si="4"/>
        <v>0</v>
      </c>
      <c r="AQ18" s="5">
        <f t="shared" ca="1" si="4"/>
        <v>0</v>
      </c>
      <c r="AR18" s="5">
        <f t="shared" ca="1" si="4"/>
        <v>0</v>
      </c>
      <c r="AS18" s="5">
        <f t="shared" ca="1" si="4"/>
        <v>0</v>
      </c>
      <c r="AT18" s="5">
        <f t="shared" ca="1" si="4"/>
        <v>0</v>
      </c>
      <c r="AU18" s="5">
        <f t="shared" ca="1" si="4"/>
        <v>0</v>
      </c>
      <c r="AV18" s="5">
        <f t="shared" ca="1" si="4"/>
        <v>0</v>
      </c>
      <c r="AW18" s="5">
        <f t="shared" ca="1" si="4"/>
        <v>0</v>
      </c>
      <c r="AX18" s="5">
        <f t="shared" ca="1" si="4"/>
        <v>0</v>
      </c>
      <c r="AY18" s="5">
        <f t="shared" ca="1" si="4"/>
        <v>0</v>
      </c>
      <c r="AZ18" s="5">
        <f t="shared" ca="1" si="4"/>
        <v>0</v>
      </c>
      <c r="BA18" s="5">
        <f t="shared" ca="1" si="5"/>
        <v>0</v>
      </c>
      <c r="BB18" s="5">
        <f t="shared" ca="1" si="5"/>
        <v>0</v>
      </c>
      <c r="BC18" s="5">
        <f t="shared" ca="1" si="5"/>
        <v>0</v>
      </c>
      <c r="BD18" s="5">
        <f t="shared" ca="1" si="5"/>
        <v>0</v>
      </c>
      <c r="BE18" s="5">
        <f t="shared" ca="1" si="5"/>
        <v>0</v>
      </c>
      <c r="BF18" s="5">
        <f t="shared" ca="1" si="5"/>
        <v>0</v>
      </c>
      <c r="BG18" s="5">
        <f t="shared" ca="1" si="5"/>
        <v>0</v>
      </c>
      <c r="BH18" s="5">
        <f t="shared" ca="1" si="5"/>
        <v>0</v>
      </c>
      <c r="BI18" s="5">
        <f t="shared" ca="1" si="5"/>
        <v>0</v>
      </c>
      <c r="BJ18" s="5">
        <f t="shared" ca="1" si="5"/>
        <v>0</v>
      </c>
      <c r="BK18" s="5">
        <f t="shared" ca="1" si="5"/>
        <v>0</v>
      </c>
      <c r="BL18" s="5">
        <f t="shared" ca="1" si="5"/>
        <v>0</v>
      </c>
      <c r="BM18" s="5">
        <f t="shared" ca="1" si="5"/>
        <v>0</v>
      </c>
      <c r="BN18" s="5">
        <f t="shared" ca="1" si="5"/>
        <v>0</v>
      </c>
      <c r="BO18" s="5">
        <f t="shared" ca="1" si="5"/>
        <v>0</v>
      </c>
    </row>
    <row r="19" spans="1:67" ht="10.5" x14ac:dyDescent="0.25">
      <c r="A19" s="56"/>
      <c r="B19" t="s">
        <v>77</v>
      </c>
      <c r="C19" s="103">
        <f>C4*C5</f>
        <v>1000000</v>
      </c>
      <c r="O19" s="29" t="e">
        <f>#REF!*(1+$C$22)^(-(1+#REF!))</f>
        <v>#REF!</v>
      </c>
      <c r="P19" s="21" t="e">
        <f>#REF!*(1+$C$22)^(-(1+#REF!))</f>
        <v>#REF!</v>
      </c>
      <c r="Q19" s="72"/>
      <c r="R19">
        <v>10</v>
      </c>
      <c r="S19" s="11">
        <f>+G51</f>
        <v>0</v>
      </c>
      <c r="T19" s="5">
        <f t="shared" ca="1" si="6"/>
        <v>0</v>
      </c>
      <c r="U19" s="5">
        <f t="shared" ca="1" si="3"/>
        <v>0</v>
      </c>
      <c r="V19" s="5">
        <f t="shared" ca="1" si="3"/>
        <v>0</v>
      </c>
      <c r="W19" s="5">
        <f t="shared" ca="1" si="3"/>
        <v>0</v>
      </c>
      <c r="X19" s="5">
        <f t="shared" ca="1" si="3"/>
        <v>0</v>
      </c>
      <c r="Y19" s="5">
        <f t="shared" ca="1" si="3"/>
        <v>0</v>
      </c>
      <c r="Z19" s="5">
        <f t="shared" ca="1" si="3"/>
        <v>0</v>
      </c>
      <c r="AA19" s="5">
        <f t="shared" ca="1" si="3"/>
        <v>0</v>
      </c>
      <c r="AB19" s="5">
        <f t="shared" ca="1" si="3"/>
        <v>0</v>
      </c>
      <c r="AC19" s="5">
        <f t="shared" ca="1" si="3"/>
        <v>0</v>
      </c>
      <c r="AD19" s="5">
        <f t="shared" ca="1" si="3"/>
        <v>0</v>
      </c>
      <c r="AE19" s="5">
        <f t="shared" ca="1" si="3"/>
        <v>0</v>
      </c>
      <c r="AF19" s="5">
        <f t="shared" ca="1" si="3"/>
        <v>0</v>
      </c>
      <c r="AG19" s="5">
        <f t="shared" ca="1" si="3"/>
        <v>0</v>
      </c>
      <c r="AH19" s="5">
        <f t="shared" ca="1" si="3"/>
        <v>0</v>
      </c>
      <c r="AI19" s="5">
        <f t="shared" ca="1" si="3"/>
        <v>0</v>
      </c>
      <c r="AJ19" s="5">
        <f t="shared" ca="1" si="3"/>
        <v>0</v>
      </c>
      <c r="AK19" s="5">
        <f t="shared" ca="1" si="4"/>
        <v>0</v>
      </c>
      <c r="AL19" s="5">
        <f t="shared" ca="1" si="4"/>
        <v>0</v>
      </c>
      <c r="AM19" s="5">
        <f t="shared" ca="1" si="4"/>
        <v>0</v>
      </c>
      <c r="AN19" s="5">
        <f t="shared" ca="1" si="4"/>
        <v>0</v>
      </c>
      <c r="AO19" s="5">
        <f t="shared" ca="1" si="4"/>
        <v>0</v>
      </c>
      <c r="AP19" s="5">
        <f t="shared" ca="1" si="4"/>
        <v>0</v>
      </c>
      <c r="AQ19" s="5">
        <f t="shared" ca="1" si="4"/>
        <v>0</v>
      </c>
      <c r="AR19" s="5">
        <f t="shared" ca="1" si="4"/>
        <v>0</v>
      </c>
      <c r="AS19" s="5">
        <f t="shared" ca="1" si="4"/>
        <v>0</v>
      </c>
      <c r="AT19" s="5">
        <f t="shared" ca="1" si="4"/>
        <v>0</v>
      </c>
      <c r="AU19" s="5">
        <f t="shared" ca="1" si="4"/>
        <v>0</v>
      </c>
      <c r="AV19" s="5">
        <f t="shared" ca="1" si="4"/>
        <v>0</v>
      </c>
      <c r="AW19" s="5">
        <f t="shared" ca="1" si="4"/>
        <v>0</v>
      </c>
      <c r="AX19" s="5">
        <f t="shared" ca="1" si="4"/>
        <v>0</v>
      </c>
      <c r="AY19" s="5">
        <f t="shared" ca="1" si="4"/>
        <v>0</v>
      </c>
      <c r="AZ19" s="5">
        <f t="shared" ca="1" si="4"/>
        <v>0</v>
      </c>
      <c r="BA19" s="5">
        <f t="shared" ca="1" si="5"/>
        <v>0</v>
      </c>
      <c r="BB19" s="5">
        <f t="shared" ca="1" si="5"/>
        <v>0</v>
      </c>
      <c r="BC19" s="5">
        <f t="shared" ca="1" si="5"/>
        <v>0</v>
      </c>
      <c r="BD19" s="5">
        <f t="shared" ca="1" si="5"/>
        <v>0</v>
      </c>
      <c r="BE19" s="5">
        <f t="shared" ca="1" si="5"/>
        <v>0</v>
      </c>
      <c r="BF19" s="5">
        <f t="shared" ca="1" si="5"/>
        <v>0</v>
      </c>
      <c r="BG19" s="5">
        <f t="shared" ca="1" si="5"/>
        <v>0</v>
      </c>
      <c r="BH19" s="5">
        <f t="shared" ca="1" si="5"/>
        <v>0</v>
      </c>
      <c r="BI19" s="5">
        <f t="shared" ca="1" si="5"/>
        <v>0</v>
      </c>
      <c r="BJ19" s="5">
        <f t="shared" ca="1" si="5"/>
        <v>0</v>
      </c>
      <c r="BK19" s="5">
        <f t="shared" ca="1" si="5"/>
        <v>0</v>
      </c>
      <c r="BL19" s="5">
        <f t="shared" ca="1" si="5"/>
        <v>0</v>
      </c>
      <c r="BM19" s="5">
        <f t="shared" ca="1" si="5"/>
        <v>0</v>
      </c>
      <c r="BN19" s="5">
        <f t="shared" ca="1" si="5"/>
        <v>0</v>
      </c>
      <c r="BO19" s="5">
        <f t="shared" ca="1" si="5"/>
        <v>0</v>
      </c>
    </row>
    <row r="20" spans="1:67" ht="10.5" thickBot="1" x14ac:dyDescent="0.25">
      <c r="B20" s="39" t="s">
        <v>78</v>
      </c>
      <c r="C20" s="40">
        <v>4000</v>
      </c>
      <c r="D20" t="s">
        <v>71</v>
      </c>
      <c r="O20" s="29" t="e">
        <f>#REF!*(1+$C$22)^(-(1+#REF!))</f>
        <v>#REF!</v>
      </c>
      <c r="P20" s="21" t="e">
        <f>#REF!*(1+$C$22)^(-(1+#REF!))</f>
        <v>#REF!</v>
      </c>
      <c r="Q20" s="72"/>
      <c r="R20">
        <v>11</v>
      </c>
      <c r="S20" s="11">
        <f>+G52</f>
        <v>0</v>
      </c>
      <c r="T20" s="5">
        <f t="shared" ca="1" si="6"/>
        <v>0</v>
      </c>
      <c r="U20" s="5">
        <f t="shared" ca="1" si="3"/>
        <v>0</v>
      </c>
      <c r="V20" s="5">
        <f t="shared" ca="1" si="3"/>
        <v>0</v>
      </c>
      <c r="W20" s="5">
        <f t="shared" ca="1" si="3"/>
        <v>0</v>
      </c>
      <c r="X20" s="5">
        <f t="shared" ca="1" si="3"/>
        <v>0</v>
      </c>
      <c r="Y20" s="5">
        <f t="shared" ca="1" si="3"/>
        <v>0</v>
      </c>
      <c r="Z20" s="5">
        <f t="shared" ca="1" si="3"/>
        <v>0</v>
      </c>
      <c r="AA20" s="5">
        <f t="shared" ca="1" si="3"/>
        <v>0</v>
      </c>
      <c r="AB20" s="5">
        <f t="shared" ca="1" si="3"/>
        <v>0</v>
      </c>
      <c r="AC20" s="5">
        <f t="shared" ca="1" si="3"/>
        <v>0</v>
      </c>
      <c r="AD20" s="5">
        <f t="shared" ca="1" si="3"/>
        <v>0</v>
      </c>
      <c r="AE20" s="5">
        <f t="shared" ca="1" si="3"/>
        <v>0</v>
      </c>
      <c r="AF20" s="5">
        <f t="shared" ca="1" si="3"/>
        <v>0</v>
      </c>
      <c r="AG20" s="5">
        <f t="shared" ca="1" si="3"/>
        <v>0</v>
      </c>
      <c r="AH20" s="5">
        <f t="shared" ca="1" si="3"/>
        <v>0</v>
      </c>
      <c r="AI20" s="5">
        <f t="shared" ca="1" si="3"/>
        <v>0</v>
      </c>
      <c r="AJ20" s="5">
        <f t="shared" ca="1" si="3"/>
        <v>0</v>
      </c>
      <c r="AK20" s="5">
        <f t="shared" ca="1" si="4"/>
        <v>0</v>
      </c>
      <c r="AL20" s="5">
        <f t="shared" ca="1" si="4"/>
        <v>0</v>
      </c>
      <c r="AM20" s="5">
        <f t="shared" ca="1" si="4"/>
        <v>0</v>
      </c>
      <c r="AN20" s="5">
        <f t="shared" ca="1" si="4"/>
        <v>0</v>
      </c>
      <c r="AO20" s="5">
        <f t="shared" ca="1" si="4"/>
        <v>0</v>
      </c>
      <c r="AP20" s="5">
        <f t="shared" ca="1" si="4"/>
        <v>0</v>
      </c>
      <c r="AQ20" s="5">
        <f t="shared" ca="1" si="4"/>
        <v>0</v>
      </c>
      <c r="AR20" s="5">
        <f t="shared" ca="1" si="4"/>
        <v>0</v>
      </c>
      <c r="AS20" s="5">
        <f t="shared" ca="1" si="4"/>
        <v>0</v>
      </c>
      <c r="AT20" s="5">
        <f t="shared" ca="1" si="4"/>
        <v>0</v>
      </c>
      <c r="AU20" s="5">
        <f t="shared" ca="1" si="4"/>
        <v>0</v>
      </c>
      <c r="AV20" s="5">
        <f t="shared" ca="1" si="4"/>
        <v>0</v>
      </c>
      <c r="AW20" s="5">
        <f t="shared" ca="1" si="4"/>
        <v>0</v>
      </c>
      <c r="AX20" s="5">
        <f t="shared" ca="1" si="4"/>
        <v>0</v>
      </c>
      <c r="AY20" s="5">
        <f t="shared" ca="1" si="4"/>
        <v>0</v>
      </c>
      <c r="AZ20" s="5">
        <f t="shared" ca="1" si="4"/>
        <v>0</v>
      </c>
      <c r="BA20" s="5">
        <f t="shared" ca="1" si="5"/>
        <v>0</v>
      </c>
      <c r="BB20" s="5">
        <f t="shared" ca="1" si="5"/>
        <v>0</v>
      </c>
      <c r="BC20" s="5">
        <f t="shared" ca="1" si="5"/>
        <v>0</v>
      </c>
      <c r="BD20" s="5">
        <f t="shared" ca="1" si="5"/>
        <v>0</v>
      </c>
      <c r="BE20" s="5">
        <f t="shared" ca="1" si="5"/>
        <v>0</v>
      </c>
      <c r="BF20" s="5">
        <f t="shared" ca="1" si="5"/>
        <v>0</v>
      </c>
      <c r="BG20" s="5">
        <f t="shared" ca="1" si="5"/>
        <v>0</v>
      </c>
      <c r="BH20" s="5">
        <f t="shared" ca="1" si="5"/>
        <v>0</v>
      </c>
      <c r="BI20" s="5">
        <f t="shared" ca="1" si="5"/>
        <v>0</v>
      </c>
      <c r="BJ20" s="5">
        <f t="shared" ca="1" si="5"/>
        <v>0</v>
      </c>
      <c r="BK20" s="5">
        <f t="shared" ca="1" si="5"/>
        <v>0</v>
      </c>
      <c r="BL20" s="5">
        <f t="shared" ca="1" si="5"/>
        <v>0</v>
      </c>
      <c r="BM20" s="5">
        <f t="shared" ca="1" si="5"/>
        <v>0</v>
      </c>
      <c r="BN20" s="5">
        <f t="shared" ca="1" si="5"/>
        <v>0</v>
      </c>
      <c r="BO20" s="5">
        <f t="shared" ca="1" si="5"/>
        <v>0</v>
      </c>
    </row>
    <row r="21" spans="1:67" ht="10.5" hidden="1" thickBot="1" x14ac:dyDescent="0.25">
      <c r="E21" s="20">
        <v>13</v>
      </c>
      <c r="F21" s="17"/>
      <c r="G21" s="18"/>
      <c r="H21" s="18"/>
      <c r="I21" s="18"/>
      <c r="J21" s="18"/>
      <c r="K21" s="18"/>
      <c r="L21" s="21"/>
      <c r="O21" s="29" t="e">
        <f>#REF!*(1+$C$22)^(-(1+#REF!))</f>
        <v>#REF!</v>
      </c>
      <c r="P21" s="21" t="e">
        <f>#REF!*(1+$C$22)^(-(1+#REF!))</f>
        <v>#REF!</v>
      </c>
      <c r="Q21" s="72"/>
      <c r="R21">
        <v>13</v>
      </c>
      <c r="S21" s="11">
        <f t="shared" ref="S21:S23" si="7">+G54</f>
        <v>0</v>
      </c>
      <c r="T21" s="5">
        <f t="shared" ca="1" si="6"/>
        <v>0</v>
      </c>
      <c r="U21" s="5">
        <f t="shared" ca="1" si="3"/>
        <v>0</v>
      </c>
      <c r="V21" s="5">
        <f t="shared" ca="1" si="3"/>
        <v>0</v>
      </c>
      <c r="W21" s="5">
        <f t="shared" ca="1" si="3"/>
        <v>0</v>
      </c>
      <c r="X21" s="5">
        <f t="shared" ca="1" si="3"/>
        <v>0</v>
      </c>
      <c r="Y21" s="5">
        <f t="shared" ca="1" si="3"/>
        <v>0</v>
      </c>
      <c r="Z21" s="5">
        <f t="shared" ca="1" si="3"/>
        <v>0</v>
      </c>
      <c r="AA21" s="5">
        <f t="shared" ca="1" si="3"/>
        <v>0</v>
      </c>
      <c r="AB21" s="5">
        <f t="shared" ca="1" si="3"/>
        <v>0</v>
      </c>
      <c r="AC21" s="5">
        <f t="shared" ca="1" si="3"/>
        <v>0</v>
      </c>
      <c r="AD21" s="5">
        <f t="shared" ca="1" si="3"/>
        <v>0</v>
      </c>
      <c r="AE21" s="5">
        <f t="shared" ca="1" si="3"/>
        <v>0</v>
      </c>
      <c r="AF21" s="5">
        <f t="shared" ca="1" si="3"/>
        <v>0</v>
      </c>
      <c r="AG21" s="5">
        <f t="shared" ca="1" si="3"/>
        <v>0</v>
      </c>
      <c r="AH21" s="5">
        <f t="shared" ca="1" si="3"/>
        <v>0</v>
      </c>
      <c r="AI21" s="5">
        <f t="shared" ca="1" si="3"/>
        <v>0</v>
      </c>
      <c r="AJ21" s="5">
        <f t="shared" ca="1" si="3"/>
        <v>0</v>
      </c>
      <c r="AK21" s="5">
        <f t="shared" ca="1" si="4"/>
        <v>0</v>
      </c>
      <c r="AL21" s="5">
        <f t="shared" ca="1" si="4"/>
        <v>0</v>
      </c>
      <c r="AM21" s="5">
        <f t="shared" ca="1" si="4"/>
        <v>0</v>
      </c>
      <c r="AN21" s="5">
        <f t="shared" ca="1" si="4"/>
        <v>0</v>
      </c>
      <c r="AO21" s="5">
        <f t="shared" ca="1" si="4"/>
        <v>0</v>
      </c>
      <c r="AP21" s="5">
        <f t="shared" ca="1" si="4"/>
        <v>0</v>
      </c>
      <c r="AQ21" s="5">
        <f t="shared" ca="1" si="4"/>
        <v>0</v>
      </c>
      <c r="AR21" s="5">
        <f t="shared" ca="1" si="4"/>
        <v>0</v>
      </c>
      <c r="AS21" s="5">
        <f t="shared" ca="1" si="4"/>
        <v>0</v>
      </c>
      <c r="AT21" s="5">
        <f t="shared" ca="1" si="4"/>
        <v>0</v>
      </c>
      <c r="AU21" s="5">
        <f t="shared" ca="1" si="4"/>
        <v>0</v>
      </c>
      <c r="AV21" s="5">
        <f t="shared" ca="1" si="4"/>
        <v>0</v>
      </c>
      <c r="AW21" s="5">
        <f t="shared" ca="1" si="4"/>
        <v>0</v>
      </c>
      <c r="AX21" s="5">
        <f t="shared" ca="1" si="4"/>
        <v>0</v>
      </c>
      <c r="AY21" s="5">
        <f t="shared" ca="1" si="4"/>
        <v>0</v>
      </c>
      <c r="AZ21" s="5">
        <f t="shared" ca="1" si="4"/>
        <v>0</v>
      </c>
      <c r="BA21" s="5">
        <f t="shared" ca="1" si="5"/>
        <v>0</v>
      </c>
      <c r="BB21" s="5">
        <f t="shared" ca="1" si="5"/>
        <v>0</v>
      </c>
      <c r="BC21" s="5">
        <f t="shared" ca="1" si="5"/>
        <v>0</v>
      </c>
      <c r="BD21" s="5">
        <f t="shared" ca="1" si="5"/>
        <v>0</v>
      </c>
      <c r="BE21" s="5">
        <f t="shared" ca="1" si="5"/>
        <v>0</v>
      </c>
      <c r="BF21" s="5">
        <f t="shared" ca="1" si="5"/>
        <v>0</v>
      </c>
      <c r="BG21" s="5">
        <f t="shared" ca="1" si="5"/>
        <v>0</v>
      </c>
      <c r="BH21" s="5">
        <f t="shared" ca="1" si="5"/>
        <v>0</v>
      </c>
      <c r="BI21" s="5">
        <f t="shared" ca="1" si="5"/>
        <v>0</v>
      </c>
      <c r="BJ21" s="5">
        <f t="shared" ca="1" si="5"/>
        <v>0</v>
      </c>
      <c r="BK21" s="5">
        <f t="shared" ca="1" si="5"/>
        <v>0</v>
      </c>
      <c r="BL21" s="5">
        <f t="shared" ca="1" si="5"/>
        <v>0</v>
      </c>
      <c r="BM21" s="5">
        <f t="shared" ca="1" si="5"/>
        <v>0</v>
      </c>
      <c r="BN21" s="5">
        <f t="shared" ca="1" si="5"/>
        <v>0</v>
      </c>
      <c r="BO21" s="5">
        <f t="shared" ca="1" si="5"/>
        <v>0</v>
      </c>
    </row>
    <row r="22" spans="1:67" ht="10.5" hidden="1" thickBot="1" x14ac:dyDescent="0.25">
      <c r="E22" s="20">
        <v>14</v>
      </c>
      <c r="F22" s="17"/>
      <c r="G22" s="18"/>
      <c r="H22" s="18"/>
      <c r="I22" s="18"/>
      <c r="J22" s="18"/>
      <c r="K22" s="18"/>
      <c r="L22" s="21"/>
      <c r="O22" s="29">
        <f t="shared" ref="O22:O33" si="8">K21*(1+$C$22)^(-(1+$E21))</f>
        <v>0</v>
      </c>
      <c r="P22" s="21">
        <f t="shared" ref="P22:P33" si="9">J21*(1+$C$22)^(-(1+$E21))</f>
        <v>0</v>
      </c>
      <c r="Q22" s="72"/>
      <c r="R22">
        <v>14</v>
      </c>
      <c r="S22" s="11">
        <f t="shared" si="7"/>
        <v>0</v>
      </c>
      <c r="T22" s="5">
        <f t="shared" ca="1" si="6"/>
        <v>0</v>
      </c>
      <c r="U22" s="5">
        <f t="shared" ca="1" si="3"/>
        <v>0</v>
      </c>
      <c r="V22" s="5">
        <f t="shared" ca="1" si="3"/>
        <v>0</v>
      </c>
      <c r="W22" s="5">
        <f t="shared" ca="1" si="3"/>
        <v>0</v>
      </c>
      <c r="X22" s="5">
        <f t="shared" ca="1" si="3"/>
        <v>0</v>
      </c>
      <c r="Y22" s="5">
        <f t="shared" ca="1" si="3"/>
        <v>0</v>
      </c>
      <c r="Z22" s="5">
        <f t="shared" ca="1" si="3"/>
        <v>0</v>
      </c>
      <c r="AA22" s="5">
        <f t="shared" ca="1" si="3"/>
        <v>0</v>
      </c>
      <c r="AB22" s="5">
        <f t="shared" ca="1" si="3"/>
        <v>0</v>
      </c>
      <c r="AC22" s="5">
        <f t="shared" ca="1" si="3"/>
        <v>0</v>
      </c>
      <c r="AD22" s="5">
        <f t="shared" ca="1" si="3"/>
        <v>0</v>
      </c>
      <c r="AE22" s="5">
        <f t="shared" ca="1" si="3"/>
        <v>0</v>
      </c>
      <c r="AF22" s="5">
        <f t="shared" ca="1" si="3"/>
        <v>0</v>
      </c>
      <c r="AG22" s="5">
        <f t="shared" ca="1" si="3"/>
        <v>0</v>
      </c>
      <c r="AH22" s="5">
        <f t="shared" ca="1" si="3"/>
        <v>0</v>
      </c>
      <c r="AI22" s="5">
        <f t="shared" ca="1" si="3"/>
        <v>0</v>
      </c>
      <c r="AJ22" s="5">
        <f t="shared" ca="1" si="3"/>
        <v>0</v>
      </c>
      <c r="AK22" s="5">
        <f t="shared" ca="1" si="4"/>
        <v>0</v>
      </c>
      <c r="AL22" s="5">
        <f t="shared" ca="1" si="4"/>
        <v>0</v>
      </c>
      <c r="AM22" s="5">
        <f t="shared" ca="1" si="4"/>
        <v>0</v>
      </c>
      <c r="AN22" s="5">
        <f t="shared" ca="1" si="4"/>
        <v>0</v>
      </c>
      <c r="AO22" s="5">
        <f t="shared" ca="1" si="4"/>
        <v>0</v>
      </c>
      <c r="AP22" s="5">
        <f t="shared" ca="1" si="4"/>
        <v>0</v>
      </c>
      <c r="AQ22" s="5">
        <f t="shared" ca="1" si="4"/>
        <v>0</v>
      </c>
      <c r="AR22" s="5">
        <f t="shared" ca="1" si="4"/>
        <v>0</v>
      </c>
      <c r="AS22" s="5">
        <f t="shared" ca="1" si="4"/>
        <v>0</v>
      </c>
      <c r="AT22" s="5">
        <f t="shared" ca="1" si="4"/>
        <v>0</v>
      </c>
      <c r="AU22" s="5">
        <f t="shared" ca="1" si="4"/>
        <v>0</v>
      </c>
      <c r="AV22" s="5">
        <f t="shared" ca="1" si="4"/>
        <v>0</v>
      </c>
      <c r="AW22" s="5">
        <f t="shared" ca="1" si="4"/>
        <v>0</v>
      </c>
      <c r="AX22" s="5">
        <f t="shared" ca="1" si="4"/>
        <v>0</v>
      </c>
      <c r="AY22" s="5">
        <f t="shared" ca="1" si="4"/>
        <v>0</v>
      </c>
      <c r="AZ22" s="5">
        <f t="shared" ca="1" si="4"/>
        <v>0</v>
      </c>
      <c r="BA22" s="5">
        <f t="shared" ca="1" si="5"/>
        <v>0</v>
      </c>
      <c r="BB22" s="5">
        <f t="shared" ca="1" si="5"/>
        <v>0</v>
      </c>
      <c r="BC22" s="5">
        <f t="shared" ca="1" si="5"/>
        <v>0</v>
      </c>
      <c r="BD22" s="5">
        <f t="shared" ca="1" si="5"/>
        <v>0</v>
      </c>
      <c r="BE22" s="5">
        <f t="shared" ca="1" si="5"/>
        <v>0</v>
      </c>
      <c r="BF22" s="5">
        <f t="shared" ca="1" si="5"/>
        <v>0</v>
      </c>
      <c r="BG22" s="5">
        <f t="shared" ca="1" si="5"/>
        <v>0</v>
      </c>
      <c r="BH22" s="5">
        <f t="shared" ca="1" si="5"/>
        <v>0</v>
      </c>
      <c r="BI22" s="5">
        <f t="shared" ca="1" si="5"/>
        <v>0</v>
      </c>
      <c r="BJ22" s="5">
        <f t="shared" ca="1" si="5"/>
        <v>0</v>
      </c>
      <c r="BK22" s="5">
        <f t="shared" ca="1" si="5"/>
        <v>0</v>
      </c>
      <c r="BL22" s="5">
        <f t="shared" ca="1" si="5"/>
        <v>0</v>
      </c>
      <c r="BM22" s="5">
        <f t="shared" ca="1" si="5"/>
        <v>0</v>
      </c>
      <c r="BN22" s="5">
        <f t="shared" ca="1" si="5"/>
        <v>0</v>
      </c>
      <c r="BO22" s="5">
        <f t="shared" ca="1" si="5"/>
        <v>0</v>
      </c>
    </row>
    <row r="23" spans="1:67" ht="10.5" hidden="1" thickBot="1" x14ac:dyDescent="0.25">
      <c r="E23" s="20">
        <v>15</v>
      </c>
      <c r="F23" s="17"/>
      <c r="G23" s="18"/>
      <c r="H23" s="18"/>
      <c r="I23" s="18"/>
      <c r="J23" s="18"/>
      <c r="K23" s="18"/>
      <c r="L23" s="21"/>
      <c r="O23" s="29">
        <f t="shared" si="8"/>
        <v>0</v>
      </c>
      <c r="P23" s="21">
        <f t="shared" si="9"/>
        <v>0</v>
      </c>
      <c r="Q23" s="72"/>
      <c r="R23">
        <v>15</v>
      </c>
      <c r="S23" s="11">
        <f t="shared" si="7"/>
        <v>0</v>
      </c>
      <c r="T23" s="5">
        <f t="shared" ca="1" si="6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0</v>
      </c>
      <c r="X23" s="5">
        <f t="shared" ca="1" si="3"/>
        <v>0</v>
      </c>
      <c r="Y23" s="5">
        <f t="shared" ca="1" si="3"/>
        <v>0</v>
      </c>
      <c r="Z23" s="5">
        <f t="shared" ca="1" si="3"/>
        <v>0</v>
      </c>
      <c r="AA23" s="5">
        <f t="shared" ca="1" si="3"/>
        <v>0</v>
      </c>
      <c r="AB23" s="5">
        <f t="shared" ca="1" si="3"/>
        <v>0</v>
      </c>
      <c r="AC23" s="5">
        <f t="shared" ca="1" si="3"/>
        <v>0</v>
      </c>
      <c r="AD23" s="5">
        <f t="shared" ca="1" si="3"/>
        <v>0</v>
      </c>
      <c r="AE23" s="5">
        <f t="shared" ca="1" si="3"/>
        <v>0</v>
      </c>
      <c r="AF23" s="5">
        <f t="shared" ca="1" si="3"/>
        <v>0</v>
      </c>
      <c r="AG23" s="5">
        <f t="shared" ca="1" si="3"/>
        <v>0</v>
      </c>
      <c r="AH23" s="5">
        <f t="shared" ca="1" si="3"/>
        <v>0</v>
      </c>
      <c r="AI23" s="5">
        <f t="shared" ca="1" si="3"/>
        <v>0</v>
      </c>
      <c r="AJ23" s="5">
        <f t="shared" ca="1" si="3"/>
        <v>0</v>
      </c>
      <c r="AK23" s="5">
        <f t="shared" ca="1" si="4"/>
        <v>0</v>
      </c>
      <c r="AL23" s="5">
        <f t="shared" ca="1" si="4"/>
        <v>0</v>
      </c>
      <c r="AM23" s="5">
        <f t="shared" ca="1" si="4"/>
        <v>0</v>
      </c>
      <c r="AN23" s="5">
        <f t="shared" ca="1" si="4"/>
        <v>0</v>
      </c>
      <c r="AO23" s="5">
        <f t="shared" ca="1" si="4"/>
        <v>0</v>
      </c>
      <c r="AP23" s="5">
        <f t="shared" ca="1" si="4"/>
        <v>0</v>
      </c>
      <c r="AQ23" s="5">
        <f t="shared" ca="1" si="4"/>
        <v>0</v>
      </c>
      <c r="AR23" s="5">
        <f t="shared" ca="1" si="4"/>
        <v>0</v>
      </c>
      <c r="AS23" s="5">
        <f t="shared" ca="1" si="4"/>
        <v>0</v>
      </c>
      <c r="AT23" s="5">
        <f t="shared" ca="1" si="4"/>
        <v>0</v>
      </c>
      <c r="AU23" s="5">
        <f t="shared" ca="1" si="4"/>
        <v>0</v>
      </c>
      <c r="AV23" s="5">
        <f t="shared" ca="1" si="4"/>
        <v>0</v>
      </c>
      <c r="AW23" s="5">
        <f t="shared" ca="1" si="4"/>
        <v>0</v>
      </c>
      <c r="AX23" s="5">
        <f t="shared" ca="1" si="4"/>
        <v>0</v>
      </c>
      <c r="AY23" s="5">
        <f t="shared" ca="1" si="4"/>
        <v>0</v>
      </c>
      <c r="AZ23" s="5">
        <f t="shared" ca="1" si="4"/>
        <v>0</v>
      </c>
      <c r="BA23" s="5">
        <f t="shared" ca="1" si="5"/>
        <v>0</v>
      </c>
      <c r="BB23" s="5">
        <f t="shared" ca="1" si="5"/>
        <v>0</v>
      </c>
      <c r="BC23" s="5">
        <f t="shared" ca="1" si="5"/>
        <v>0</v>
      </c>
      <c r="BD23" s="5">
        <f t="shared" ca="1" si="5"/>
        <v>0</v>
      </c>
      <c r="BE23" s="5">
        <f t="shared" ca="1" si="5"/>
        <v>0</v>
      </c>
      <c r="BF23" s="5">
        <f t="shared" ca="1" si="5"/>
        <v>0</v>
      </c>
      <c r="BG23" s="5">
        <f t="shared" ca="1" si="5"/>
        <v>0</v>
      </c>
      <c r="BH23" s="5">
        <f t="shared" ca="1" si="5"/>
        <v>0</v>
      </c>
      <c r="BI23" s="5">
        <f t="shared" ca="1" si="5"/>
        <v>0</v>
      </c>
      <c r="BJ23" s="5">
        <f t="shared" ca="1" si="5"/>
        <v>0</v>
      </c>
      <c r="BK23" s="5">
        <f t="shared" ca="1" si="5"/>
        <v>0</v>
      </c>
      <c r="BL23" s="5">
        <f t="shared" ca="1" si="5"/>
        <v>0</v>
      </c>
      <c r="BM23" s="5">
        <f t="shared" ca="1" si="5"/>
        <v>0</v>
      </c>
      <c r="BN23" s="5">
        <f t="shared" ca="1" si="5"/>
        <v>0</v>
      </c>
      <c r="BO23" s="5">
        <f t="shared" ca="1" si="5"/>
        <v>0</v>
      </c>
    </row>
    <row r="24" spans="1:67" ht="10.5" hidden="1" thickBot="1" x14ac:dyDescent="0.25">
      <c r="E24" s="20">
        <v>16</v>
      </c>
      <c r="F24" s="17"/>
      <c r="G24" s="18"/>
      <c r="H24" s="18"/>
      <c r="I24" s="18"/>
      <c r="J24" s="18"/>
      <c r="K24" s="18"/>
      <c r="L24" s="21"/>
      <c r="O24" s="29">
        <f t="shared" si="8"/>
        <v>0</v>
      </c>
      <c r="P24" s="21">
        <f t="shared" si="9"/>
        <v>0</v>
      </c>
      <c r="Q24" s="72"/>
      <c r="R24">
        <v>16</v>
      </c>
      <c r="S24" s="11" t="e">
        <f>+#REF!</f>
        <v>#REF!</v>
      </c>
      <c r="T24" s="5">
        <f t="shared" ca="1" si="6"/>
        <v>0</v>
      </c>
      <c r="U24" s="5">
        <f t="shared" ca="1" si="3"/>
        <v>0</v>
      </c>
      <c r="V24" s="5">
        <f t="shared" ca="1" si="3"/>
        <v>0</v>
      </c>
      <c r="W24" s="5">
        <f t="shared" ca="1" si="3"/>
        <v>0</v>
      </c>
      <c r="X24" s="5">
        <f t="shared" ca="1" si="3"/>
        <v>0</v>
      </c>
      <c r="Y24" s="5">
        <f t="shared" ca="1" si="3"/>
        <v>0</v>
      </c>
      <c r="Z24" s="5">
        <f t="shared" ca="1" si="3"/>
        <v>0</v>
      </c>
      <c r="AA24" s="5">
        <f t="shared" ca="1" si="3"/>
        <v>0</v>
      </c>
      <c r="AB24" s="5">
        <f t="shared" ca="1" si="3"/>
        <v>0</v>
      </c>
      <c r="AC24" s="5">
        <f t="shared" ca="1" si="3"/>
        <v>0</v>
      </c>
      <c r="AD24" s="5">
        <f t="shared" ca="1" si="3"/>
        <v>0</v>
      </c>
      <c r="AE24" s="5">
        <f t="shared" ca="1" si="3"/>
        <v>0</v>
      </c>
      <c r="AF24" s="5">
        <f t="shared" ca="1" si="3"/>
        <v>0</v>
      </c>
      <c r="AG24" s="5">
        <f t="shared" ca="1" si="3"/>
        <v>0</v>
      </c>
      <c r="AH24" s="5">
        <f t="shared" ca="1" si="3"/>
        <v>0</v>
      </c>
      <c r="AI24" s="5">
        <f t="shared" ca="1" si="3"/>
        <v>0</v>
      </c>
      <c r="AJ24" s="5">
        <f t="shared" ref="AJ24:AY32" ca="1" si="10">+IFERROR(IF($R24&lt;=24,IF($R24&lt;=AJ$3,$S24*INDIRECT(INDEX($T$2:$BO$2,1,MATCH(AJ$3-$R24+1,$T$1:$BO$1,0))&amp;"$5"),0),IF($R24&gt;24,IF(MOD($R24,24)&lt;=AJ$3,$S24*INDIRECT(INDEX($T$2:$BO$2,1,MATCH(AJ$3-$R24+1,$T$1:$BO$1,0))&amp;"$5"),0),0)),0)</f>
        <v>0</v>
      </c>
      <c r="AK24" s="5">
        <f t="shared" ca="1" si="4"/>
        <v>0</v>
      </c>
      <c r="AL24" s="5">
        <f t="shared" ca="1" si="4"/>
        <v>0</v>
      </c>
      <c r="AM24" s="5">
        <f t="shared" ca="1" si="4"/>
        <v>0</v>
      </c>
      <c r="AN24" s="5">
        <f t="shared" ca="1" si="4"/>
        <v>0</v>
      </c>
      <c r="AO24" s="5">
        <f t="shared" ca="1" si="4"/>
        <v>0</v>
      </c>
      <c r="AP24" s="5">
        <f t="shared" ca="1" si="4"/>
        <v>0</v>
      </c>
      <c r="AQ24" s="5">
        <f t="shared" ca="1" si="4"/>
        <v>0</v>
      </c>
      <c r="AR24" s="5">
        <f t="shared" ca="1" si="4"/>
        <v>0</v>
      </c>
      <c r="AS24" s="5">
        <f t="shared" ca="1" si="4"/>
        <v>0</v>
      </c>
      <c r="AT24" s="5">
        <f t="shared" ca="1" si="4"/>
        <v>0</v>
      </c>
      <c r="AU24" s="5">
        <f t="shared" ca="1" si="4"/>
        <v>0</v>
      </c>
      <c r="AV24" s="5">
        <f t="shared" ca="1" si="4"/>
        <v>0</v>
      </c>
      <c r="AW24" s="5">
        <f t="shared" ca="1" si="4"/>
        <v>0</v>
      </c>
      <c r="AX24" s="5">
        <f t="shared" ca="1" si="4"/>
        <v>0</v>
      </c>
      <c r="AY24" s="5">
        <f t="shared" ca="1" si="4"/>
        <v>0</v>
      </c>
      <c r="AZ24" s="5">
        <f t="shared" ref="AZ24:BO32" ca="1" si="11">+IFERROR(IF($R24&lt;=24,IF($R24&lt;=AZ$3,$S24*INDIRECT(INDEX($T$2:$BO$2,1,MATCH(AZ$3-$R24+1,$T$1:$BO$1,0))&amp;"$5"),0),IF($R24&gt;24,IF(MOD($R24,24)&lt;=AZ$3,$S24*INDIRECT(INDEX($T$2:$BO$2,1,MATCH(AZ$3-$R24+1,$T$1:$BO$1,0))&amp;"$5"),0),0)),0)</f>
        <v>0</v>
      </c>
      <c r="BA24" s="5">
        <f t="shared" ca="1" si="5"/>
        <v>0</v>
      </c>
      <c r="BB24" s="5">
        <f t="shared" ca="1" si="5"/>
        <v>0</v>
      </c>
      <c r="BC24" s="5">
        <f t="shared" ca="1" si="5"/>
        <v>0</v>
      </c>
      <c r="BD24" s="5">
        <f t="shared" ca="1" si="5"/>
        <v>0</v>
      </c>
      <c r="BE24" s="5">
        <f t="shared" ca="1" si="5"/>
        <v>0</v>
      </c>
      <c r="BF24" s="5">
        <f t="shared" ca="1" si="5"/>
        <v>0</v>
      </c>
      <c r="BG24" s="5">
        <f t="shared" ca="1" si="5"/>
        <v>0</v>
      </c>
      <c r="BH24" s="5">
        <f t="shared" ca="1" si="5"/>
        <v>0</v>
      </c>
      <c r="BI24" s="5">
        <f t="shared" ca="1" si="5"/>
        <v>0</v>
      </c>
      <c r="BJ24" s="5">
        <f t="shared" ca="1" si="5"/>
        <v>0</v>
      </c>
      <c r="BK24" s="5">
        <f t="shared" ca="1" si="5"/>
        <v>0</v>
      </c>
      <c r="BL24" s="5">
        <f t="shared" ca="1" si="5"/>
        <v>0</v>
      </c>
      <c r="BM24" s="5">
        <f t="shared" ca="1" si="5"/>
        <v>0</v>
      </c>
      <c r="BN24" s="5">
        <f t="shared" ca="1" si="5"/>
        <v>0</v>
      </c>
      <c r="BO24" s="5">
        <f t="shared" ca="1" si="5"/>
        <v>0</v>
      </c>
    </row>
    <row r="25" spans="1:67" ht="10.5" hidden="1" thickBot="1" x14ac:dyDescent="0.25">
      <c r="D25" s="2"/>
      <c r="E25" s="20">
        <v>17</v>
      </c>
      <c r="F25" s="17"/>
      <c r="G25" s="18"/>
      <c r="H25" s="18"/>
      <c r="I25" s="18"/>
      <c r="J25" s="18"/>
      <c r="K25" s="18"/>
      <c r="L25" s="21"/>
      <c r="O25" s="29">
        <f t="shared" si="8"/>
        <v>0</v>
      </c>
      <c r="P25" s="21">
        <f t="shared" si="9"/>
        <v>0</v>
      </c>
      <c r="Q25" s="72"/>
      <c r="R25">
        <v>17</v>
      </c>
      <c r="S25" s="11" t="e">
        <f>+#REF!</f>
        <v>#REF!</v>
      </c>
      <c r="T25" s="5">
        <f t="shared" ca="1" si="6"/>
        <v>0</v>
      </c>
      <c r="U25" s="5">
        <f t="shared" ca="1" si="6"/>
        <v>0</v>
      </c>
      <c r="V25" s="5">
        <f t="shared" ca="1" si="6"/>
        <v>0</v>
      </c>
      <c r="W25" s="5">
        <f t="shared" ca="1" si="6"/>
        <v>0</v>
      </c>
      <c r="X25" s="5">
        <f t="shared" ca="1" si="6"/>
        <v>0</v>
      </c>
      <c r="Y25" s="5">
        <f t="shared" ca="1" si="6"/>
        <v>0</v>
      </c>
      <c r="Z25" s="5">
        <f t="shared" ca="1" si="6"/>
        <v>0</v>
      </c>
      <c r="AA25" s="5">
        <f t="shared" ca="1" si="6"/>
        <v>0</v>
      </c>
      <c r="AB25" s="5">
        <f t="shared" ca="1" si="6"/>
        <v>0</v>
      </c>
      <c r="AC25" s="5">
        <f t="shared" ca="1" si="6"/>
        <v>0</v>
      </c>
      <c r="AD25" s="5">
        <f t="shared" ca="1" si="6"/>
        <v>0</v>
      </c>
      <c r="AE25" s="5">
        <f t="shared" ca="1" si="6"/>
        <v>0</v>
      </c>
      <c r="AF25" s="5">
        <f t="shared" ca="1" si="6"/>
        <v>0</v>
      </c>
      <c r="AG25" s="5">
        <f t="shared" ca="1" si="6"/>
        <v>0</v>
      </c>
      <c r="AH25" s="5">
        <f t="shared" ca="1" si="6"/>
        <v>0</v>
      </c>
      <c r="AI25" s="5">
        <f t="shared" ca="1" si="6"/>
        <v>0</v>
      </c>
      <c r="AJ25" s="5">
        <f t="shared" ca="1" si="10"/>
        <v>0</v>
      </c>
      <c r="AK25" s="5">
        <f t="shared" ca="1" si="10"/>
        <v>0</v>
      </c>
      <c r="AL25" s="5">
        <f t="shared" ca="1" si="10"/>
        <v>0</v>
      </c>
      <c r="AM25" s="5">
        <f t="shared" ca="1" si="10"/>
        <v>0</v>
      </c>
      <c r="AN25" s="5">
        <f t="shared" ca="1" si="10"/>
        <v>0</v>
      </c>
      <c r="AO25" s="5">
        <f t="shared" ca="1" si="10"/>
        <v>0</v>
      </c>
      <c r="AP25" s="5">
        <f t="shared" ca="1" si="10"/>
        <v>0</v>
      </c>
      <c r="AQ25" s="5">
        <f t="shared" ca="1" si="10"/>
        <v>0</v>
      </c>
      <c r="AR25" s="5">
        <f t="shared" ca="1" si="10"/>
        <v>0</v>
      </c>
      <c r="AS25" s="5">
        <f t="shared" ca="1" si="10"/>
        <v>0</v>
      </c>
      <c r="AT25" s="5">
        <f t="shared" ca="1" si="10"/>
        <v>0</v>
      </c>
      <c r="AU25" s="5">
        <f t="shared" ca="1" si="10"/>
        <v>0</v>
      </c>
      <c r="AV25" s="5">
        <f t="shared" ca="1" si="10"/>
        <v>0</v>
      </c>
      <c r="AW25" s="5">
        <f t="shared" ca="1" si="10"/>
        <v>0</v>
      </c>
      <c r="AX25" s="5">
        <f t="shared" ca="1" si="10"/>
        <v>0</v>
      </c>
      <c r="AY25" s="5">
        <f t="shared" ca="1" si="10"/>
        <v>0</v>
      </c>
      <c r="AZ25" s="5">
        <f t="shared" ca="1" si="11"/>
        <v>0</v>
      </c>
      <c r="BA25" s="5">
        <f t="shared" ca="1" si="11"/>
        <v>0</v>
      </c>
      <c r="BB25" s="5">
        <f t="shared" ca="1" si="11"/>
        <v>0</v>
      </c>
      <c r="BC25" s="5">
        <f t="shared" ca="1" si="11"/>
        <v>0</v>
      </c>
      <c r="BD25" s="5">
        <f t="shared" ca="1" si="11"/>
        <v>0</v>
      </c>
      <c r="BE25" s="5">
        <f t="shared" ca="1" si="11"/>
        <v>0</v>
      </c>
      <c r="BF25" s="5">
        <f t="shared" ca="1" si="11"/>
        <v>0</v>
      </c>
      <c r="BG25" s="5">
        <f t="shared" ca="1" si="11"/>
        <v>0</v>
      </c>
      <c r="BH25" s="5">
        <f t="shared" ca="1" si="11"/>
        <v>0</v>
      </c>
      <c r="BI25" s="5">
        <f t="shared" ca="1" si="11"/>
        <v>0</v>
      </c>
      <c r="BJ25" s="5">
        <f t="shared" ca="1" si="11"/>
        <v>0</v>
      </c>
      <c r="BK25" s="5">
        <f t="shared" ca="1" si="11"/>
        <v>0</v>
      </c>
      <c r="BL25" s="5">
        <f t="shared" ca="1" si="11"/>
        <v>0</v>
      </c>
      <c r="BM25" s="5">
        <f t="shared" ca="1" si="11"/>
        <v>0</v>
      </c>
      <c r="BN25" s="5">
        <f t="shared" ca="1" si="11"/>
        <v>0</v>
      </c>
      <c r="BO25" s="5">
        <f t="shared" ca="1" si="11"/>
        <v>0</v>
      </c>
    </row>
    <row r="26" spans="1:67" ht="10.5" hidden="1" thickBot="1" x14ac:dyDescent="0.25">
      <c r="E26" s="20">
        <v>18</v>
      </c>
      <c r="F26" s="17"/>
      <c r="G26" s="18"/>
      <c r="H26" s="18"/>
      <c r="I26" s="18"/>
      <c r="J26" s="18"/>
      <c r="K26" s="18"/>
      <c r="L26" s="21"/>
      <c r="O26" s="29">
        <f t="shared" si="8"/>
        <v>0</v>
      </c>
      <c r="P26" s="21">
        <f t="shared" si="9"/>
        <v>0</v>
      </c>
      <c r="Q26" s="72"/>
      <c r="R26">
        <v>18</v>
      </c>
      <c r="S26" s="11" t="e">
        <f>+#REF!</f>
        <v>#REF!</v>
      </c>
      <c r="T26" s="5">
        <f t="shared" ref="T26:AI32" ca="1" si="12">+IFERROR(IF($R26&lt;=24,IF($R26&lt;=T$3,$S26*INDIRECT(INDEX($T$2:$BO$2,1,MATCH(T$3-$R26+1,$T$1:$BO$1,0))&amp;"$5"),0),IF($R26&gt;24,IF(MOD($R26,24)&lt;=T$3,$S26*INDIRECT(INDEX($T$2:$BO$2,1,MATCH(T$3-$R26+1,$T$1:$BO$1,0))&amp;"$5"),0),0)),0)</f>
        <v>0</v>
      </c>
      <c r="U26" s="5">
        <f t="shared" ca="1" si="12"/>
        <v>0</v>
      </c>
      <c r="V26" s="5">
        <f t="shared" ca="1" si="12"/>
        <v>0</v>
      </c>
      <c r="W26" s="5">
        <f t="shared" ca="1" si="12"/>
        <v>0</v>
      </c>
      <c r="X26" s="5">
        <f t="shared" ca="1" si="12"/>
        <v>0</v>
      </c>
      <c r="Y26" s="5">
        <f t="shared" ca="1" si="12"/>
        <v>0</v>
      </c>
      <c r="Z26" s="5">
        <f t="shared" ca="1" si="12"/>
        <v>0</v>
      </c>
      <c r="AA26" s="5">
        <f t="shared" ca="1" si="12"/>
        <v>0</v>
      </c>
      <c r="AB26" s="5">
        <f t="shared" ca="1" si="12"/>
        <v>0</v>
      </c>
      <c r="AC26" s="5">
        <f t="shared" ca="1" si="12"/>
        <v>0</v>
      </c>
      <c r="AD26" s="5">
        <f t="shared" ca="1" si="12"/>
        <v>0</v>
      </c>
      <c r="AE26" s="5">
        <f t="shared" ca="1" si="12"/>
        <v>0</v>
      </c>
      <c r="AF26" s="5">
        <f t="shared" ca="1" si="12"/>
        <v>0</v>
      </c>
      <c r="AG26" s="5">
        <f t="shared" ca="1" si="12"/>
        <v>0</v>
      </c>
      <c r="AH26" s="5">
        <f t="shared" ca="1" si="12"/>
        <v>0</v>
      </c>
      <c r="AI26" s="5">
        <f t="shared" ca="1" si="12"/>
        <v>0</v>
      </c>
      <c r="AJ26" s="5">
        <f t="shared" ca="1" si="10"/>
        <v>0</v>
      </c>
      <c r="AK26" s="5">
        <f t="shared" ca="1" si="10"/>
        <v>0</v>
      </c>
      <c r="AL26" s="5">
        <f t="shared" ca="1" si="10"/>
        <v>0</v>
      </c>
      <c r="AM26" s="5">
        <f t="shared" ca="1" si="10"/>
        <v>0</v>
      </c>
      <c r="AN26" s="5">
        <f t="shared" ca="1" si="10"/>
        <v>0</v>
      </c>
      <c r="AO26" s="5">
        <f t="shared" ca="1" si="10"/>
        <v>0</v>
      </c>
      <c r="AP26" s="5">
        <f t="shared" ca="1" si="10"/>
        <v>0</v>
      </c>
      <c r="AQ26" s="5">
        <f t="shared" ca="1" si="10"/>
        <v>0</v>
      </c>
      <c r="AR26" s="5">
        <f t="shared" ca="1" si="10"/>
        <v>0</v>
      </c>
      <c r="AS26" s="5">
        <f t="shared" ca="1" si="10"/>
        <v>0</v>
      </c>
      <c r="AT26" s="5">
        <f t="shared" ca="1" si="10"/>
        <v>0</v>
      </c>
      <c r="AU26" s="5">
        <f t="shared" ca="1" si="10"/>
        <v>0</v>
      </c>
      <c r="AV26" s="5">
        <f t="shared" ca="1" si="10"/>
        <v>0</v>
      </c>
      <c r="AW26" s="5">
        <f t="shared" ca="1" si="10"/>
        <v>0</v>
      </c>
      <c r="AX26" s="5">
        <f t="shared" ca="1" si="10"/>
        <v>0</v>
      </c>
      <c r="AY26" s="5">
        <f t="shared" ca="1" si="10"/>
        <v>0</v>
      </c>
      <c r="AZ26" s="5">
        <f t="shared" ca="1" si="11"/>
        <v>0</v>
      </c>
      <c r="BA26" s="5">
        <f t="shared" ca="1" si="11"/>
        <v>0</v>
      </c>
      <c r="BB26" s="5">
        <f t="shared" ca="1" si="11"/>
        <v>0</v>
      </c>
      <c r="BC26" s="5">
        <f t="shared" ca="1" si="11"/>
        <v>0</v>
      </c>
      <c r="BD26" s="5">
        <f t="shared" ca="1" si="11"/>
        <v>0</v>
      </c>
      <c r="BE26" s="5">
        <f t="shared" ca="1" si="11"/>
        <v>0</v>
      </c>
      <c r="BF26" s="5">
        <f t="shared" ca="1" si="11"/>
        <v>0</v>
      </c>
      <c r="BG26" s="5">
        <f t="shared" ca="1" si="11"/>
        <v>0</v>
      </c>
      <c r="BH26" s="5">
        <f t="shared" ca="1" si="11"/>
        <v>0</v>
      </c>
      <c r="BI26" s="5">
        <f t="shared" ca="1" si="11"/>
        <v>0</v>
      </c>
      <c r="BJ26" s="5">
        <f t="shared" ca="1" si="11"/>
        <v>0</v>
      </c>
      <c r="BK26" s="5">
        <f t="shared" ca="1" si="11"/>
        <v>0</v>
      </c>
      <c r="BL26" s="5">
        <f t="shared" ca="1" si="11"/>
        <v>0</v>
      </c>
      <c r="BM26" s="5">
        <f t="shared" ca="1" si="11"/>
        <v>0</v>
      </c>
      <c r="BN26" s="5">
        <f t="shared" ca="1" si="11"/>
        <v>0</v>
      </c>
      <c r="BO26" s="5">
        <f t="shared" ca="1" si="11"/>
        <v>0</v>
      </c>
    </row>
    <row r="27" spans="1:67" ht="10.5" hidden="1" thickBot="1" x14ac:dyDescent="0.25">
      <c r="E27" s="20">
        <v>19</v>
      </c>
      <c r="F27" s="17"/>
      <c r="G27" s="18"/>
      <c r="H27" s="18"/>
      <c r="I27" s="18"/>
      <c r="J27" s="18"/>
      <c r="K27" s="18"/>
      <c r="L27" s="21"/>
      <c r="O27" s="29">
        <f t="shared" si="8"/>
        <v>0</v>
      </c>
      <c r="P27" s="21">
        <f t="shared" si="9"/>
        <v>0</v>
      </c>
      <c r="Q27" s="72"/>
      <c r="R27">
        <v>19</v>
      </c>
      <c r="S27" s="11" t="e">
        <f>+#REF!</f>
        <v>#REF!</v>
      </c>
      <c r="T27" s="5">
        <f t="shared" ca="1" si="12"/>
        <v>0</v>
      </c>
      <c r="U27" s="5">
        <f t="shared" ca="1" si="12"/>
        <v>0</v>
      </c>
      <c r="V27" s="5">
        <f t="shared" ca="1" si="12"/>
        <v>0</v>
      </c>
      <c r="W27" s="5">
        <f t="shared" ca="1" si="12"/>
        <v>0</v>
      </c>
      <c r="X27" s="5">
        <f t="shared" ca="1" si="12"/>
        <v>0</v>
      </c>
      <c r="Y27" s="5">
        <f t="shared" ca="1" si="12"/>
        <v>0</v>
      </c>
      <c r="Z27" s="5">
        <f t="shared" ca="1" si="12"/>
        <v>0</v>
      </c>
      <c r="AA27" s="5">
        <f t="shared" ca="1" si="12"/>
        <v>0</v>
      </c>
      <c r="AB27" s="5">
        <f t="shared" ca="1" si="12"/>
        <v>0</v>
      </c>
      <c r="AC27" s="5">
        <f t="shared" ca="1" si="12"/>
        <v>0</v>
      </c>
      <c r="AD27" s="5">
        <f t="shared" ca="1" si="12"/>
        <v>0</v>
      </c>
      <c r="AE27" s="5">
        <f t="shared" ca="1" si="12"/>
        <v>0</v>
      </c>
      <c r="AF27" s="5">
        <f t="shared" ca="1" si="12"/>
        <v>0</v>
      </c>
      <c r="AG27" s="5">
        <f t="shared" ca="1" si="12"/>
        <v>0</v>
      </c>
      <c r="AH27" s="5">
        <f t="shared" ca="1" si="12"/>
        <v>0</v>
      </c>
      <c r="AI27" s="5">
        <f t="shared" ca="1" si="12"/>
        <v>0</v>
      </c>
      <c r="AJ27" s="5">
        <f t="shared" ca="1" si="10"/>
        <v>0</v>
      </c>
      <c r="AK27" s="5">
        <f t="shared" ca="1" si="10"/>
        <v>0</v>
      </c>
      <c r="AL27" s="5">
        <f t="shared" ca="1" si="10"/>
        <v>0</v>
      </c>
      <c r="AM27" s="5">
        <f t="shared" ca="1" si="10"/>
        <v>0</v>
      </c>
      <c r="AN27" s="5">
        <f t="shared" ca="1" si="10"/>
        <v>0</v>
      </c>
      <c r="AO27" s="5">
        <f t="shared" ca="1" si="10"/>
        <v>0</v>
      </c>
      <c r="AP27" s="5">
        <f t="shared" ca="1" si="10"/>
        <v>0</v>
      </c>
      <c r="AQ27" s="5">
        <f t="shared" ca="1" si="10"/>
        <v>0</v>
      </c>
      <c r="AR27" s="5">
        <f t="shared" ca="1" si="10"/>
        <v>0</v>
      </c>
      <c r="AS27" s="5">
        <f t="shared" ca="1" si="10"/>
        <v>0</v>
      </c>
      <c r="AT27" s="5">
        <f t="shared" ca="1" si="10"/>
        <v>0</v>
      </c>
      <c r="AU27" s="5">
        <f t="shared" ca="1" si="10"/>
        <v>0</v>
      </c>
      <c r="AV27" s="5">
        <f t="shared" ca="1" si="10"/>
        <v>0</v>
      </c>
      <c r="AW27" s="5">
        <f t="shared" ca="1" si="10"/>
        <v>0</v>
      </c>
      <c r="AX27" s="5">
        <f t="shared" ca="1" si="10"/>
        <v>0</v>
      </c>
      <c r="AY27" s="5">
        <f t="shared" ca="1" si="10"/>
        <v>0</v>
      </c>
      <c r="AZ27" s="5">
        <f t="shared" ca="1" si="11"/>
        <v>0</v>
      </c>
      <c r="BA27" s="5">
        <f t="shared" ca="1" si="11"/>
        <v>0</v>
      </c>
      <c r="BB27" s="5">
        <f t="shared" ca="1" si="11"/>
        <v>0</v>
      </c>
      <c r="BC27" s="5">
        <f t="shared" ca="1" si="11"/>
        <v>0</v>
      </c>
      <c r="BD27" s="5">
        <f t="shared" ca="1" si="11"/>
        <v>0</v>
      </c>
      <c r="BE27" s="5">
        <f t="shared" ca="1" si="11"/>
        <v>0</v>
      </c>
      <c r="BF27" s="5">
        <f t="shared" ca="1" si="11"/>
        <v>0</v>
      </c>
      <c r="BG27" s="5">
        <f t="shared" ca="1" si="11"/>
        <v>0</v>
      </c>
      <c r="BH27" s="5">
        <f t="shared" ca="1" si="11"/>
        <v>0</v>
      </c>
      <c r="BI27" s="5">
        <f t="shared" ca="1" si="11"/>
        <v>0</v>
      </c>
      <c r="BJ27" s="5">
        <f t="shared" ca="1" si="11"/>
        <v>0</v>
      </c>
      <c r="BK27" s="5">
        <f t="shared" ca="1" si="11"/>
        <v>0</v>
      </c>
      <c r="BL27" s="5">
        <f t="shared" ca="1" si="11"/>
        <v>0</v>
      </c>
      <c r="BM27" s="5">
        <f t="shared" ca="1" si="11"/>
        <v>0</v>
      </c>
      <c r="BN27" s="5">
        <f t="shared" ca="1" si="11"/>
        <v>0</v>
      </c>
      <c r="BO27" s="5">
        <f t="shared" ca="1" si="11"/>
        <v>0</v>
      </c>
    </row>
    <row r="28" spans="1:67" ht="10.5" hidden="1" thickBot="1" x14ac:dyDescent="0.25">
      <c r="E28" s="20">
        <v>20</v>
      </c>
      <c r="F28" s="17"/>
      <c r="G28" s="18"/>
      <c r="H28" s="18"/>
      <c r="I28" s="18"/>
      <c r="J28" s="18"/>
      <c r="K28" s="18"/>
      <c r="L28" s="21"/>
      <c r="O28" s="29">
        <f t="shared" si="8"/>
        <v>0</v>
      </c>
      <c r="P28" s="21">
        <f t="shared" si="9"/>
        <v>0</v>
      </c>
      <c r="Q28" s="72"/>
      <c r="R28">
        <v>20</v>
      </c>
      <c r="S28" s="11" t="e">
        <f>+#REF!</f>
        <v>#REF!</v>
      </c>
      <c r="T28" s="5">
        <f t="shared" ca="1" si="12"/>
        <v>0</v>
      </c>
      <c r="U28" s="5">
        <f t="shared" ca="1" si="12"/>
        <v>0</v>
      </c>
      <c r="V28" s="5">
        <f t="shared" ca="1" si="12"/>
        <v>0</v>
      </c>
      <c r="W28" s="5">
        <f t="shared" ca="1" si="12"/>
        <v>0</v>
      </c>
      <c r="X28" s="5">
        <f t="shared" ca="1" si="12"/>
        <v>0</v>
      </c>
      <c r="Y28" s="5">
        <f t="shared" ca="1" si="12"/>
        <v>0</v>
      </c>
      <c r="Z28" s="5">
        <f t="shared" ca="1" si="12"/>
        <v>0</v>
      </c>
      <c r="AA28" s="5">
        <f t="shared" ca="1" si="12"/>
        <v>0</v>
      </c>
      <c r="AB28" s="5">
        <f t="shared" ca="1" si="12"/>
        <v>0</v>
      </c>
      <c r="AC28" s="5">
        <f t="shared" ca="1" si="12"/>
        <v>0</v>
      </c>
      <c r="AD28" s="5">
        <f t="shared" ca="1" si="12"/>
        <v>0</v>
      </c>
      <c r="AE28" s="5">
        <f t="shared" ca="1" si="12"/>
        <v>0</v>
      </c>
      <c r="AF28" s="5">
        <f t="shared" ca="1" si="12"/>
        <v>0</v>
      </c>
      <c r="AG28" s="5">
        <f t="shared" ca="1" si="12"/>
        <v>0</v>
      </c>
      <c r="AH28" s="5">
        <f t="shared" ca="1" si="12"/>
        <v>0</v>
      </c>
      <c r="AI28" s="5">
        <f t="shared" ca="1" si="12"/>
        <v>0</v>
      </c>
      <c r="AJ28" s="5">
        <f t="shared" ca="1" si="10"/>
        <v>0</v>
      </c>
      <c r="AK28" s="5">
        <f t="shared" ca="1" si="10"/>
        <v>0</v>
      </c>
      <c r="AL28" s="5">
        <f t="shared" ca="1" si="10"/>
        <v>0</v>
      </c>
      <c r="AM28" s="5">
        <f t="shared" ca="1" si="10"/>
        <v>0</v>
      </c>
      <c r="AN28" s="5">
        <f t="shared" ca="1" si="10"/>
        <v>0</v>
      </c>
      <c r="AO28" s="5">
        <f t="shared" ca="1" si="10"/>
        <v>0</v>
      </c>
      <c r="AP28" s="5">
        <f t="shared" ca="1" si="10"/>
        <v>0</v>
      </c>
      <c r="AQ28" s="5">
        <f t="shared" ca="1" si="10"/>
        <v>0</v>
      </c>
      <c r="AR28" s="5">
        <f t="shared" ca="1" si="10"/>
        <v>0</v>
      </c>
      <c r="AS28" s="5">
        <f t="shared" ca="1" si="10"/>
        <v>0</v>
      </c>
      <c r="AT28" s="5">
        <f t="shared" ca="1" si="10"/>
        <v>0</v>
      </c>
      <c r="AU28" s="5">
        <f t="shared" ca="1" si="10"/>
        <v>0</v>
      </c>
      <c r="AV28" s="5">
        <f t="shared" ca="1" si="10"/>
        <v>0</v>
      </c>
      <c r="AW28" s="5">
        <f t="shared" ca="1" si="10"/>
        <v>0</v>
      </c>
      <c r="AX28" s="5">
        <f t="shared" ca="1" si="10"/>
        <v>0</v>
      </c>
      <c r="AY28" s="5">
        <f t="shared" ca="1" si="10"/>
        <v>0</v>
      </c>
      <c r="AZ28" s="5">
        <f t="shared" ca="1" si="11"/>
        <v>0</v>
      </c>
      <c r="BA28" s="5">
        <f t="shared" ca="1" si="11"/>
        <v>0</v>
      </c>
      <c r="BB28" s="5">
        <f t="shared" ca="1" si="11"/>
        <v>0</v>
      </c>
      <c r="BC28" s="5">
        <f t="shared" ca="1" si="11"/>
        <v>0</v>
      </c>
      <c r="BD28" s="5">
        <f t="shared" ca="1" si="11"/>
        <v>0</v>
      </c>
      <c r="BE28" s="5">
        <f t="shared" ca="1" si="11"/>
        <v>0</v>
      </c>
      <c r="BF28" s="5">
        <f t="shared" ca="1" si="11"/>
        <v>0</v>
      </c>
      <c r="BG28" s="5">
        <f t="shared" ca="1" si="11"/>
        <v>0</v>
      </c>
      <c r="BH28" s="5">
        <f t="shared" ca="1" si="11"/>
        <v>0</v>
      </c>
      <c r="BI28" s="5">
        <f t="shared" ca="1" si="11"/>
        <v>0</v>
      </c>
      <c r="BJ28" s="5">
        <f t="shared" ca="1" si="11"/>
        <v>0</v>
      </c>
      <c r="BK28" s="5">
        <f t="shared" ca="1" si="11"/>
        <v>0</v>
      </c>
      <c r="BL28" s="5">
        <f t="shared" ca="1" si="11"/>
        <v>0</v>
      </c>
      <c r="BM28" s="5">
        <f t="shared" ca="1" si="11"/>
        <v>0</v>
      </c>
      <c r="BN28" s="5">
        <f t="shared" ca="1" si="11"/>
        <v>0</v>
      </c>
      <c r="BO28" s="5">
        <f t="shared" ca="1" si="11"/>
        <v>0</v>
      </c>
    </row>
    <row r="29" spans="1:67" ht="10.5" hidden="1" thickBot="1" x14ac:dyDescent="0.25">
      <c r="E29" s="20">
        <v>21</v>
      </c>
      <c r="F29" s="17"/>
      <c r="G29" s="18"/>
      <c r="H29" s="18"/>
      <c r="I29" s="18"/>
      <c r="J29" s="18"/>
      <c r="K29" s="18"/>
      <c r="L29" s="21"/>
      <c r="O29" s="29">
        <f t="shared" si="8"/>
        <v>0</v>
      </c>
      <c r="P29" s="21">
        <f t="shared" si="9"/>
        <v>0</v>
      </c>
      <c r="Q29" s="72"/>
      <c r="R29">
        <v>21</v>
      </c>
      <c r="S29" s="11" t="e">
        <f>+#REF!</f>
        <v>#REF!</v>
      </c>
      <c r="T29" s="5">
        <f t="shared" ca="1" si="12"/>
        <v>0</v>
      </c>
      <c r="U29" s="5">
        <f t="shared" ca="1" si="12"/>
        <v>0</v>
      </c>
      <c r="V29" s="5">
        <f t="shared" ca="1" si="12"/>
        <v>0</v>
      </c>
      <c r="W29" s="5">
        <f t="shared" ca="1" si="12"/>
        <v>0</v>
      </c>
      <c r="X29" s="5">
        <f t="shared" ca="1" si="12"/>
        <v>0</v>
      </c>
      <c r="Y29" s="5">
        <f t="shared" ca="1" si="12"/>
        <v>0</v>
      </c>
      <c r="Z29" s="5">
        <f t="shared" ca="1" si="12"/>
        <v>0</v>
      </c>
      <c r="AA29" s="5">
        <f t="shared" ca="1" si="12"/>
        <v>0</v>
      </c>
      <c r="AB29" s="5">
        <f t="shared" ca="1" si="12"/>
        <v>0</v>
      </c>
      <c r="AC29" s="5">
        <f t="shared" ca="1" si="12"/>
        <v>0</v>
      </c>
      <c r="AD29" s="5">
        <f t="shared" ca="1" si="12"/>
        <v>0</v>
      </c>
      <c r="AE29" s="5">
        <f t="shared" ca="1" si="12"/>
        <v>0</v>
      </c>
      <c r="AF29" s="5">
        <f t="shared" ca="1" si="12"/>
        <v>0</v>
      </c>
      <c r="AG29" s="5">
        <f t="shared" ca="1" si="12"/>
        <v>0</v>
      </c>
      <c r="AH29" s="5">
        <f t="shared" ca="1" si="12"/>
        <v>0</v>
      </c>
      <c r="AI29" s="5">
        <f t="shared" ca="1" si="12"/>
        <v>0</v>
      </c>
      <c r="AJ29" s="5">
        <f t="shared" ca="1" si="10"/>
        <v>0</v>
      </c>
      <c r="AK29" s="5">
        <f t="shared" ca="1" si="10"/>
        <v>0</v>
      </c>
      <c r="AL29" s="5">
        <f t="shared" ca="1" si="10"/>
        <v>0</v>
      </c>
      <c r="AM29" s="5">
        <f t="shared" ca="1" si="10"/>
        <v>0</v>
      </c>
      <c r="AN29" s="5">
        <f t="shared" ca="1" si="10"/>
        <v>0</v>
      </c>
      <c r="AO29" s="5">
        <f t="shared" ca="1" si="10"/>
        <v>0</v>
      </c>
      <c r="AP29" s="5">
        <f t="shared" ca="1" si="10"/>
        <v>0</v>
      </c>
      <c r="AQ29" s="5">
        <f t="shared" ca="1" si="10"/>
        <v>0</v>
      </c>
      <c r="AR29" s="5">
        <f t="shared" ca="1" si="10"/>
        <v>0</v>
      </c>
      <c r="AS29" s="5">
        <f t="shared" ca="1" si="10"/>
        <v>0</v>
      </c>
      <c r="AT29" s="5">
        <f t="shared" ca="1" si="10"/>
        <v>0</v>
      </c>
      <c r="AU29" s="5">
        <f t="shared" ca="1" si="10"/>
        <v>0</v>
      </c>
      <c r="AV29" s="5">
        <f t="shared" ca="1" si="10"/>
        <v>0</v>
      </c>
      <c r="AW29" s="5">
        <f t="shared" ca="1" si="10"/>
        <v>0</v>
      </c>
      <c r="AX29" s="5">
        <f t="shared" ca="1" si="10"/>
        <v>0</v>
      </c>
      <c r="AY29" s="5">
        <f t="shared" ca="1" si="10"/>
        <v>0</v>
      </c>
      <c r="AZ29" s="5">
        <f t="shared" ca="1" si="11"/>
        <v>0</v>
      </c>
      <c r="BA29" s="5">
        <f t="shared" ca="1" si="11"/>
        <v>0</v>
      </c>
      <c r="BB29" s="5">
        <f t="shared" ca="1" si="11"/>
        <v>0</v>
      </c>
      <c r="BC29" s="5">
        <f t="shared" ca="1" si="11"/>
        <v>0</v>
      </c>
      <c r="BD29" s="5">
        <f t="shared" ca="1" si="11"/>
        <v>0</v>
      </c>
      <c r="BE29" s="5">
        <f t="shared" ca="1" si="11"/>
        <v>0</v>
      </c>
      <c r="BF29" s="5">
        <f t="shared" ca="1" si="11"/>
        <v>0</v>
      </c>
      <c r="BG29" s="5">
        <f t="shared" ca="1" si="11"/>
        <v>0</v>
      </c>
      <c r="BH29" s="5">
        <f t="shared" ca="1" si="11"/>
        <v>0</v>
      </c>
      <c r="BI29" s="5">
        <f t="shared" ca="1" si="11"/>
        <v>0</v>
      </c>
      <c r="BJ29" s="5">
        <f t="shared" ca="1" si="11"/>
        <v>0</v>
      </c>
      <c r="BK29" s="5">
        <f t="shared" ca="1" si="11"/>
        <v>0</v>
      </c>
      <c r="BL29" s="5">
        <f t="shared" ca="1" si="11"/>
        <v>0</v>
      </c>
      <c r="BM29" s="5">
        <f t="shared" ca="1" si="11"/>
        <v>0</v>
      </c>
      <c r="BN29" s="5">
        <f t="shared" ca="1" si="11"/>
        <v>0</v>
      </c>
      <c r="BO29" s="5">
        <f t="shared" ca="1" si="11"/>
        <v>0</v>
      </c>
    </row>
    <row r="30" spans="1:67" ht="10.5" hidden="1" thickBot="1" x14ac:dyDescent="0.25">
      <c r="E30" s="20">
        <v>22</v>
      </c>
      <c r="F30" s="17"/>
      <c r="G30" s="18"/>
      <c r="H30" s="18"/>
      <c r="I30" s="18"/>
      <c r="J30" s="18"/>
      <c r="K30" s="18"/>
      <c r="L30" s="21"/>
      <c r="O30" s="29">
        <f t="shared" si="8"/>
        <v>0</v>
      </c>
      <c r="P30" s="21">
        <f t="shared" si="9"/>
        <v>0</v>
      </c>
      <c r="Q30" s="72"/>
      <c r="R30">
        <v>22</v>
      </c>
      <c r="S30" s="11" t="e">
        <f>+#REF!</f>
        <v>#REF!</v>
      </c>
      <c r="T30" s="5">
        <f t="shared" ca="1" si="12"/>
        <v>0</v>
      </c>
      <c r="U30" s="5">
        <f t="shared" ca="1" si="12"/>
        <v>0</v>
      </c>
      <c r="V30" s="5">
        <f t="shared" ca="1" si="12"/>
        <v>0</v>
      </c>
      <c r="W30" s="5">
        <f t="shared" ca="1" si="12"/>
        <v>0</v>
      </c>
      <c r="X30" s="5">
        <f t="shared" ca="1" si="12"/>
        <v>0</v>
      </c>
      <c r="Y30" s="5">
        <f t="shared" ca="1" si="12"/>
        <v>0</v>
      </c>
      <c r="Z30" s="5">
        <f t="shared" ca="1" si="12"/>
        <v>0</v>
      </c>
      <c r="AA30" s="5">
        <f t="shared" ca="1" si="12"/>
        <v>0</v>
      </c>
      <c r="AB30" s="5">
        <f t="shared" ca="1" si="12"/>
        <v>0</v>
      </c>
      <c r="AC30" s="5">
        <f t="shared" ca="1" si="12"/>
        <v>0</v>
      </c>
      <c r="AD30" s="5">
        <f t="shared" ca="1" si="12"/>
        <v>0</v>
      </c>
      <c r="AE30" s="5">
        <f t="shared" ca="1" si="12"/>
        <v>0</v>
      </c>
      <c r="AF30" s="5">
        <f t="shared" ca="1" si="12"/>
        <v>0</v>
      </c>
      <c r="AG30" s="5">
        <f t="shared" ca="1" si="12"/>
        <v>0</v>
      </c>
      <c r="AH30" s="5">
        <f t="shared" ca="1" si="12"/>
        <v>0</v>
      </c>
      <c r="AI30" s="5">
        <f t="shared" ca="1" si="12"/>
        <v>0</v>
      </c>
      <c r="AJ30" s="5">
        <f t="shared" ca="1" si="10"/>
        <v>0</v>
      </c>
      <c r="AK30" s="5">
        <f t="shared" ca="1" si="10"/>
        <v>0</v>
      </c>
      <c r="AL30" s="5">
        <f t="shared" ca="1" si="10"/>
        <v>0</v>
      </c>
      <c r="AM30" s="5">
        <f t="shared" ca="1" si="10"/>
        <v>0</v>
      </c>
      <c r="AN30" s="5">
        <f t="shared" ca="1" si="10"/>
        <v>0</v>
      </c>
      <c r="AO30" s="5">
        <f t="shared" ca="1" si="10"/>
        <v>0</v>
      </c>
      <c r="AP30" s="5">
        <f t="shared" ca="1" si="10"/>
        <v>0</v>
      </c>
      <c r="AQ30" s="5">
        <f t="shared" ca="1" si="10"/>
        <v>0</v>
      </c>
      <c r="AR30" s="5">
        <f t="shared" ca="1" si="10"/>
        <v>0</v>
      </c>
      <c r="AS30" s="5">
        <f t="shared" ca="1" si="10"/>
        <v>0</v>
      </c>
      <c r="AT30" s="5">
        <f t="shared" ca="1" si="10"/>
        <v>0</v>
      </c>
      <c r="AU30" s="5">
        <f t="shared" ca="1" si="10"/>
        <v>0</v>
      </c>
      <c r="AV30" s="5">
        <f t="shared" ca="1" si="10"/>
        <v>0</v>
      </c>
      <c r="AW30" s="5">
        <f t="shared" ca="1" si="10"/>
        <v>0</v>
      </c>
      <c r="AX30" s="5">
        <f t="shared" ca="1" si="10"/>
        <v>0</v>
      </c>
      <c r="AY30" s="5">
        <f t="shared" ca="1" si="10"/>
        <v>0</v>
      </c>
      <c r="AZ30" s="5">
        <f t="shared" ca="1" si="11"/>
        <v>0</v>
      </c>
      <c r="BA30" s="5">
        <f t="shared" ca="1" si="11"/>
        <v>0</v>
      </c>
      <c r="BB30" s="5">
        <f t="shared" ca="1" si="11"/>
        <v>0</v>
      </c>
      <c r="BC30" s="5">
        <f t="shared" ca="1" si="11"/>
        <v>0</v>
      </c>
      <c r="BD30" s="5">
        <f t="shared" ca="1" si="11"/>
        <v>0</v>
      </c>
      <c r="BE30" s="5">
        <f t="shared" ca="1" si="11"/>
        <v>0</v>
      </c>
      <c r="BF30" s="5">
        <f t="shared" ca="1" si="11"/>
        <v>0</v>
      </c>
      <c r="BG30" s="5">
        <f t="shared" ca="1" si="11"/>
        <v>0</v>
      </c>
      <c r="BH30" s="5">
        <f t="shared" ca="1" si="11"/>
        <v>0</v>
      </c>
      <c r="BI30" s="5">
        <f t="shared" ca="1" si="11"/>
        <v>0</v>
      </c>
      <c r="BJ30" s="5">
        <f t="shared" ca="1" si="11"/>
        <v>0</v>
      </c>
      <c r="BK30" s="5">
        <f t="shared" ca="1" si="11"/>
        <v>0</v>
      </c>
      <c r="BL30" s="5">
        <f t="shared" ca="1" si="11"/>
        <v>0</v>
      </c>
      <c r="BM30" s="5">
        <f t="shared" ca="1" si="11"/>
        <v>0</v>
      </c>
      <c r="BN30" s="5">
        <f t="shared" ca="1" si="11"/>
        <v>0</v>
      </c>
      <c r="BO30" s="5">
        <f t="shared" ca="1" si="11"/>
        <v>0</v>
      </c>
    </row>
    <row r="31" spans="1:67" ht="10.5" hidden="1" thickBot="1" x14ac:dyDescent="0.25">
      <c r="E31" s="20">
        <v>23</v>
      </c>
      <c r="F31" s="17"/>
      <c r="G31" s="18"/>
      <c r="H31" s="18"/>
      <c r="I31" s="18"/>
      <c r="J31" s="18"/>
      <c r="K31" s="18"/>
      <c r="L31" s="21"/>
      <c r="O31" s="29">
        <f t="shared" si="8"/>
        <v>0</v>
      </c>
      <c r="P31" s="21">
        <f t="shared" si="9"/>
        <v>0</v>
      </c>
      <c r="Q31" s="72"/>
      <c r="R31">
        <v>23</v>
      </c>
      <c r="S31" s="11" t="e">
        <f>+#REF!</f>
        <v>#REF!</v>
      </c>
      <c r="T31" s="5">
        <f t="shared" ca="1" si="12"/>
        <v>0</v>
      </c>
      <c r="U31" s="5">
        <f t="shared" ca="1" si="12"/>
        <v>0</v>
      </c>
      <c r="V31" s="5">
        <f t="shared" ca="1" si="12"/>
        <v>0</v>
      </c>
      <c r="W31" s="5">
        <f t="shared" ca="1" si="12"/>
        <v>0</v>
      </c>
      <c r="X31" s="5">
        <f t="shared" ca="1" si="12"/>
        <v>0</v>
      </c>
      <c r="Y31" s="5">
        <f t="shared" ca="1" si="12"/>
        <v>0</v>
      </c>
      <c r="Z31" s="5">
        <f t="shared" ca="1" si="12"/>
        <v>0</v>
      </c>
      <c r="AA31" s="5">
        <f t="shared" ca="1" si="12"/>
        <v>0</v>
      </c>
      <c r="AB31" s="5">
        <f t="shared" ca="1" si="12"/>
        <v>0</v>
      </c>
      <c r="AC31" s="5">
        <f t="shared" ca="1" si="12"/>
        <v>0</v>
      </c>
      <c r="AD31" s="5">
        <f t="shared" ca="1" si="12"/>
        <v>0</v>
      </c>
      <c r="AE31" s="5">
        <f t="shared" ca="1" si="12"/>
        <v>0</v>
      </c>
      <c r="AF31" s="5">
        <f t="shared" ca="1" si="12"/>
        <v>0</v>
      </c>
      <c r="AG31" s="5">
        <f t="shared" ca="1" si="12"/>
        <v>0</v>
      </c>
      <c r="AH31" s="5">
        <f t="shared" ca="1" si="12"/>
        <v>0</v>
      </c>
      <c r="AI31" s="5">
        <f t="shared" ca="1" si="12"/>
        <v>0</v>
      </c>
      <c r="AJ31" s="5">
        <f t="shared" ca="1" si="10"/>
        <v>0</v>
      </c>
      <c r="AK31" s="5">
        <f t="shared" ca="1" si="10"/>
        <v>0</v>
      </c>
      <c r="AL31" s="5">
        <f t="shared" ca="1" si="10"/>
        <v>0</v>
      </c>
      <c r="AM31" s="5">
        <f t="shared" ca="1" si="10"/>
        <v>0</v>
      </c>
      <c r="AN31" s="5">
        <f t="shared" ca="1" si="10"/>
        <v>0</v>
      </c>
      <c r="AO31" s="5">
        <f t="shared" ca="1" si="10"/>
        <v>0</v>
      </c>
      <c r="AP31" s="5">
        <f t="shared" ca="1" si="10"/>
        <v>0</v>
      </c>
      <c r="AQ31" s="5">
        <f t="shared" ca="1" si="10"/>
        <v>0</v>
      </c>
      <c r="AR31" s="5">
        <f t="shared" ca="1" si="10"/>
        <v>0</v>
      </c>
      <c r="AS31" s="5">
        <f t="shared" ca="1" si="10"/>
        <v>0</v>
      </c>
      <c r="AT31" s="5">
        <f t="shared" ca="1" si="10"/>
        <v>0</v>
      </c>
      <c r="AU31" s="5">
        <f t="shared" ca="1" si="10"/>
        <v>0</v>
      </c>
      <c r="AV31" s="5">
        <f t="shared" ca="1" si="10"/>
        <v>0</v>
      </c>
      <c r="AW31" s="5">
        <f t="shared" ca="1" si="10"/>
        <v>0</v>
      </c>
      <c r="AX31" s="5">
        <f t="shared" ca="1" si="10"/>
        <v>0</v>
      </c>
      <c r="AY31" s="5">
        <f t="shared" ca="1" si="10"/>
        <v>0</v>
      </c>
      <c r="AZ31" s="5">
        <f t="shared" ca="1" si="11"/>
        <v>0</v>
      </c>
      <c r="BA31" s="5">
        <f t="shared" ca="1" si="11"/>
        <v>0</v>
      </c>
      <c r="BB31" s="5">
        <f t="shared" ca="1" si="11"/>
        <v>0</v>
      </c>
      <c r="BC31" s="5">
        <f t="shared" ca="1" si="11"/>
        <v>0</v>
      </c>
      <c r="BD31" s="5">
        <f t="shared" ca="1" si="11"/>
        <v>0</v>
      </c>
      <c r="BE31" s="5">
        <f t="shared" ca="1" si="11"/>
        <v>0</v>
      </c>
      <c r="BF31" s="5">
        <f t="shared" ca="1" si="11"/>
        <v>0</v>
      </c>
      <c r="BG31" s="5">
        <f t="shared" ca="1" si="11"/>
        <v>0</v>
      </c>
      <c r="BH31" s="5">
        <f t="shared" ca="1" si="11"/>
        <v>0</v>
      </c>
      <c r="BI31" s="5">
        <f t="shared" ca="1" si="11"/>
        <v>0</v>
      </c>
      <c r="BJ31" s="5">
        <f t="shared" ca="1" si="11"/>
        <v>0</v>
      </c>
      <c r="BK31" s="5">
        <f t="shared" ca="1" si="11"/>
        <v>0</v>
      </c>
      <c r="BL31" s="5">
        <f t="shared" ca="1" si="11"/>
        <v>0</v>
      </c>
      <c r="BM31" s="5">
        <f t="shared" ca="1" si="11"/>
        <v>0</v>
      </c>
      <c r="BN31" s="5">
        <f t="shared" ca="1" si="11"/>
        <v>0</v>
      </c>
      <c r="BO31" s="5">
        <f t="shared" ca="1" si="11"/>
        <v>0</v>
      </c>
    </row>
    <row r="32" spans="1:67" ht="10.5" hidden="1" thickBot="1" x14ac:dyDescent="0.25">
      <c r="E32" s="20">
        <v>24</v>
      </c>
      <c r="F32" s="76"/>
      <c r="G32" s="18"/>
      <c r="H32" s="18"/>
      <c r="I32" s="18"/>
      <c r="J32" s="18"/>
      <c r="K32" s="18"/>
      <c r="L32" s="21"/>
      <c r="O32" s="29">
        <f t="shared" si="8"/>
        <v>0</v>
      </c>
      <c r="P32" s="21">
        <f t="shared" si="9"/>
        <v>0</v>
      </c>
      <c r="Q32" s="72"/>
      <c r="R32">
        <v>24</v>
      </c>
      <c r="S32" s="11" t="e">
        <f>+#REF!</f>
        <v>#REF!</v>
      </c>
      <c r="T32" s="5">
        <f t="shared" ca="1" si="12"/>
        <v>0</v>
      </c>
      <c r="U32" s="5">
        <f t="shared" ca="1" si="12"/>
        <v>0</v>
      </c>
      <c r="V32" s="5">
        <f t="shared" ca="1" si="12"/>
        <v>0</v>
      </c>
      <c r="W32" s="5">
        <f t="shared" ca="1" si="12"/>
        <v>0</v>
      </c>
      <c r="X32" s="5">
        <f t="shared" ca="1" si="12"/>
        <v>0</v>
      </c>
      <c r="Y32" s="5">
        <f t="shared" ca="1" si="12"/>
        <v>0</v>
      </c>
      <c r="Z32" s="5">
        <f t="shared" ca="1" si="12"/>
        <v>0</v>
      </c>
      <c r="AA32" s="5">
        <f t="shared" ca="1" si="12"/>
        <v>0</v>
      </c>
      <c r="AB32" s="5">
        <f t="shared" ca="1" si="12"/>
        <v>0</v>
      </c>
      <c r="AC32" s="5">
        <f t="shared" ca="1" si="12"/>
        <v>0</v>
      </c>
      <c r="AD32" s="5">
        <f t="shared" ca="1" si="12"/>
        <v>0</v>
      </c>
      <c r="AE32" s="5">
        <f t="shared" ca="1" si="12"/>
        <v>0</v>
      </c>
      <c r="AF32" s="5">
        <f t="shared" ca="1" si="12"/>
        <v>0</v>
      </c>
      <c r="AG32" s="5">
        <f t="shared" ca="1" si="12"/>
        <v>0</v>
      </c>
      <c r="AH32" s="5">
        <f t="shared" ca="1" si="12"/>
        <v>0</v>
      </c>
      <c r="AI32" s="5">
        <f t="shared" ca="1" si="12"/>
        <v>0</v>
      </c>
      <c r="AJ32" s="5">
        <f t="shared" ca="1" si="10"/>
        <v>0</v>
      </c>
      <c r="AK32" s="5">
        <f t="shared" ca="1" si="10"/>
        <v>0</v>
      </c>
      <c r="AL32" s="5">
        <f t="shared" ca="1" si="10"/>
        <v>0</v>
      </c>
      <c r="AM32" s="5">
        <f t="shared" ca="1" si="10"/>
        <v>0</v>
      </c>
      <c r="AN32" s="5">
        <f t="shared" ca="1" si="10"/>
        <v>0</v>
      </c>
      <c r="AO32" s="5">
        <f t="shared" ca="1" si="10"/>
        <v>0</v>
      </c>
      <c r="AP32" s="5">
        <f t="shared" ca="1" si="10"/>
        <v>0</v>
      </c>
      <c r="AQ32" s="5">
        <f t="shared" ca="1" si="10"/>
        <v>0</v>
      </c>
      <c r="AR32" s="5">
        <f t="shared" ca="1" si="10"/>
        <v>0</v>
      </c>
      <c r="AS32" s="5">
        <f t="shared" ca="1" si="10"/>
        <v>0</v>
      </c>
      <c r="AT32" s="5">
        <f t="shared" ca="1" si="10"/>
        <v>0</v>
      </c>
      <c r="AU32" s="5">
        <f t="shared" ca="1" si="10"/>
        <v>0</v>
      </c>
      <c r="AV32" s="5">
        <f t="shared" ca="1" si="10"/>
        <v>0</v>
      </c>
      <c r="AW32" s="5">
        <f t="shared" ca="1" si="10"/>
        <v>0</v>
      </c>
      <c r="AX32" s="5">
        <f t="shared" ca="1" si="10"/>
        <v>0</v>
      </c>
      <c r="AY32" s="5">
        <f t="shared" ca="1" si="10"/>
        <v>0</v>
      </c>
      <c r="AZ32" s="5">
        <f t="shared" ca="1" si="11"/>
        <v>0</v>
      </c>
      <c r="BA32" s="5">
        <f t="shared" ca="1" si="11"/>
        <v>0</v>
      </c>
      <c r="BB32" s="5">
        <f t="shared" ca="1" si="11"/>
        <v>0</v>
      </c>
      <c r="BC32" s="5">
        <f t="shared" ca="1" si="11"/>
        <v>0</v>
      </c>
      <c r="BD32" s="5">
        <f t="shared" ca="1" si="11"/>
        <v>0</v>
      </c>
      <c r="BE32" s="5">
        <f t="shared" ca="1" si="11"/>
        <v>0</v>
      </c>
      <c r="BF32" s="5">
        <f t="shared" ca="1" si="11"/>
        <v>0</v>
      </c>
      <c r="BG32" s="5">
        <f t="shared" ca="1" si="11"/>
        <v>0</v>
      </c>
      <c r="BH32" s="5">
        <f t="shared" ca="1" si="11"/>
        <v>0</v>
      </c>
      <c r="BI32" s="5">
        <f t="shared" ca="1" si="11"/>
        <v>0</v>
      </c>
      <c r="BJ32" s="5">
        <f t="shared" ca="1" si="11"/>
        <v>0</v>
      </c>
      <c r="BK32" s="5">
        <f t="shared" ca="1" si="11"/>
        <v>0</v>
      </c>
      <c r="BL32" s="5">
        <f t="shared" ca="1" si="11"/>
        <v>0</v>
      </c>
      <c r="BM32" s="5">
        <f t="shared" ca="1" si="11"/>
        <v>0</v>
      </c>
      <c r="BN32" s="5">
        <f t="shared" ca="1" si="11"/>
        <v>0</v>
      </c>
      <c r="BO32" s="5">
        <f t="shared" ca="1" si="11"/>
        <v>0</v>
      </c>
    </row>
    <row r="33" spans="1:67" ht="10.5" hidden="1" thickBot="1" x14ac:dyDescent="0.25">
      <c r="E33" s="58">
        <v>25</v>
      </c>
      <c r="F33" s="77"/>
      <c r="G33" s="59"/>
      <c r="H33" s="59"/>
      <c r="I33" s="59"/>
      <c r="J33" s="59"/>
      <c r="K33" s="59"/>
      <c r="L33" s="75"/>
      <c r="O33" s="30">
        <f t="shared" si="8"/>
        <v>0</v>
      </c>
      <c r="P33" s="19">
        <f t="shared" si="9"/>
        <v>0</v>
      </c>
      <c r="Q33" s="72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67" ht="12.75" customHeight="1" thickBot="1" x14ac:dyDescent="0.3">
      <c r="B34" s="39" t="s">
        <v>79</v>
      </c>
      <c r="C34" s="39">
        <f>SUM(B18:C19)</f>
        <v>1238000</v>
      </c>
      <c r="N34" s="10" t="s">
        <v>80</v>
      </c>
      <c r="O34" s="31" t="e">
        <f>SUM(O5:O33)</f>
        <v>#REF!</v>
      </c>
      <c r="P34" s="32" t="e">
        <f>SUM(P5:P33)</f>
        <v>#REF!</v>
      </c>
      <c r="Q34" s="72"/>
      <c r="S34" s="54"/>
    </row>
    <row r="35" spans="1:67" ht="12.75" hidden="1" customHeight="1" x14ac:dyDescent="0.25">
      <c r="A35" s="12">
        <v>0.19</v>
      </c>
      <c r="B35" s="39" t="s">
        <v>81</v>
      </c>
      <c r="C35" s="40">
        <f>C17*A35</f>
        <v>1064000</v>
      </c>
      <c r="O35" s="78"/>
      <c r="P35" s="78"/>
      <c r="Q35" s="72"/>
      <c r="S35" s="54"/>
    </row>
    <row r="36" spans="1:67" ht="12.75" customHeight="1" x14ac:dyDescent="0.25">
      <c r="B36" s="37" t="s">
        <v>82</v>
      </c>
      <c r="C36" s="38">
        <f>SUM(C17,C18)</f>
        <v>5838000</v>
      </c>
      <c r="D36" t="s">
        <v>71</v>
      </c>
      <c r="O36" s="78"/>
      <c r="P36" s="78"/>
      <c r="Q36" s="72"/>
      <c r="S36" s="54"/>
    </row>
    <row r="37" spans="1:67" ht="12.75" customHeight="1" x14ac:dyDescent="0.25">
      <c r="C37" s="2"/>
      <c r="O37" s="78"/>
      <c r="P37" s="78"/>
      <c r="Q37" s="72"/>
      <c r="S37" s="54"/>
    </row>
    <row r="38" spans="1:67" ht="12.75" hidden="1" customHeight="1" x14ac:dyDescent="0.25">
      <c r="B38" t="s">
        <v>83</v>
      </c>
      <c r="C38" s="104">
        <f>SUM(C13,C18,)</f>
        <v>838000</v>
      </c>
      <c r="O38" s="78"/>
      <c r="P38" s="78"/>
      <c r="Q38" s="72"/>
      <c r="S38" s="54"/>
    </row>
    <row r="39" spans="1:67" ht="21" x14ac:dyDescent="0.2">
      <c r="B39" s="71"/>
      <c r="F39" s="70" t="s">
        <v>84</v>
      </c>
      <c r="G39" s="70" t="s">
        <v>85</v>
      </c>
      <c r="H39" s="102">
        <f>C4</f>
        <v>5000000</v>
      </c>
      <c r="Q39" s="72"/>
    </row>
    <row r="40" spans="1:67" ht="11" thickBot="1" x14ac:dyDescent="0.25">
      <c r="B40" s="55" t="s">
        <v>86</v>
      </c>
      <c r="Q40" s="72"/>
    </row>
    <row r="41" spans="1:67" s="10" customFormat="1" ht="32" thickBot="1" x14ac:dyDescent="0.25">
      <c r="A41" s="66"/>
      <c r="B41" s="68" t="s">
        <v>87</v>
      </c>
      <c r="C41" s="68"/>
      <c r="E41" s="69" t="s">
        <v>55</v>
      </c>
      <c r="F41" s="27" t="s">
        <v>56</v>
      </c>
      <c r="G41" s="25" t="s">
        <v>65</v>
      </c>
      <c r="H41" s="25" t="s">
        <v>88</v>
      </c>
      <c r="I41" s="63" t="s">
        <v>89</v>
      </c>
      <c r="J41" s="63" t="s">
        <v>90</v>
      </c>
      <c r="K41" s="63" t="s">
        <v>91</v>
      </c>
      <c r="L41" s="25" t="s">
        <v>92</v>
      </c>
      <c r="M41" s="57"/>
      <c r="N41" s="42"/>
      <c r="Q41" s="73"/>
      <c r="S41" s="11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</row>
    <row r="42" spans="1:67" x14ac:dyDescent="0.2">
      <c r="B42" t="s">
        <v>93</v>
      </c>
      <c r="C42" s="5">
        <f>C6</f>
        <v>5000000</v>
      </c>
      <c r="E42" s="22">
        <v>1</v>
      </c>
      <c r="F42" s="23">
        <f ca="1">+C10</f>
        <v>45371</v>
      </c>
      <c r="G42" s="24">
        <f t="shared" ref="G42:G53" si="13">$C$59*$C$60</f>
        <v>0</v>
      </c>
      <c r="H42" s="24">
        <f>G42*$C$47</f>
        <v>0</v>
      </c>
      <c r="I42" s="64">
        <f>$C$54*G42</f>
        <v>0</v>
      </c>
      <c r="J42" s="65">
        <f>G42*$C$55</f>
        <v>0</v>
      </c>
      <c r="K42" s="64">
        <f t="shared" ref="K42:K53" si="14">+G42*$C$44</f>
        <v>0</v>
      </c>
      <c r="L42" s="24">
        <f t="shared" ref="L42:L53" ca="1" si="15">+INDIRECT(M42&amp;"41")</f>
        <v>0</v>
      </c>
      <c r="M42" s="42" t="s">
        <v>5</v>
      </c>
      <c r="N42" s="42"/>
      <c r="Q42" s="72"/>
      <c r="T42" s="13">
        <v>1</v>
      </c>
      <c r="U42" s="13">
        <v>2</v>
      </c>
      <c r="V42" s="13">
        <v>3</v>
      </c>
      <c r="W42" s="13">
        <v>4</v>
      </c>
      <c r="X42" s="13">
        <v>5</v>
      </c>
      <c r="Y42" s="13">
        <v>6</v>
      </c>
      <c r="Z42" s="13">
        <v>7</v>
      </c>
      <c r="AA42" s="13">
        <v>8</v>
      </c>
      <c r="AB42" s="13">
        <v>9</v>
      </c>
      <c r="AC42" s="13">
        <v>10</v>
      </c>
      <c r="AD42" s="13">
        <v>11</v>
      </c>
      <c r="AE42" s="13">
        <v>12</v>
      </c>
      <c r="AF42" s="13">
        <v>13</v>
      </c>
      <c r="AG42" s="13">
        <v>14</v>
      </c>
      <c r="AH42" s="13">
        <v>15</v>
      </c>
      <c r="AI42" s="13">
        <v>16</v>
      </c>
      <c r="AJ42" s="13">
        <v>17</v>
      </c>
      <c r="AK42" s="13">
        <v>18</v>
      </c>
      <c r="AL42" s="13">
        <v>19</v>
      </c>
      <c r="AM42">
        <v>20</v>
      </c>
      <c r="AN42">
        <v>21</v>
      </c>
      <c r="AO42">
        <v>22</v>
      </c>
      <c r="AP42">
        <v>23</v>
      </c>
      <c r="AQ42">
        <v>24</v>
      </c>
      <c r="AR42">
        <v>25</v>
      </c>
      <c r="AS42">
        <v>26</v>
      </c>
      <c r="AT42">
        <v>27</v>
      </c>
      <c r="AU42">
        <v>28</v>
      </c>
      <c r="AV42">
        <v>29</v>
      </c>
      <c r="AW42">
        <v>30</v>
      </c>
      <c r="AX42">
        <v>31</v>
      </c>
      <c r="AY42">
        <v>32</v>
      </c>
      <c r="AZ42">
        <v>33</v>
      </c>
      <c r="BA42">
        <v>34</v>
      </c>
      <c r="BB42">
        <v>35</v>
      </c>
      <c r="BC42">
        <v>36</v>
      </c>
      <c r="BD42">
        <v>37</v>
      </c>
      <c r="BE42">
        <v>38</v>
      </c>
      <c r="BF42">
        <v>39</v>
      </c>
      <c r="BG42">
        <v>40</v>
      </c>
      <c r="BH42">
        <v>41</v>
      </c>
      <c r="BI42">
        <v>42</v>
      </c>
      <c r="BJ42">
        <v>43</v>
      </c>
      <c r="BK42">
        <v>44</v>
      </c>
      <c r="BL42">
        <v>45</v>
      </c>
      <c r="BM42">
        <v>46</v>
      </c>
      <c r="BN42">
        <v>47</v>
      </c>
      <c r="BO42">
        <v>48</v>
      </c>
    </row>
    <row r="43" spans="1:67" ht="10.5" x14ac:dyDescent="0.25">
      <c r="B43" t="s">
        <v>94</v>
      </c>
      <c r="C43" s="56">
        <f>VLOOKUP($B$40,Type!$A$1:$B$6,2,FALSE)</f>
        <v>0</v>
      </c>
      <c r="E43" s="20">
        <v>2</v>
      </c>
      <c r="F43" s="17">
        <f ca="1">+EOMONTH(F42,0)+1</f>
        <v>45383</v>
      </c>
      <c r="G43" s="18">
        <f t="shared" si="13"/>
        <v>0</v>
      </c>
      <c r="H43" s="18">
        <f t="shared" ref="H43:H45" si="16">G43*$C$47</f>
        <v>0</v>
      </c>
      <c r="I43" s="64">
        <f t="shared" ref="I43:I53" si="17">$C$54*G43</f>
        <v>0</v>
      </c>
      <c r="J43" s="65">
        <f>G43*$C$55</f>
        <v>0</v>
      </c>
      <c r="K43" s="65">
        <f t="shared" si="14"/>
        <v>0</v>
      </c>
      <c r="L43" s="18">
        <f t="shared" ca="1" si="15"/>
        <v>0</v>
      </c>
      <c r="M43" s="42" t="s">
        <v>6</v>
      </c>
      <c r="N43" s="42"/>
      <c r="Q43" s="72"/>
      <c r="T43" s="13" t="s">
        <v>5</v>
      </c>
      <c r="U43" s="13" t="s">
        <v>6</v>
      </c>
      <c r="V43" s="13" t="s">
        <v>7</v>
      </c>
      <c r="W43" s="13" t="s">
        <v>8</v>
      </c>
      <c r="X43" s="13" t="s">
        <v>9</v>
      </c>
      <c r="Y43" s="13" t="s">
        <v>10</v>
      </c>
      <c r="Z43" s="13" t="s">
        <v>11</v>
      </c>
      <c r="AA43" s="13" t="s">
        <v>12</v>
      </c>
      <c r="AB43" s="13" t="s">
        <v>13</v>
      </c>
      <c r="AC43" s="13" t="s">
        <v>14</v>
      </c>
      <c r="AD43" s="13" t="s">
        <v>15</v>
      </c>
      <c r="AE43" s="13" t="s">
        <v>16</v>
      </c>
      <c r="AF43" s="13" t="s">
        <v>17</v>
      </c>
      <c r="AG43" s="13" t="s">
        <v>18</v>
      </c>
      <c r="AH43" s="13" t="s">
        <v>19</v>
      </c>
      <c r="AI43" s="13" t="s">
        <v>20</v>
      </c>
      <c r="AJ43" s="13" t="s">
        <v>21</v>
      </c>
      <c r="AK43" s="13" t="s">
        <v>22</v>
      </c>
      <c r="AL43" t="s">
        <v>23</v>
      </c>
      <c r="AM43" t="s">
        <v>24</v>
      </c>
      <c r="AN43" t="s">
        <v>25</v>
      </c>
      <c r="AO43" t="s">
        <v>26</v>
      </c>
      <c r="AP43" t="s">
        <v>27</v>
      </c>
      <c r="AQ43" t="s">
        <v>28</v>
      </c>
      <c r="AR43" t="s">
        <v>29</v>
      </c>
      <c r="AS43" t="s">
        <v>30</v>
      </c>
      <c r="AT43" t="s">
        <v>31</v>
      </c>
      <c r="AU43" t="s">
        <v>32</v>
      </c>
      <c r="AV43" t="s">
        <v>33</v>
      </c>
      <c r="AW43" t="s">
        <v>34</v>
      </c>
      <c r="AX43" t="s">
        <v>35</v>
      </c>
      <c r="AY43" t="s">
        <v>36</v>
      </c>
      <c r="AZ43" t="s">
        <v>37</v>
      </c>
      <c r="BA43" t="s">
        <v>38</v>
      </c>
      <c r="BB43" t="s">
        <v>39</v>
      </c>
      <c r="BC43" t="s">
        <v>40</v>
      </c>
      <c r="BD43" t="s">
        <v>41</v>
      </c>
      <c r="BE43" t="s">
        <v>42</v>
      </c>
      <c r="BF43" t="s">
        <v>43</v>
      </c>
      <c r="BG43" t="s">
        <v>44</v>
      </c>
      <c r="BH43" t="s">
        <v>45</v>
      </c>
      <c r="BI43" t="s">
        <v>46</v>
      </c>
      <c r="BJ43" t="s">
        <v>47</v>
      </c>
      <c r="BK43" t="s">
        <v>48</v>
      </c>
      <c r="BL43" t="s">
        <v>49</v>
      </c>
      <c r="BM43" t="s">
        <v>50</v>
      </c>
      <c r="BN43" t="s">
        <v>51</v>
      </c>
      <c r="BO43" t="s">
        <v>52</v>
      </c>
    </row>
    <row r="44" spans="1:67" ht="10.5" x14ac:dyDescent="0.25">
      <c r="B44" s="43" t="s">
        <v>95</v>
      </c>
      <c r="C44" s="44">
        <f>C42*C43</f>
        <v>0</v>
      </c>
      <c r="E44" s="20">
        <v>3</v>
      </c>
      <c r="F44" s="17">
        <f t="shared" ref="F44:F53" ca="1" si="18">+EOMONTH(F43,0)+1</f>
        <v>45413</v>
      </c>
      <c r="G44" s="18">
        <f t="shared" si="13"/>
        <v>0</v>
      </c>
      <c r="H44" s="18">
        <f t="shared" si="16"/>
        <v>0</v>
      </c>
      <c r="I44" s="64">
        <f t="shared" si="17"/>
        <v>0</v>
      </c>
      <c r="J44" s="65">
        <f t="shared" ref="J44:J53" si="19">G44*$C$55</f>
        <v>0</v>
      </c>
      <c r="K44" s="65">
        <f t="shared" si="14"/>
        <v>0</v>
      </c>
      <c r="L44" s="18">
        <f t="shared" ca="1" si="15"/>
        <v>0</v>
      </c>
      <c r="M44" s="42" t="s">
        <v>7</v>
      </c>
      <c r="N44" s="42"/>
      <c r="Q44" s="72"/>
      <c r="T44" s="13">
        <v>1</v>
      </c>
      <c r="U44" s="13">
        <v>2</v>
      </c>
      <c r="V44" s="13">
        <v>3</v>
      </c>
      <c r="W44" s="13">
        <v>4</v>
      </c>
      <c r="X44" s="13">
        <v>5</v>
      </c>
      <c r="Y44" s="13">
        <v>6</v>
      </c>
      <c r="Z44" s="13">
        <v>7</v>
      </c>
      <c r="AA44" s="13">
        <v>8</v>
      </c>
      <c r="AB44" s="13">
        <v>9</v>
      </c>
      <c r="AC44" s="13">
        <v>10</v>
      </c>
      <c r="AD44" s="13">
        <v>11</v>
      </c>
      <c r="AE44" s="13">
        <v>12</v>
      </c>
      <c r="AF44" s="13">
        <v>13</v>
      </c>
      <c r="AG44" s="13">
        <v>14</v>
      </c>
      <c r="AH44" s="13">
        <v>15</v>
      </c>
      <c r="AI44" s="13">
        <v>16</v>
      </c>
      <c r="AJ44" s="13">
        <v>17</v>
      </c>
      <c r="AK44" s="13">
        <v>18</v>
      </c>
      <c r="AL44">
        <v>19</v>
      </c>
      <c r="AM44" s="13">
        <v>20</v>
      </c>
      <c r="AN44" s="13">
        <v>21</v>
      </c>
      <c r="AO44">
        <v>22</v>
      </c>
      <c r="AP44" s="13">
        <v>23</v>
      </c>
      <c r="AQ44" s="13">
        <v>24</v>
      </c>
      <c r="AR44">
        <v>25</v>
      </c>
      <c r="AS44" s="13">
        <v>26</v>
      </c>
      <c r="AT44" s="13">
        <v>27</v>
      </c>
      <c r="AU44">
        <v>28</v>
      </c>
      <c r="AV44" s="13">
        <v>29</v>
      </c>
      <c r="AW44" s="13">
        <v>30</v>
      </c>
      <c r="AX44">
        <v>31</v>
      </c>
      <c r="AY44" s="13">
        <v>32</v>
      </c>
      <c r="AZ44" s="13">
        <v>33</v>
      </c>
      <c r="BA44">
        <v>34</v>
      </c>
      <c r="BB44" s="13">
        <v>35</v>
      </c>
      <c r="BC44" s="13">
        <v>36</v>
      </c>
      <c r="BD44">
        <v>37</v>
      </c>
      <c r="BE44">
        <v>38</v>
      </c>
      <c r="BF44">
        <v>39</v>
      </c>
      <c r="BG44">
        <v>40</v>
      </c>
      <c r="BH44">
        <v>41</v>
      </c>
      <c r="BI44">
        <v>42</v>
      </c>
      <c r="BJ44">
        <v>43</v>
      </c>
      <c r="BK44">
        <v>44</v>
      </c>
      <c r="BL44">
        <v>45</v>
      </c>
      <c r="BM44">
        <v>46</v>
      </c>
      <c r="BN44">
        <v>47</v>
      </c>
      <c r="BO44">
        <v>48</v>
      </c>
    </row>
    <row r="45" spans="1:67" x14ac:dyDescent="0.2">
      <c r="B45" s="10"/>
      <c r="C45" s="5"/>
      <c r="E45" s="20">
        <v>4</v>
      </c>
      <c r="F45" s="17">
        <f t="shared" ca="1" si="18"/>
        <v>45444</v>
      </c>
      <c r="G45" s="18">
        <f t="shared" si="13"/>
        <v>0</v>
      </c>
      <c r="H45" s="18">
        <f t="shared" si="16"/>
        <v>0</v>
      </c>
      <c r="I45" s="64">
        <f t="shared" si="17"/>
        <v>0</v>
      </c>
      <c r="J45" s="65">
        <f t="shared" si="19"/>
        <v>0</v>
      </c>
      <c r="K45" s="65">
        <f t="shared" si="14"/>
        <v>0</v>
      </c>
      <c r="L45" s="18">
        <f t="shared" ca="1" si="15"/>
        <v>0</v>
      </c>
      <c r="M45" s="42" t="s">
        <v>8</v>
      </c>
      <c r="N45" s="42"/>
      <c r="Q45" s="72"/>
      <c r="S45" s="61" t="s">
        <v>92</v>
      </c>
      <c r="T45" s="81">
        <f t="shared" ref="T45:BO45" ca="1" si="20">+SUM(T47:T70)</f>
        <v>0</v>
      </c>
      <c r="U45" s="81">
        <f t="shared" ca="1" si="20"/>
        <v>0</v>
      </c>
      <c r="V45" s="81">
        <f t="shared" ca="1" si="20"/>
        <v>0</v>
      </c>
      <c r="W45" s="81">
        <f t="shared" ca="1" si="20"/>
        <v>0</v>
      </c>
      <c r="X45" s="81">
        <f t="shared" ca="1" si="20"/>
        <v>0</v>
      </c>
      <c r="Y45" s="81">
        <f t="shared" ca="1" si="20"/>
        <v>0</v>
      </c>
      <c r="Z45" s="81">
        <f t="shared" ca="1" si="20"/>
        <v>0</v>
      </c>
      <c r="AA45" s="81">
        <f t="shared" ca="1" si="20"/>
        <v>0</v>
      </c>
      <c r="AB45" s="81">
        <f t="shared" ca="1" si="20"/>
        <v>0</v>
      </c>
      <c r="AC45" s="81">
        <f t="shared" ca="1" si="20"/>
        <v>0</v>
      </c>
      <c r="AD45" s="81">
        <f t="shared" ca="1" si="20"/>
        <v>0</v>
      </c>
      <c r="AE45" s="81">
        <f t="shared" ca="1" si="20"/>
        <v>0</v>
      </c>
      <c r="AF45" s="81">
        <f t="shared" ca="1" si="20"/>
        <v>0</v>
      </c>
      <c r="AG45" s="81">
        <f t="shared" ca="1" si="20"/>
        <v>0</v>
      </c>
      <c r="AH45" s="81">
        <f t="shared" ca="1" si="20"/>
        <v>0</v>
      </c>
      <c r="AI45" s="81">
        <f t="shared" ca="1" si="20"/>
        <v>0</v>
      </c>
      <c r="AJ45" s="81">
        <f t="shared" ca="1" si="20"/>
        <v>0</v>
      </c>
      <c r="AK45" s="81">
        <f t="shared" ca="1" si="20"/>
        <v>0</v>
      </c>
      <c r="AL45" s="81">
        <f t="shared" ca="1" si="20"/>
        <v>0</v>
      </c>
      <c r="AM45" s="81">
        <f t="shared" ca="1" si="20"/>
        <v>0</v>
      </c>
      <c r="AN45" s="81">
        <f t="shared" ca="1" si="20"/>
        <v>0</v>
      </c>
      <c r="AO45" s="81">
        <f t="shared" ca="1" si="20"/>
        <v>0</v>
      </c>
      <c r="AP45" s="81">
        <f t="shared" ca="1" si="20"/>
        <v>0</v>
      </c>
      <c r="AQ45" s="81">
        <f t="shared" ca="1" si="20"/>
        <v>0</v>
      </c>
      <c r="AR45" s="81">
        <f t="shared" ca="1" si="20"/>
        <v>0</v>
      </c>
      <c r="AS45" s="81">
        <f t="shared" ca="1" si="20"/>
        <v>0</v>
      </c>
      <c r="AT45" s="81">
        <f t="shared" ca="1" si="20"/>
        <v>0</v>
      </c>
      <c r="AU45" s="81">
        <f t="shared" ca="1" si="20"/>
        <v>0</v>
      </c>
      <c r="AV45" s="81">
        <f t="shared" ca="1" si="20"/>
        <v>0</v>
      </c>
      <c r="AW45" s="81">
        <f t="shared" ca="1" si="20"/>
        <v>0</v>
      </c>
      <c r="AX45" s="81">
        <f t="shared" ca="1" si="20"/>
        <v>0</v>
      </c>
      <c r="AY45" s="81">
        <f t="shared" ca="1" si="20"/>
        <v>0</v>
      </c>
      <c r="AZ45" s="81">
        <f t="shared" ca="1" si="20"/>
        <v>0</v>
      </c>
      <c r="BA45" s="81">
        <f t="shared" ca="1" si="20"/>
        <v>0</v>
      </c>
      <c r="BB45" s="81">
        <f t="shared" ca="1" si="20"/>
        <v>0</v>
      </c>
      <c r="BC45" s="81">
        <f t="shared" ca="1" si="20"/>
        <v>0</v>
      </c>
      <c r="BD45" s="81">
        <f t="shared" ca="1" si="20"/>
        <v>0</v>
      </c>
      <c r="BE45" s="81">
        <f t="shared" ca="1" si="20"/>
        <v>0</v>
      </c>
      <c r="BF45" s="81">
        <f t="shared" ca="1" si="20"/>
        <v>0</v>
      </c>
      <c r="BG45" s="81">
        <f t="shared" ca="1" si="20"/>
        <v>0</v>
      </c>
      <c r="BH45" s="81">
        <f t="shared" ca="1" si="20"/>
        <v>0</v>
      </c>
      <c r="BI45" s="81">
        <f t="shared" ca="1" si="20"/>
        <v>0</v>
      </c>
      <c r="BJ45" s="81">
        <f t="shared" ca="1" si="20"/>
        <v>0</v>
      </c>
      <c r="BK45" s="81">
        <f t="shared" ca="1" si="20"/>
        <v>0</v>
      </c>
      <c r="BL45" s="81">
        <f t="shared" ca="1" si="20"/>
        <v>0</v>
      </c>
      <c r="BM45" s="81">
        <f t="shared" ca="1" si="20"/>
        <v>0</v>
      </c>
      <c r="BN45" s="81">
        <f t="shared" ca="1" si="20"/>
        <v>0</v>
      </c>
      <c r="BO45" s="81">
        <f t="shared" ca="1" si="20"/>
        <v>0</v>
      </c>
    </row>
    <row r="46" spans="1:67" ht="10.5" x14ac:dyDescent="0.25">
      <c r="B46" s="33" t="s">
        <v>96</v>
      </c>
      <c r="C46" s="45"/>
      <c r="E46" s="20">
        <v>5</v>
      </c>
      <c r="F46" s="17">
        <f t="shared" ca="1" si="18"/>
        <v>45474</v>
      </c>
      <c r="G46" s="18">
        <f t="shared" si="13"/>
        <v>0</v>
      </c>
      <c r="H46" s="18">
        <f t="shared" ref="H46:H53" si="21">G46*$C$47</f>
        <v>0</v>
      </c>
      <c r="I46" s="64">
        <f t="shared" si="17"/>
        <v>0</v>
      </c>
      <c r="J46" s="65">
        <f t="shared" si="19"/>
        <v>0</v>
      </c>
      <c r="K46" s="65">
        <f t="shared" si="14"/>
        <v>0</v>
      </c>
      <c r="L46" s="18">
        <f t="shared" ca="1" si="15"/>
        <v>0</v>
      </c>
      <c r="M46" s="42" t="s">
        <v>9</v>
      </c>
      <c r="N46" s="42"/>
      <c r="Q46" s="72"/>
      <c r="S46" s="62" t="s">
        <v>65</v>
      </c>
      <c r="T46" s="82">
        <f ca="1">INDIRECT("L"&amp;(5+T$3))</f>
        <v>0</v>
      </c>
      <c r="U46" s="13">
        <f t="shared" ref="U46:AS46" ca="1" si="22">INDIRECT("L"&amp;(5+U$3))</f>
        <v>0</v>
      </c>
      <c r="V46" s="13">
        <f t="shared" ca="1" si="22"/>
        <v>0</v>
      </c>
      <c r="W46" s="13">
        <f t="shared" ca="1" si="22"/>
        <v>0</v>
      </c>
      <c r="X46" s="13">
        <f t="shared" ca="1" si="22"/>
        <v>0</v>
      </c>
      <c r="Y46" s="13">
        <f t="shared" ca="1" si="22"/>
        <v>0</v>
      </c>
      <c r="Z46" s="13">
        <f t="shared" ca="1" si="22"/>
        <v>0</v>
      </c>
      <c r="AA46" s="13">
        <f t="shared" ca="1" si="22"/>
        <v>0</v>
      </c>
      <c r="AB46" s="13">
        <f t="shared" ca="1" si="22"/>
        <v>0</v>
      </c>
      <c r="AC46" s="13">
        <f t="shared" ca="1" si="22"/>
        <v>0</v>
      </c>
      <c r="AD46" s="13">
        <f t="shared" ca="1" si="22"/>
        <v>0</v>
      </c>
      <c r="AE46" s="13">
        <f t="shared" ca="1" si="22"/>
        <v>0</v>
      </c>
      <c r="AF46" s="13">
        <f t="shared" ca="1" si="22"/>
        <v>0</v>
      </c>
      <c r="AG46" s="13">
        <f t="shared" ca="1" si="22"/>
        <v>0</v>
      </c>
      <c r="AH46" s="13">
        <f t="shared" ca="1" si="22"/>
        <v>0</v>
      </c>
      <c r="AI46" s="13">
        <f t="shared" ca="1" si="22"/>
        <v>0</v>
      </c>
      <c r="AJ46" s="13">
        <f t="shared" ca="1" si="22"/>
        <v>0</v>
      </c>
      <c r="AK46" s="13">
        <f t="shared" ca="1" si="22"/>
        <v>0</v>
      </c>
      <c r="AL46" s="13">
        <f t="shared" ca="1" si="22"/>
        <v>0</v>
      </c>
      <c r="AM46" s="13">
        <f t="shared" ca="1" si="22"/>
        <v>0</v>
      </c>
      <c r="AN46" s="13">
        <f t="shared" ca="1" si="22"/>
        <v>0</v>
      </c>
      <c r="AO46" s="13">
        <f t="shared" ca="1" si="22"/>
        <v>0</v>
      </c>
      <c r="AP46" s="13">
        <f t="shared" ca="1" si="22"/>
        <v>0</v>
      </c>
      <c r="AQ46" s="13">
        <f t="shared" ca="1" si="22"/>
        <v>0</v>
      </c>
      <c r="AR46" s="13">
        <f t="shared" ca="1" si="22"/>
        <v>0</v>
      </c>
      <c r="AS46" s="13">
        <f t="shared" ca="1" si="22"/>
        <v>0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67" ht="10.5" customHeight="1" x14ac:dyDescent="0.2">
      <c r="B47" t="s">
        <v>61</v>
      </c>
      <c r="C47" s="5">
        <f>C42</f>
        <v>5000000</v>
      </c>
      <c r="E47" s="20">
        <v>6</v>
      </c>
      <c r="F47" s="17">
        <f t="shared" ca="1" si="18"/>
        <v>45505</v>
      </c>
      <c r="G47" s="18">
        <f t="shared" si="13"/>
        <v>0</v>
      </c>
      <c r="H47" s="18">
        <f t="shared" si="21"/>
        <v>0</v>
      </c>
      <c r="I47" s="64">
        <f t="shared" si="17"/>
        <v>0</v>
      </c>
      <c r="J47" s="65">
        <f t="shared" si="19"/>
        <v>0</v>
      </c>
      <c r="K47" s="65">
        <f t="shared" si="14"/>
        <v>0</v>
      </c>
      <c r="L47" s="18">
        <f t="shared" ca="1" si="15"/>
        <v>0</v>
      </c>
      <c r="M47" s="42" t="s">
        <v>10</v>
      </c>
      <c r="N47" s="42"/>
      <c r="Q47" s="72"/>
      <c r="R47">
        <v>1</v>
      </c>
      <c r="S47" s="11">
        <f>+S8</f>
        <v>0</v>
      </c>
      <c r="T47" s="5">
        <f ca="1">+IFERROR(IF($R47&lt;=18,IF($R47&lt;=T$3,$S47*INDIRECT(INDEX($T$2:$BO$2,1,MATCH(T$3-$R47+1,$T$1:$BO$1,0))&amp;"$42"),0),IF($R47&gt;18,IF(MOD($R47,18)&lt;=T$3,$S47*INDIRECT(INDEX($T$2:$BO$2,1,MATCH(T$3-$R47+1,$T$1:$BO$1,0))&amp;"$42"),0),0)),0)</f>
        <v>0</v>
      </c>
      <c r="U47" s="5">
        <f t="shared" ref="U47:AJ62" ca="1" si="23">+IFERROR(IF($R47&lt;=18,IF($R47&lt;=U$3,$S47*INDIRECT(INDEX($T$2:$BO$2,1,MATCH(U$3-$R47+1,$T$1:$BO$1,0))&amp;"$42"),0),IF($R47&gt;18,IF(MOD($R47,18)&lt;=U$3,$S47*INDIRECT(INDEX($T$2:$BO$2,1,MATCH(U$3-$R47+1,$T$1:$BO$1,0))&amp;"$42"),0),0)),0)</f>
        <v>0</v>
      </c>
      <c r="V47" s="5">
        <f t="shared" ca="1" si="23"/>
        <v>0</v>
      </c>
      <c r="W47" s="5">
        <f t="shared" ca="1" si="23"/>
        <v>0</v>
      </c>
      <c r="X47" s="5">
        <f t="shared" ca="1" si="23"/>
        <v>0</v>
      </c>
      <c r="Y47" s="5">
        <f t="shared" ca="1" si="23"/>
        <v>0</v>
      </c>
      <c r="Z47" s="5">
        <f t="shared" ca="1" si="23"/>
        <v>0</v>
      </c>
      <c r="AA47" s="5">
        <f t="shared" ca="1" si="23"/>
        <v>0</v>
      </c>
      <c r="AB47" s="5">
        <f t="shared" ca="1" si="23"/>
        <v>0</v>
      </c>
      <c r="AC47" s="5">
        <f t="shared" ca="1" si="23"/>
        <v>0</v>
      </c>
      <c r="AD47" s="5">
        <f t="shared" ca="1" si="23"/>
        <v>0</v>
      </c>
      <c r="AE47" s="5">
        <f t="shared" ca="1" si="23"/>
        <v>0</v>
      </c>
      <c r="AF47" s="5">
        <f t="shared" ca="1" si="23"/>
        <v>0</v>
      </c>
      <c r="AG47" s="5">
        <f t="shared" ca="1" si="23"/>
        <v>0</v>
      </c>
      <c r="AH47" s="5">
        <f t="shared" ca="1" si="23"/>
        <v>0</v>
      </c>
      <c r="AI47" s="5">
        <f t="shared" ca="1" si="23"/>
        <v>0</v>
      </c>
      <c r="AJ47" s="5">
        <f t="shared" ca="1" si="23"/>
        <v>0</v>
      </c>
      <c r="AK47" s="5">
        <f t="shared" ref="AK47:AZ62" ca="1" si="24">+IFERROR(IF($R47&lt;=18,IF($R47&lt;=AK$3,$S47*INDIRECT(INDEX($T$2:$BO$2,1,MATCH(AK$3-$R47+1,$T$1:$BO$1,0))&amp;"$42"),0),IF($R47&gt;18,IF(MOD($R47,18)&lt;=AK$3,$S47*INDIRECT(INDEX($T$2:$BO$2,1,MATCH(AK$3-$R47+1,$T$1:$BO$1,0))&amp;"$42"),0),0)),0)</f>
        <v>0</v>
      </c>
      <c r="AL47" s="5">
        <f t="shared" ca="1" si="24"/>
        <v>0</v>
      </c>
      <c r="AM47" s="5">
        <f t="shared" ca="1" si="24"/>
        <v>0</v>
      </c>
      <c r="AN47" s="5">
        <f t="shared" ca="1" si="24"/>
        <v>0</v>
      </c>
      <c r="AO47" s="5">
        <f t="shared" ca="1" si="24"/>
        <v>0</v>
      </c>
      <c r="AP47" s="5">
        <f t="shared" ca="1" si="24"/>
        <v>0</v>
      </c>
      <c r="AQ47" s="5">
        <f t="shared" ca="1" si="24"/>
        <v>0</v>
      </c>
      <c r="AR47" s="5">
        <f t="shared" ca="1" si="24"/>
        <v>0</v>
      </c>
      <c r="AS47" s="5">
        <f t="shared" ca="1" si="24"/>
        <v>0</v>
      </c>
      <c r="AT47" s="5">
        <f t="shared" ca="1" si="24"/>
        <v>0</v>
      </c>
      <c r="AU47" s="5">
        <f t="shared" ca="1" si="24"/>
        <v>0</v>
      </c>
      <c r="AV47" s="5">
        <f t="shared" ca="1" si="24"/>
        <v>0</v>
      </c>
      <c r="AW47" s="5">
        <f t="shared" ca="1" si="24"/>
        <v>0</v>
      </c>
      <c r="AX47" s="5">
        <f t="shared" ca="1" si="24"/>
        <v>0</v>
      </c>
      <c r="AY47" s="5">
        <f t="shared" ca="1" si="24"/>
        <v>0</v>
      </c>
      <c r="AZ47" s="5">
        <f t="shared" ca="1" si="24"/>
        <v>0</v>
      </c>
      <c r="BA47" s="5">
        <f t="shared" ref="BA47:BO62" ca="1" si="25">+IFERROR(IF($R47&lt;=18,IF($R47&lt;=BA$3,$S47*INDIRECT(INDEX($T$2:$BO$2,1,MATCH(BA$3-$R47+1,$T$1:$BO$1,0))&amp;"$42"),0),IF($R47&gt;18,IF(MOD($R47,18)&lt;=BA$3,$S47*INDIRECT(INDEX($T$2:$BO$2,1,MATCH(BA$3-$R47+1,$T$1:$BO$1,0))&amp;"$42"),0),0)),0)</f>
        <v>0</v>
      </c>
      <c r="BB47" s="5">
        <f t="shared" ca="1" si="25"/>
        <v>0</v>
      </c>
      <c r="BC47" s="5">
        <f t="shared" ca="1" si="25"/>
        <v>0</v>
      </c>
      <c r="BD47" s="5">
        <f t="shared" ca="1" si="25"/>
        <v>0</v>
      </c>
      <c r="BE47" s="5">
        <f t="shared" ca="1" si="25"/>
        <v>0</v>
      </c>
      <c r="BF47" s="5">
        <f t="shared" ca="1" si="25"/>
        <v>0</v>
      </c>
      <c r="BG47" s="5">
        <f t="shared" ca="1" si="25"/>
        <v>0</v>
      </c>
      <c r="BH47" s="5">
        <f t="shared" ca="1" si="25"/>
        <v>0</v>
      </c>
      <c r="BI47" s="5">
        <f t="shared" ca="1" si="25"/>
        <v>0</v>
      </c>
      <c r="BJ47" s="5">
        <f t="shared" ca="1" si="25"/>
        <v>0</v>
      </c>
      <c r="BK47" s="5">
        <f t="shared" ca="1" si="25"/>
        <v>0</v>
      </c>
      <c r="BL47" s="5">
        <f t="shared" ca="1" si="25"/>
        <v>0</v>
      </c>
      <c r="BM47" s="5">
        <f t="shared" ca="1" si="25"/>
        <v>0</v>
      </c>
      <c r="BN47" s="5">
        <f t="shared" ca="1" si="25"/>
        <v>0</v>
      </c>
      <c r="BO47" s="5">
        <f t="shared" ca="1" si="25"/>
        <v>0</v>
      </c>
    </row>
    <row r="48" spans="1:67" ht="10.5" customHeight="1" x14ac:dyDescent="0.25">
      <c r="A48" s="56">
        <f>A19</f>
        <v>0</v>
      </c>
      <c r="B48" s="35" t="s">
        <v>97</v>
      </c>
      <c r="C48" s="36"/>
      <c r="E48" s="20">
        <v>7</v>
      </c>
      <c r="F48" s="17">
        <f t="shared" ca="1" si="18"/>
        <v>45536</v>
      </c>
      <c r="G48" s="18">
        <f t="shared" si="13"/>
        <v>0</v>
      </c>
      <c r="H48" s="18">
        <f t="shared" si="21"/>
        <v>0</v>
      </c>
      <c r="I48" s="64">
        <f t="shared" si="17"/>
        <v>0</v>
      </c>
      <c r="J48" s="65">
        <f t="shared" si="19"/>
        <v>0</v>
      </c>
      <c r="K48" s="65">
        <f t="shared" si="14"/>
        <v>0</v>
      </c>
      <c r="L48" s="18">
        <f t="shared" ca="1" si="15"/>
        <v>0</v>
      </c>
      <c r="M48" s="42" t="s">
        <v>11</v>
      </c>
      <c r="N48" s="42"/>
      <c r="Q48" s="72"/>
      <c r="R48">
        <v>2</v>
      </c>
      <c r="S48" s="11">
        <f>+S5</f>
        <v>0</v>
      </c>
      <c r="T48" s="5">
        <f t="shared" ref="T48:AI63" ca="1" si="26">+IFERROR(IF($R48&lt;=18,IF($R48&lt;=T$3,$S48*INDIRECT(INDEX($T$2:$BO$2,1,MATCH(T$3-$R48+1,$T$1:$BO$1,0))&amp;"$42"),0),IF($R48&gt;18,IF(MOD($R48,18)&lt;=T$3,$S48*INDIRECT(INDEX($T$2:$BO$2,1,MATCH(T$3-$R48+1,$T$1:$BO$1,0))&amp;"$42"),0),0)),0)</f>
        <v>0</v>
      </c>
      <c r="U48" s="5">
        <f t="shared" ca="1" si="23"/>
        <v>0</v>
      </c>
      <c r="V48" s="5">
        <f t="shared" ca="1" si="23"/>
        <v>0</v>
      </c>
      <c r="W48" s="5">
        <f t="shared" ca="1" si="23"/>
        <v>0</v>
      </c>
      <c r="X48" s="5">
        <f t="shared" ca="1" si="23"/>
        <v>0</v>
      </c>
      <c r="Y48" s="5">
        <f t="shared" ca="1" si="23"/>
        <v>0</v>
      </c>
      <c r="Z48" s="5">
        <f t="shared" ca="1" si="23"/>
        <v>0</v>
      </c>
      <c r="AA48" s="5">
        <f t="shared" ca="1" si="23"/>
        <v>0</v>
      </c>
      <c r="AB48" s="5">
        <f t="shared" ca="1" si="23"/>
        <v>0</v>
      </c>
      <c r="AC48" s="5">
        <f t="shared" ca="1" si="23"/>
        <v>0</v>
      </c>
      <c r="AD48" s="5">
        <f t="shared" ca="1" si="23"/>
        <v>0</v>
      </c>
      <c r="AE48" s="5">
        <f t="shared" ca="1" si="23"/>
        <v>0</v>
      </c>
      <c r="AF48" s="5">
        <f t="shared" ca="1" si="23"/>
        <v>0</v>
      </c>
      <c r="AG48" s="5">
        <f t="shared" ca="1" si="23"/>
        <v>0</v>
      </c>
      <c r="AH48" s="5">
        <f t="shared" ca="1" si="23"/>
        <v>0</v>
      </c>
      <c r="AI48" s="5">
        <f t="shared" ca="1" si="23"/>
        <v>0</v>
      </c>
      <c r="AJ48" s="5">
        <f t="shared" ca="1" si="23"/>
        <v>0</v>
      </c>
      <c r="AK48" s="5">
        <f t="shared" ca="1" si="24"/>
        <v>0</v>
      </c>
      <c r="AL48" s="5">
        <f t="shared" ca="1" si="24"/>
        <v>0</v>
      </c>
      <c r="AM48" s="5">
        <f t="shared" ca="1" si="24"/>
        <v>0</v>
      </c>
      <c r="AN48" s="5">
        <f t="shared" ca="1" si="24"/>
        <v>0</v>
      </c>
      <c r="AO48" s="5">
        <f t="shared" ca="1" si="24"/>
        <v>0</v>
      </c>
      <c r="AP48" s="5">
        <f t="shared" ca="1" si="24"/>
        <v>0</v>
      </c>
      <c r="AQ48" s="5">
        <f t="shared" ca="1" si="24"/>
        <v>0</v>
      </c>
      <c r="AR48" s="5">
        <f t="shared" ca="1" si="24"/>
        <v>0</v>
      </c>
      <c r="AS48" s="5">
        <f t="shared" ca="1" si="24"/>
        <v>0</v>
      </c>
      <c r="AT48" s="5">
        <f t="shared" ca="1" si="24"/>
        <v>0</v>
      </c>
      <c r="AU48" s="5">
        <f t="shared" ca="1" si="24"/>
        <v>0</v>
      </c>
      <c r="AV48" s="5">
        <f t="shared" ca="1" si="24"/>
        <v>0</v>
      </c>
      <c r="AW48" s="5">
        <f t="shared" ca="1" si="24"/>
        <v>0</v>
      </c>
      <c r="AX48" s="5">
        <f t="shared" ca="1" si="24"/>
        <v>0</v>
      </c>
      <c r="AY48" s="5">
        <f t="shared" ca="1" si="24"/>
        <v>0</v>
      </c>
      <c r="AZ48" s="5">
        <f t="shared" ca="1" si="24"/>
        <v>0</v>
      </c>
      <c r="BA48" s="5">
        <f t="shared" ca="1" si="25"/>
        <v>0</v>
      </c>
      <c r="BB48" s="5">
        <f t="shared" ca="1" si="25"/>
        <v>0</v>
      </c>
      <c r="BC48" s="5">
        <f t="shared" ca="1" si="25"/>
        <v>0</v>
      </c>
      <c r="BD48" s="5">
        <f t="shared" ca="1" si="25"/>
        <v>0</v>
      </c>
      <c r="BE48" s="5">
        <f t="shared" ca="1" si="25"/>
        <v>0</v>
      </c>
      <c r="BF48" s="5">
        <f t="shared" ca="1" si="25"/>
        <v>0</v>
      </c>
      <c r="BG48" s="5">
        <f t="shared" ca="1" si="25"/>
        <v>0</v>
      </c>
      <c r="BH48" s="5">
        <f t="shared" ca="1" si="25"/>
        <v>0</v>
      </c>
      <c r="BI48" s="5">
        <f t="shared" ca="1" si="25"/>
        <v>0</v>
      </c>
      <c r="BJ48" s="5">
        <f t="shared" ca="1" si="25"/>
        <v>0</v>
      </c>
      <c r="BK48" s="5">
        <f t="shared" ca="1" si="25"/>
        <v>0</v>
      </c>
      <c r="BL48" s="5">
        <f t="shared" ca="1" si="25"/>
        <v>0</v>
      </c>
      <c r="BM48" s="5">
        <f t="shared" ca="1" si="25"/>
        <v>0</v>
      </c>
      <c r="BN48" s="5">
        <f t="shared" ca="1" si="25"/>
        <v>0</v>
      </c>
      <c r="BO48" s="5">
        <f t="shared" ca="1" si="25"/>
        <v>0</v>
      </c>
    </row>
    <row r="49" spans="1:67" ht="10.5" customHeight="1" x14ac:dyDescent="0.25">
      <c r="A49" s="56">
        <f>C8</f>
        <v>0.05</v>
      </c>
      <c r="B49" s="35" t="s">
        <v>66</v>
      </c>
      <c r="C49" s="36">
        <f>C6*C8</f>
        <v>250000</v>
      </c>
      <c r="D49" t="s">
        <v>71</v>
      </c>
      <c r="E49" s="20">
        <v>8</v>
      </c>
      <c r="F49" s="17">
        <f t="shared" ca="1" si="18"/>
        <v>45566</v>
      </c>
      <c r="G49" s="18">
        <f t="shared" si="13"/>
        <v>0</v>
      </c>
      <c r="H49" s="18">
        <f t="shared" si="21"/>
        <v>0</v>
      </c>
      <c r="I49" s="64">
        <f t="shared" si="17"/>
        <v>0</v>
      </c>
      <c r="J49" s="65">
        <f t="shared" si="19"/>
        <v>0</v>
      </c>
      <c r="K49" s="65">
        <f t="shared" si="14"/>
        <v>0</v>
      </c>
      <c r="L49" s="18">
        <f t="shared" ca="1" si="15"/>
        <v>0</v>
      </c>
      <c r="M49" s="42" t="s">
        <v>12</v>
      </c>
      <c r="N49" s="42"/>
      <c r="Q49" s="72"/>
      <c r="R49">
        <v>3</v>
      </c>
      <c r="S49" s="11">
        <f>+S9</f>
        <v>0</v>
      </c>
      <c r="T49" s="5">
        <f t="shared" ca="1" si="26"/>
        <v>0</v>
      </c>
      <c r="U49" s="5">
        <f t="shared" ca="1" si="23"/>
        <v>0</v>
      </c>
      <c r="V49" s="5">
        <f t="shared" ca="1" si="23"/>
        <v>0</v>
      </c>
      <c r="W49" s="5">
        <f t="shared" ca="1" si="23"/>
        <v>0</v>
      </c>
      <c r="X49" s="5">
        <f t="shared" ca="1" si="23"/>
        <v>0</v>
      </c>
      <c r="Y49" s="5">
        <f t="shared" ca="1" si="23"/>
        <v>0</v>
      </c>
      <c r="Z49" s="5">
        <f t="shared" ca="1" si="23"/>
        <v>0</v>
      </c>
      <c r="AA49" s="5">
        <f t="shared" ca="1" si="23"/>
        <v>0</v>
      </c>
      <c r="AB49" s="5">
        <f t="shared" ca="1" si="23"/>
        <v>0</v>
      </c>
      <c r="AC49" s="5">
        <f t="shared" ca="1" si="23"/>
        <v>0</v>
      </c>
      <c r="AD49" s="5">
        <f t="shared" ca="1" si="23"/>
        <v>0</v>
      </c>
      <c r="AE49" s="5">
        <f t="shared" ca="1" si="23"/>
        <v>0</v>
      </c>
      <c r="AF49" s="5">
        <f t="shared" ca="1" si="23"/>
        <v>0</v>
      </c>
      <c r="AG49" s="5">
        <f t="shared" ca="1" si="23"/>
        <v>0</v>
      </c>
      <c r="AH49" s="5">
        <f t="shared" ca="1" si="23"/>
        <v>0</v>
      </c>
      <c r="AI49" s="5">
        <f t="shared" ca="1" si="23"/>
        <v>0</v>
      </c>
      <c r="AJ49" s="5">
        <f t="shared" ca="1" si="23"/>
        <v>0</v>
      </c>
      <c r="AK49" s="5">
        <f t="shared" ca="1" si="24"/>
        <v>0</v>
      </c>
      <c r="AL49" s="5">
        <f t="shared" ca="1" si="24"/>
        <v>0</v>
      </c>
      <c r="AM49" s="5">
        <f t="shared" ca="1" si="24"/>
        <v>0</v>
      </c>
      <c r="AN49" s="5">
        <f t="shared" ca="1" si="24"/>
        <v>0</v>
      </c>
      <c r="AO49" s="5">
        <f t="shared" ca="1" si="24"/>
        <v>0</v>
      </c>
      <c r="AP49" s="5">
        <f t="shared" ca="1" si="24"/>
        <v>0</v>
      </c>
      <c r="AQ49" s="5">
        <f t="shared" ca="1" si="24"/>
        <v>0</v>
      </c>
      <c r="AR49" s="5">
        <f t="shared" ca="1" si="24"/>
        <v>0</v>
      </c>
      <c r="AS49" s="5">
        <f t="shared" ca="1" si="24"/>
        <v>0</v>
      </c>
      <c r="AT49" s="5">
        <f t="shared" ca="1" si="24"/>
        <v>0</v>
      </c>
      <c r="AU49" s="5">
        <f t="shared" ca="1" si="24"/>
        <v>0</v>
      </c>
      <c r="AV49" s="5">
        <f t="shared" ca="1" si="24"/>
        <v>0</v>
      </c>
      <c r="AW49" s="5">
        <f t="shared" ca="1" si="24"/>
        <v>0</v>
      </c>
      <c r="AX49" s="5">
        <f t="shared" ca="1" si="24"/>
        <v>0</v>
      </c>
      <c r="AY49" s="5">
        <f t="shared" ca="1" si="24"/>
        <v>0</v>
      </c>
      <c r="AZ49" s="5">
        <f t="shared" ca="1" si="24"/>
        <v>0</v>
      </c>
      <c r="BA49" s="5">
        <f t="shared" ca="1" si="25"/>
        <v>0</v>
      </c>
      <c r="BB49" s="5">
        <f t="shared" ca="1" si="25"/>
        <v>0</v>
      </c>
      <c r="BC49" s="5">
        <f t="shared" ca="1" si="25"/>
        <v>0</v>
      </c>
      <c r="BD49" s="5">
        <f t="shared" ca="1" si="25"/>
        <v>0</v>
      </c>
      <c r="BE49" s="5">
        <f t="shared" ca="1" si="25"/>
        <v>0</v>
      </c>
      <c r="BF49" s="5">
        <f t="shared" ca="1" si="25"/>
        <v>0</v>
      </c>
      <c r="BG49" s="5">
        <f t="shared" ca="1" si="25"/>
        <v>0</v>
      </c>
      <c r="BH49" s="5">
        <f t="shared" ca="1" si="25"/>
        <v>0</v>
      </c>
      <c r="BI49" s="5">
        <f t="shared" ca="1" si="25"/>
        <v>0</v>
      </c>
      <c r="BJ49" s="5">
        <f t="shared" ca="1" si="25"/>
        <v>0</v>
      </c>
      <c r="BK49" s="5">
        <f t="shared" ca="1" si="25"/>
        <v>0</v>
      </c>
      <c r="BL49" s="5">
        <f t="shared" ca="1" si="25"/>
        <v>0</v>
      </c>
      <c r="BM49" s="5">
        <f t="shared" ca="1" si="25"/>
        <v>0</v>
      </c>
      <c r="BN49" s="5">
        <f t="shared" ca="1" si="25"/>
        <v>0</v>
      </c>
      <c r="BO49" s="5">
        <f t="shared" ca="1" si="25"/>
        <v>0</v>
      </c>
    </row>
    <row r="50" spans="1:67" ht="10.5" customHeight="1" x14ac:dyDescent="0.2">
      <c r="B50" t="s">
        <v>62</v>
      </c>
      <c r="C50" s="3">
        <f>C7</f>
        <v>0.12</v>
      </c>
      <c r="E50" s="20">
        <v>9</v>
      </c>
      <c r="F50" s="17">
        <f t="shared" ca="1" si="18"/>
        <v>45597</v>
      </c>
      <c r="G50" s="18">
        <f t="shared" si="13"/>
        <v>0</v>
      </c>
      <c r="H50" s="18">
        <f t="shared" si="21"/>
        <v>0</v>
      </c>
      <c r="I50" s="64">
        <f t="shared" si="17"/>
        <v>0</v>
      </c>
      <c r="J50" s="65">
        <f t="shared" si="19"/>
        <v>0</v>
      </c>
      <c r="K50" s="65">
        <f t="shared" si="14"/>
        <v>0</v>
      </c>
      <c r="L50" s="18">
        <f t="shared" ca="1" si="15"/>
        <v>0</v>
      </c>
      <c r="M50" s="42" t="s">
        <v>13</v>
      </c>
      <c r="N50" s="42"/>
      <c r="Q50" s="72"/>
      <c r="R50">
        <v>4</v>
      </c>
      <c r="S50" s="11">
        <f>+S10</f>
        <v>0</v>
      </c>
      <c r="T50" s="5">
        <f t="shared" ca="1" si="26"/>
        <v>0</v>
      </c>
      <c r="U50" s="5">
        <f t="shared" ca="1" si="23"/>
        <v>0</v>
      </c>
      <c r="V50" s="5">
        <f t="shared" ca="1" si="23"/>
        <v>0</v>
      </c>
      <c r="W50" s="5">
        <f t="shared" ca="1" si="23"/>
        <v>0</v>
      </c>
      <c r="X50" s="5">
        <f t="shared" ca="1" si="23"/>
        <v>0</v>
      </c>
      <c r="Y50" s="5">
        <f t="shared" ca="1" si="23"/>
        <v>0</v>
      </c>
      <c r="Z50" s="5">
        <f t="shared" ca="1" si="23"/>
        <v>0</v>
      </c>
      <c r="AA50" s="5">
        <f t="shared" ca="1" si="23"/>
        <v>0</v>
      </c>
      <c r="AB50" s="5">
        <f t="shared" ca="1" si="23"/>
        <v>0</v>
      </c>
      <c r="AC50" s="5">
        <f t="shared" ca="1" si="23"/>
        <v>0</v>
      </c>
      <c r="AD50" s="5">
        <f t="shared" ca="1" si="23"/>
        <v>0</v>
      </c>
      <c r="AE50" s="5">
        <f t="shared" ca="1" si="23"/>
        <v>0</v>
      </c>
      <c r="AF50" s="5">
        <f t="shared" ca="1" si="23"/>
        <v>0</v>
      </c>
      <c r="AG50" s="5">
        <f t="shared" ca="1" si="23"/>
        <v>0</v>
      </c>
      <c r="AH50" s="5">
        <f t="shared" ca="1" si="23"/>
        <v>0</v>
      </c>
      <c r="AI50" s="5">
        <f t="shared" ca="1" si="23"/>
        <v>0</v>
      </c>
      <c r="AJ50" s="5">
        <f t="shared" ca="1" si="23"/>
        <v>0</v>
      </c>
      <c r="AK50" s="5">
        <f t="shared" ca="1" si="24"/>
        <v>0</v>
      </c>
      <c r="AL50" s="5">
        <f t="shared" ca="1" si="24"/>
        <v>0</v>
      </c>
      <c r="AM50" s="5">
        <f t="shared" ca="1" si="24"/>
        <v>0</v>
      </c>
      <c r="AN50" s="5">
        <f t="shared" ca="1" si="24"/>
        <v>0</v>
      </c>
      <c r="AO50" s="5">
        <f t="shared" ca="1" si="24"/>
        <v>0</v>
      </c>
      <c r="AP50" s="5">
        <f t="shared" ca="1" si="24"/>
        <v>0</v>
      </c>
      <c r="AQ50" s="5">
        <f t="shared" ca="1" si="24"/>
        <v>0</v>
      </c>
      <c r="AR50" s="5">
        <f t="shared" ca="1" si="24"/>
        <v>0</v>
      </c>
      <c r="AS50" s="5">
        <f t="shared" ca="1" si="24"/>
        <v>0</v>
      </c>
      <c r="AT50" s="5">
        <f t="shared" ca="1" si="24"/>
        <v>0</v>
      </c>
      <c r="AU50" s="5">
        <f t="shared" ca="1" si="24"/>
        <v>0</v>
      </c>
      <c r="AV50" s="5">
        <f t="shared" ca="1" si="24"/>
        <v>0</v>
      </c>
      <c r="AW50" s="5">
        <f t="shared" ca="1" si="24"/>
        <v>0</v>
      </c>
      <c r="AX50" s="5">
        <f t="shared" ca="1" si="24"/>
        <v>0</v>
      </c>
      <c r="AY50" s="5">
        <f t="shared" ca="1" si="24"/>
        <v>0</v>
      </c>
      <c r="AZ50" s="5">
        <f t="shared" ca="1" si="24"/>
        <v>0</v>
      </c>
      <c r="BA50" s="5">
        <f t="shared" ca="1" si="25"/>
        <v>0</v>
      </c>
      <c r="BB50" s="5">
        <f t="shared" ca="1" si="25"/>
        <v>0</v>
      </c>
      <c r="BC50" s="5">
        <f t="shared" ca="1" si="25"/>
        <v>0</v>
      </c>
      <c r="BD50" s="5">
        <f t="shared" ca="1" si="25"/>
        <v>0</v>
      </c>
      <c r="BE50" s="5">
        <f t="shared" ca="1" si="25"/>
        <v>0</v>
      </c>
      <c r="BF50" s="5">
        <f t="shared" ca="1" si="25"/>
        <v>0</v>
      </c>
      <c r="BG50" s="5">
        <f t="shared" ca="1" si="25"/>
        <v>0</v>
      </c>
      <c r="BH50" s="5">
        <f t="shared" ca="1" si="25"/>
        <v>0</v>
      </c>
      <c r="BI50" s="5">
        <f t="shared" ca="1" si="25"/>
        <v>0</v>
      </c>
      <c r="BJ50" s="5">
        <f t="shared" ca="1" si="25"/>
        <v>0</v>
      </c>
      <c r="BK50" s="5">
        <f t="shared" ca="1" si="25"/>
        <v>0</v>
      </c>
      <c r="BL50" s="5">
        <f t="shared" ca="1" si="25"/>
        <v>0</v>
      </c>
      <c r="BM50" s="5">
        <f t="shared" ca="1" si="25"/>
        <v>0</v>
      </c>
      <c r="BN50" s="5">
        <f t="shared" ca="1" si="25"/>
        <v>0</v>
      </c>
      <c r="BO50" s="5">
        <f t="shared" ca="1" si="25"/>
        <v>0</v>
      </c>
    </row>
    <row r="51" spans="1:67" ht="10.5" customHeight="1" x14ac:dyDescent="0.2">
      <c r="B51" t="s">
        <v>98</v>
      </c>
      <c r="C51">
        <f>C9</f>
        <v>3</v>
      </c>
      <c r="E51" s="20">
        <v>10</v>
      </c>
      <c r="F51" s="17">
        <f t="shared" ca="1" si="18"/>
        <v>45627</v>
      </c>
      <c r="G51" s="18">
        <f t="shared" si="13"/>
        <v>0</v>
      </c>
      <c r="H51" s="18">
        <f t="shared" si="21"/>
        <v>0</v>
      </c>
      <c r="I51" s="64">
        <f t="shared" si="17"/>
        <v>0</v>
      </c>
      <c r="J51" s="65">
        <f t="shared" si="19"/>
        <v>0</v>
      </c>
      <c r="K51" s="65">
        <f t="shared" si="14"/>
        <v>0</v>
      </c>
      <c r="L51" s="18">
        <f t="shared" ca="1" si="15"/>
        <v>0</v>
      </c>
      <c r="M51" s="42" t="s">
        <v>14</v>
      </c>
      <c r="N51" s="42"/>
      <c r="Q51" s="72"/>
      <c r="R51">
        <v>5</v>
      </c>
      <c r="S51" s="11">
        <f>+S11</f>
        <v>0</v>
      </c>
      <c r="T51" s="5">
        <f t="shared" ca="1" si="26"/>
        <v>0</v>
      </c>
      <c r="U51" s="5">
        <f t="shared" ca="1" si="23"/>
        <v>0</v>
      </c>
      <c r="V51" s="5">
        <f t="shared" ca="1" si="23"/>
        <v>0</v>
      </c>
      <c r="W51" s="5">
        <f t="shared" ca="1" si="23"/>
        <v>0</v>
      </c>
      <c r="X51" s="5">
        <f t="shared" ca="1" si="23"/>
        <v>0</v>
      </c>
      <c r="Y51" s="5">
        <f t="shared" ca="1" si="23"/>
        <v>0</v>
      </c>
      <c r="Z51" s="5">
        <f t="shared" ca="1" si="23"/>
        <v>0</v>
      </c>
      <c r="AA51" s="5">
        <f t="shared" ca="1" si="23"/>
        <v>0</v>
      </c>
      <c r="AB51" s="5">
        <f t="shared" ca="1" si="23"/>
        <v>0</v>
      </c>
      <c r="AC51" s="5">
        <f t="shared" ca="1" si="23"/>
        <v>0</v>
      </c>
      <c r="AD51" s="5">
        <f t="shared" ca="1" si="23"/>
        <v>0</v>
      </c>
      <c r="AE51" s="5">
        <f t="shared" ca="1" si="23"/>
        <v>0</v>
      </c>
      <c r="AF51" s="5">
        <f t="shared" ca="1" si="23"/>
        <v>0</v>
      </c>
      <c r="AG51" s="5">
        <f t="shared" ca="1" si="23"/>
        <v>0</v>
      </c>
      <c r="AH51" s="5">
        <f t="shared" ca="1" si="23"/>
        <v>0</v>
      </c>
      <c r="AI51" s="5">
        <f t="shared" ca="1" si="23"/>
        <v>0</v>
      </c>
      <c r="AJ51" s="5">
        <f t="shared" ca="1" si="23"/>
        <v>0</v>
      </c>
      <c r="AK51" s="5">
        <f t="shared" ca="1" si="24"/>
        <v>0</v>
      </c>
      <c r="AL51" s="5">
        <f t="shared" ca="1" si="24"/>
        <v>0</v>
      </c>
      <c r="AM51" s="5">
        <f t="shared" ca="1" si="24"/>
        <v>0</v>
      </c>
      <c r="AN51" s="5">
        <f t="shared" ca="1" si="24"/>
        <v>0</v>
      </c>
      <c r="AO51" s="5">
        <f t="shared" ca="1" si="24"/>
        <v>0</v>
      </c>
      <c r="AP51" s="5">
        <f t="shared" ca="1" si="24"/>
        <v>0</v>
      </c>
      <c r="AQ51" s="5">
        <f t="shared" ca="1" si="24"/>
        <v>0</v>
      </c>
      <c r="AR51" s="5">
        <f t="shared" ca="1" si="24"/>
        <v>0</v>
      </c>
      <c r="AS51" s="5">
        <f t="shared" ca="1" si="24"/>
        <v>0</v>
      </c>
      <c r="AT51" s="5">
        <f t="shared" ca="1" si="24"/>
        <v>0</v>
      </c>
      <c r="AU51" s="5">
        <f t="shared" ca="1" si="24"/>
        <v>0</v>
      </c>
      <c r="AV51" s="5">
        <f t="shared" ca="1" si="24"/>
        <v>0</v>
      </c>
      <c r="AW51" s="5">
        <f t="shared" ca="1" si="24"/>
        <v>0</v>
      </c>
      <c r="AX51" s="5">
        <f t="shared" ca="1" si="24"/>
        <v>0</v>
      </c>
      <c r="AY51" s="5">
        <f t="shared" ca="1" si="24"/>
        <v>0</v>
      </c>
      <c r="AZ51" s="5">
        <f t="shared" ca="1" si="24"/>
        <v>0</v>
      </c>
      <c r="BA51" s="5">
        <f t="shared" ca="1" si="25"/>
        <v>0</v>
      </c>
      <c r="BB51" s="5">
        <f t="shared" ca="1" si="25"/>
        <v>0</v>
      </c>
      <c r="BC51" s="5">
        <f t="shared" ca="1" si="25"/>
        <v>0</v>
      </c>
      <c r="BD51" s="5">
        <f t="shared" ca="1" si="25"/>
        <v>0</v>
      </c>
      <c r="BE51" s="5">
        <f t="shared" ca="1" si="25"/>
        <v>0</v>
      </c>
      <c r="BF51" s="5">
        <f t="shared" ca="1" si="25"/>
        <v>0</v>
      </c>
      <c r="BG51" s="5">
        <f t="shared" ca="1" si="25"/>
        <v>0</v>
      </c>
      <c r="BH51" s="5">
        <f t="shared" ca="1" si="25"/>
        <v>0</v>
      </c>
      <c r="BI51" s="5">
        <f t="shared" ca="1" si="25"/>
        <v>0</v>
      </c>
      <c r="BJ51" s="5">
        <f t="shared" ca="1" si="25"/>
        <v>0</v>
      </c>
      <c r="BK51" s="5">
        <f t="shared" ca="1" si="25"/>
        <v>0</v>
      </c>
      <c r="BL51" s="5">
        <f t="shared" ca="1" si="25"/>
        <v>0</v>
      </c>
      <c r="BM51" s="5">
        <f t="shared" ca="1" si="25"/>
        <v>0</v>
      </c>
      <c r="BN51" s="5">
        <f t="shared" ca="1" si="25"/>
        <v>0</v>
      </c>
      <c r="BO51" s="5">
        <f t="shared" ca="1" si="25"/>
        <v>0</v>
      </c>
    </row>
    <row r="52" spans="1:67" ht="10.5" customHeight="1" x14ac:dyDescent="0.25">
      <c r="B52" s="8" t="s">
        <v>90</v>
      </c>
      <c r="C52" s="9">
        <f>C13-21%</f>
        <v>599999.79</v>
      </c>
      <c r="E52" s="20">
        <v>11</v>
      </c>
      <c r="F52" s="17">
        <f t="shared" ca="1" si="18"/>
        <v>45658</v>
      </c>
      <c r="G52" s="18">
        <f t="shared" si="13"/>
        <v>0</v>
      </c>
      <c r="H52" s="18">
        <f t="shared" si="21"/>
        <v>0</v>
      </c>
      <c r="I52" s="64">
        <f t="shared" si="17"/>
        <v>0</v>
      </c>
      <c r="J52" s="65">
        <f t="shared" si="19"/>
        <v>0</v>
      </c>
      <c r="K52" s="65">
        <f t="shared" si="14"/>
        <v>0</v>
      </c>
      <c r="L52" s="18">
        <f t="shared" ca="1" si="15"/>
        <v>0</v>
      </c>
      <c r="M52" s="42" t="s">
        <v>15</v>
      </c>
      <c r="N52" s="42"/>
      <c r="Q52" s="72"/>
      <c r="R52">
        <v>6</v>
      </c>
      <c r="S52" s="11">
        <f>+S12</f>
        <v>0</v>
      </c>
      <c r="T52" s="5">
        <f t="shared" ca="1" si="26"/>
        <v>0</v>
      </c>
      <c r="U52" s="5">
        <f t="shared" ca="1" si="23"/>
        <v>0</v>
      </c>
      <c r="V52" s="5">
        <f t="shared" ca="1" si="23"/>
        <v>0</v>
      </c>
      <c r="W52" s="5">
        <f t="shared" ca="1" si="23"/>
        <v>0</v>
      </c>
      <c r="X52" s="5">
        <f t="shared" ca="1" si="23"/>
        <v>0</v>
      </c>
      <c r="Y52" s="5">
        <f t="shared" ca="1" si="23"/>
        <v>0</v>
      </c>
      <c r="Z52" s="5">
        <f t="shared" ca="1" si="23"/>
        <v>0</v>
      </c>
      <c r="AA52" s="5">
        <f t="shared" ca="1" si="23"/>
        <v>0</v>
      </c>
      <c r="AB52" s="5">
        <f t="shared" ca="1" si="23"/>
        <v>0</v>
      </c>
      <c r="AC52" s="5">
        <f t="shared" ca="1" si="23"/>
        <v>0</v>
      </c>
      <c r="AD52" s="5">
        <f t="shared" ca="1" si="23"/>
        <v>0</v>
      </c>
      <c r="AE52" s="5">
        <f t="shared" ca="1" si="23"/>
        <v>0</v>
      </c>
      <c r="AF52" s="5">
        <f t="shared" ca="1" si="23"/>
        <v>0</v>
      </c>
      <c r="AG52" s="5">
        <f t="shared" ca="1" si="23"/>
        <v>0</v>
      </c>
      <c r="AH52" s="5">
        <f t="shared" ca="1" si="23"/>
        <v>0</v>
      </c>
      <c r="AI52" s="5">
        <f t="shared" ca="1" si="23"/>
        <v>0</v>
      </c>
      <c r="AJ52" s="5">
        <f t="shared" ca="1" si="23"/>
        <v>0</v>
      </c>
      <c r="AK52" s="5">
        <f t="shared" ca="1" si="24"/>
        <v>0</v>
      </c>
      <c r="AL52" s="5">
        <f t="shared" ca="1" si="24"/>
        <v>0</v>
      </c>
      <c r="AM52" s="5">
        <f t="shared" ca="1" si="24"/>
        <v>0</v>
      </c>
      <c r="AN52" s="5">
        <f t="shared" ca="1" si="24"/>
        <v>0</v>
      </c>
      <c r="AO52" s="5">
        <f t="shared" ca="1" si="24"/>
        <v>0</v>
      </c>
      <c r="AP52" s="5">
        <f t="shared" ca="1" si="24"/>
        <v>0</v>
      </c>
      <c r="AQ52" s="5">
        <f t="shared" ca="1" si="24"/>
        <v>0</v>
      </c>
      <c r="AR52" s="5">
        <f t="shared" ca="1" si="24"/>
        <v>0</v>
      </c>
      <c r="AS52" s="5">
        <f t="shared" ca="1" si="24"/>
        <v>0</v>
      </c>
      <c r="AT52" s="5">
        <f t="shared" ca="1" si="24"/>
        <v>0</v>
      </c>
      <c r="AU52" s="5">
        <f t="shared" ca="1" si="24"/>
        <v>0</v>
      </c>
      <c r="AV52" s="5">
        <f t="shared" ca="1" si="24"/>
        <v>0</v>
      </c>
      <c r="AW52" s="5">
        <f t="shared" ca="1" si="24"/>
        <v>0</v>
      </c>
      <c r="AX52" s="5">
        <f t="shared" ca="1" si="24"/>
        <v>0</v>
      </c>
      <c r="AY52" s="5">
        <f t="shared" ca="1" si="24"/>
        <v>0</v>
      </c>
      <c r="AZ52" s="5">
        <f t="shared" ca="1" si="24"/>
        <v>0</v>
      </c>
      <c r="BA52" s="5">
        <f t="shared" ca="1" si="25"/>
        <v>0</v>
      </c>
      <c r="BB52" s="5">
        <f t="shared" ca="1" si="25"/>
        <v>0</v>
      </c>
      <c r="BC52" s="5">
        <f t="shared" ca="1" si="25"/>
        <v>0</v>
      </c>
      <c r="BD52" s="5">
        <f t="shared" ca="1" si="25"/>
        <v>0</v>
      </c>
      <c r="BE52" s="5">
        <f t="shared" ca="1" si="25"/>
        <v>0</v>
      </c>
      <c r="BF52" s="5">
        <f t="shared" ca="1" si="25"/>
        <v>0</v>
      </c>
      <c r="BG52" s="5">
        <f t="shared" ca="1" si="25"/>
        <v>0</v>
      </c>
      <c r="BH52" s="5">
        <f t="shared" ca="1" si="25"/>
        <v>0</v>
      </c>
      <c r="BI52" s="5">
        <f t="shared" ca="1" si="25"/>
        <v>0</v>
      </c>
      <c r="BJ52" s="5">
        <f t="shared" ca="1" si="25"/>
        <v>0</v>
      </c>
      <c r="BK52" s="5">
        <f t="shared" ca="1" si="25"/>
        <v>0</v>
      </c>
      <c r="BL52" s="5">
        <f t="shared" ca="1" si="25"/>
        <v>0</v>
      </c>
      <c r="BM52" s="5">
        <f t="shared" ca="1" si="25"/>
        <v>0</v>
      </c>
      <c r="BN52" s="5">
        <f t="shared" ca="1" si="25"/>
        <v>0</v>
      </c>
      <c r="BO52" s="5">
        <f t="shared" ca="1" si="25"/>
        <v>0</v>
      </c>
    </row>
    <row r="53" spans="1:67" ht="10.5" customHeight="1" x14ac:dyDescent="0.25">
      <c r="B53" s="46" t="s">
        <v>99</v>
      </c>
      <c r="C53" s="47">
        <f>C17</f>
        <v>5600000</v>
      </c>
      <c r="E53" s="20">
        <v>12</v>
      </c>
      <c r="F53" s="17">
        <f t="shared" ca="1" si="18"/>
        <v>45689</v>
      </c>
      <c r="G53" s="18">
        <f t="shared" si="13"/>
        <v>0</v>
      </c>
      <c r="H53" s="18">
        <f t="shared" si="21"/>
        <v>0</v>
      </c>
      <c r="I53" s="64">
        <f t="shared" si="17"/>
        <v>0</v>
      </c>
      <c r="J53" s="65">
        <f t="shared" si="19"/>
        <v>0</v>
      </c>
      <c r="K53" s="65">
        <f t="shared" si="14"/>
        <v>0</v>
      </c>
      <c r="L53" s="18">
        <f t="shared" ca="1" si="15"/>
        <v>0</v>
      </c>
      <c r="M53" s="42" t="s">
        <v>16</v>
      </c>
      <c r="N53" s="42"/>
      <c r="Q53" s="72"/>
      <c r="R53">
        <v>7</v>
      </c>
      <c r="S53" s="11">
        <f>+S13</f>
        <v>0</v>
      </c>
      <c r="T53" s="5">
        <f t="shared" ca="1" si="26"/>
        <v>0</v>
      </c>
      <c r="U53" s="5">
        <f t="shared" ca="1" si="23"/>
        <v>0</v>
      </c>
      <c r="V53" s="5">
        <f t="shared" ca="1" si="23"/>
        <v>0</v>
      </c>
      <c r="W53" s="5">
        <f t="shared" ca="1" si="23"/>
        <v>0</v>
      </c>
      <c r="X53" s="5">
        <f t="shared" ca="1" si="23"/>
        <v>0</v>
      </c>
      <c r="Y53" s="5">
        <f t="shared" ca="1" si="23"/>
        <v>0</v>
      </c>
      <c r="Z53" s="5">
        <f t="shared" ca="1" si="23"/>
        <v>0</v>
      </c>
      <c r="AA53" s="5">
        <f t="shared" ca="1" si="23"/>
        <v>0</v>
      </c>
      <c r="AB53" s="5">
        <f t="shared" ca="1" si="23"/>
        <v>0</v>
      </c>
      <c r="AC53" s="5">
        <f t="shared" ca="1" si="23"/>
        <v>0</v>
      </c>
      <c r="AD53" s="5">
        <f t="shared" ca="1" si="23"/>
        <v>0</v>
      </c>
      <c r="AE53" s="5">
        <f t="shared" ca="1" si="23"/>
        <v>0</v>
      </c>
      <c r="AF53" s="5">
        <f t="shared" ca="1" si="23"/>
        <v>0</v>
      </c>
      <c r="AG53" s="5">
        <f t="shared" ca="1" si="23"/>
        <v>0</v>
      </c>
      <c r="AH53" s="5">
        <f t="shared" ca="1" si="23"/>
        <v>0</v>
      </c>
      <c r="AI53" s="5">
        <f t="shared" ca="1" si="23"/>
        <v>0</v>
      </c>
      <c r="AJ53" s="5">
        <f t="shared" ca="1" si="23"/>
        <v>0</v>
      </c>
      <c r="AK53" s="5">
        <f t="shared" ca="1" si="24"/>
        <v>0</v>
      </c>
      <c r="AL53" s="5">
        <f t="shared" ca="1" si="24"/>
        <v>0</v>
      </c>
      <c r="AM53" s="5">
        <f t="shared" ca="1" si="24"/>
        <v>0</v>
      </c>
      <c r="AN53" s="5">
        <f t="shared" ca="1" si="24"/>
        <v>0</v>
      </c>
      <c r="AO53" s="5">
        <f t="shared" ca="1" si="24"/>
        <v>0</v>
      </c>
      <c r="AP53" s="5">
        <f t="shared" ca="1" si="24"/>
        <v>0</v>
      </c>
      <c r="AQ53" s="5">
        <f t="shared" ca="1" si="24"/>
        <v>0</v>
      </c>
      <c r="AR53" s="5">
        <f t="shared" ca="1" si="24"/>
        <v>0</v>
      </c>
      <c r="AS53" s="5">
        <f t="shared" ca="1" si="24"/>
        <v>0</v>
      </c>
      <c r="AT53" s="5">
        <f t="shared" ca="1" si="24"/>
        <v>0</v>
      </c>
      <c r="AU53" s="5">
        <f t="shared" ca="1" si="24"/>
        <v>0</v>
      </c>
      <c r="AV53" s="5">
        <f t="shared" ca="1" si="24"/>
        <v>0</v>
      </c>
      <c r="AW53" s="5">
        <f t="shared" ca="1" si="24"/>
        <v>0</v>
      </c>
      <c r="AX53" s="5">
        <f t="shared" ca="1" si="24"/>
        <v>0</v>
      </c>
      <c r="AY53" s="5">
        <f t="shared" ca="1" si="24"/>
        <v>0</v>
      </c>
      <c r="AZ53" s="5">
        <f t="shared" ca="1" si="24"/>
        <v>0</v>
      </c>
      <c r="BA53" s="5">
        <f t="shared" ca="1" si="25"/>
        <v>0</v>
      </c>
      <c r="BB53" s="5">
        <f t="shared" ca="1" si="25"/>
        <v>0</v>
      </c>
      <c r="BC53" s="5">
        <f t="shared" ca="1" si="25"/>
        <v>0</v>
      </c>
      <c r="BD53" s="5">
        <f t="shared" ca="1" si="25"/>
        <v>0</v>
      </c>
      <c r="BE53" s="5">
        <f t="shared" ca="1" si="25"/>
        <v>0</v>
      </c>
      <c r="BF53" s="5">
        <f t="shared" ca="1" si="25"/>
        <v>0</v>
      </c>
      <c r="BG53" s="5">
        <f t="shared" ca="1" si="25"/>
        <v>0</v>
      </c>
      <c r="BH53" s="5">
        <f t="shared" ca="1" si="25"/>
        <v>0</v>
      </c>
      <c r="BI53" s="5">
        <f t="shared" ca="1" si="25"/>
        <v>0</v>
      </c>
      <c r="BJ53" s="5">
        <f t="shared" ca="1" si="25"/>
        <v>0</v>
      </c>
      <c r="BK53" s="5">
        <f t="shared" ca="1" si="25"/>
        <v>0</v>
      </c>
      <c r="BL53" s="5">
        <f t="shared" ca="1" si="25"/>
        <v>0</v>
      </c>
      <c r="BM53" s="5">
        <f t="shared" ca="1" si="25"/>
        <v>0</v>
      </c>
      <c r="BN53" s="5">
        <f t="shared" ca="1" si="25"/>
        <v>0</v>
      </c>
      <c r="BO53" s="5">
        <f t="shared" ca="1" si="25"/>
        <v>0</v>
      </c>
    </row>
    <row r="54" spans="1:67" ht="10.5" customHeight="1" x14ac:dyDescent="0.2">
      <c r="A54" s="105">
        <v>0.2</v>
      </c>
      <c r="B54" t="s">
        <v>100</v>
      </c>
      <c r="C54" s="6">
        <f>C52*A54</f>
        <v>119999.95800000001</v>
      </c>
      <c r="E54" s="20">
        <v>13</v>
      </c>
      <c r="F54" s="17"/>
      <c r="G54" s="18"/>
      <c r="H54" s="18"/>
      <c r="I54" s="65"/>
      <c r="J54" s="65"/>
      <c r="K54" s="65"/>
      <c r="L54" s="18"/>
      <c r="M54" s="42" t="s">
        <v>17</v>
      </c>
      <c r="N54" s="42"/>
      <c r="Q54" s="72"/>
      <c r="R54">
        <v>8</v>
      </c>
      <c r="S54" s="11">
        <f>+S17</f>
        <v>0</v>
      </c>
      <c r="T54" s="5">
        <f t="shared" ca="1" si="26"/>
        <v>0</v>
      </c>
      <c r="U54" s="5">
        <f t="shared" ca="1" si="23"/>
        <v>0</v>
      </c>
      <c r="V54" s="5">
        <f t="shared" ca="1" si="23"/>
        <v>0</v>
      </c>
      <c r="W54" s="5">
        <f t="shared" ca="1" si="23"/>
        <v>0</v>
      </c>
      <c r="X54" s="5">
        <f t="shared" ca="1" si="23"/>
        <v>0</v>
      </c>
      <c r="Y54" s="5">
        <f t="shared" ca="1" si="23"/>
        <v>0</v>
      </c>
      <c r="Z54" s="5">
        <f t="shared" ca="1" si="23"/>
        <v>0</v>
      </c>
      <c r="AA54" s="5">
        <f t="shared" ca="1" si="23"/>
        <v>0</v>
      </c>
      <c r="AB54" s="5">
        <f t="shared" ca="1" si="23"/>
        <v>0</v>
      </c>
      <c r="AC54" s="5">
        <f t="shared" ca="1" si="23"/>
        <v>0</v>
      </c>
      <c r="AD54" s="5">
        <f t="shared" ca="1" si="23"/>
        <v>0</v>
      </c>
      <c r="AE54" s="5">
        <f t="shared" ca="1" si="23"/>
        <v>0</v>
      </c>
      <c r="AF54" s="5">
        <f t="shared" ca="1" si="23"/>
        <v>0</v>
      </c>
      <c r="AG54" s="5">
        <f t="shared" ca="1" si="23"/>
        <v>0</v>
      </c>
      <c r="AH54" s="5">
        <f t="shared" ca="1" si="23"/>
        <v>0</v>
      </c>
      <c r="AI54" s="5">
        <f t="shared" ca="1" si="23"/>
        <v>0</v>
      </c>
      <c r="AJ54" s="5">
        <f t="shared" ca="1" si="23"/>
        <v>0</v>
      </c>
      <c r="AK54" s="5">
        <f t="shared" ca="1" si="24"/>
        <v>0</v>
      </c>
      <c r="AL54" s="5">
        <f t="shared" ca="1" si="24"/>
        <v>0</v>
      </c>
      <c r="AM54" s="5">
        <f t="shared" ca="1" si="24"/>
        <v>0</v>
      </c>
      <c r="AN54" s="5">
        <f t="shared" ca="1" si="24"/>
        <v>0</v>
      </c>
      <c r="AO54" s="5">
        <f t="shared" ca="1" si="24"/>
        <v>0</v>
      </c>
      <c r="AP54" s="5">
        <f t="shared" ca="1" si="24"/>
        <v>0</v>
      </c>
      <c r="AQ54" s="5">
        <f t="shared" ca="1" si="24"/>
        <v>0</v>
      </c>
      <c r="AR54" s="5">
        <f t="shared" ca="1" si="24"/>
        <v>0</v>
      </c>
      <c r="AS54" s="5">
        <f t="shared" ca="1" si="24"/>
        <v>0</v>
      </c>
      <c r="AT54" s="5">
        <f t="shared" ca="1" si="24"/>
        <v>0</v>
      </c>
      <c r="AU54" s="5">
        <f t="shared" ca="1" si="24"/>
        <v>0</v>
      </c>
      <c r="AV54" s="5">
        <f t="shared" ca="1" si="24"/>
        <v>0</v>
      </c>
      <c r="AW54" s="5">
        <f t="shared" ca="1" si="24"/>
        <v>0</v>
      </c>
      <c r="AX54" s="5">
        <f t="shared" ca="1" si="24"/>
        <v>0</v>
      </c>
      <c r="AY54" s="5">
        <f t="shared" ca="1" si="24"/>
        <v>0</v>
      </c>
      <c r="AZ54" s="5">
        <f t="shared" ca="1" si="24"/>
        <v>0</v>
      </c>
      <c r="BA54" s="5">
        <f t="shared" ca="1" si="25"/>
        <v>0</v>
      </c>
      <c r="BB54" s="5">
        <f t="shared" ca="1" si="25"/>
        <v>0</v>
      </c>
      <c r="BC54" s="5">
        <f t="shared" ca="1" si="25"/>
        <v>0</v>
      </c>
      <c r="BD54" s="5">
        <f t="shared" ca="1" si="25"/>
        <v>0</v>
      </c>
      <c r="BE54" s="5">
        <f t="shared" ca="1" si="25"/>
        <v>0</v>
      </c>
      <c r="BF54" s="5">
        <f t="shared" ca="1" si="25"/>
        <v>0</v>
      </c>
      <c r="BG54" s="5">
        <f t="shared" ca="1" si="25"/>
        <v>0</v>
      </c>
      <c r="BH54" s="5">
        <f t="shared" ca="1" si="25"/>
        <v>0</v>
      </c>
      <c r="BI54" s="5">
        <f t="shared" ca="1" si="25"/>
        <v>0</v>
      </c>
      <c r="BJ54" s="5">
        <f t="shared" ca="1" si="25"/>
        <v>0</v>
      </c>
      <c r="BK54" s="5">
        <f t="shared" ca="1" si="25"/>
        <v>0</v>
      </c>
      <c r="BL54" s="5">
        <f t="shared" ca="1" si="25"/>
        <v>0</v>
      </c>
      <c r="BM54" s="5">
        <f t="shared" ca="1" si="25"/>
        <v>0</v>
      </c>
      <c r="BN54" s="5">
        <f t="shared" ca="1" si="25"/>
        <v>0</v>
      </c>
      <c r="BO54" s="5">
        <f t="shared" ca="1" si="25"/>
        <v>0</v>
      </c>
    </row>
    <row r="55" spans="1:67" ht="10.5" customHeight="1" x14ac:dyDescent="0.25">
      <c r="B55" s="48" t="s">
        <v>101</v>
      </c>
      <c r="C55" s="49">
        <f>C53-C42-C54+C49+C20</f>
        <v>734000.04200000002</v>
      </c>
      <c r="E55" s="20">
        <v>14</v>
      </c>
      <c r="F55" s="17"/>
      <c r="G55" s="18"/>
      <c r="H55" s="18"/>
      <c r="I55" s="65"/>
      <c r="J55" s="65"/>
      <c r="K55" s="65"/>
      <c r="L55" s="18"/>
      <c r="M55" s="42" t="s">
        <v>18</v>
      </c>
      <c r="N55" s="42"/>
      <c r="Q55" s="72"/>
      <c r="R55">
        <v>9</v>
      </c>
      <c r="S55" s="11">
        <f>+S18</f>
        <v>0</v>
      </c>
      <c r="T55" s="5">
        <f t="shared" ca="1" si="26"/>
        <v>0</v>
      </c>
      <c r="U55" s="5">
        <f t="shared" ca="1" si="23"/>
        <v>0</v>
      </c>
      <c r="V55" s="5">
        <f t="shared" ca="1" si="23"/>
        <v>0</v>
      </c>
      <c r="W55" s="5">
        <f t="shared" ca="1" si="23"/>
        <v>0</v>
      </c>
      <c r="X55" s="5">
        <f t="shared" ca="1" si="23"/>
        <v>0</v>
      </c>
      <c r="Y55" s="5">
        <f t="shared" ca="1" si="23"/>
        <v>0</v>
      </c>
      <c r="Z55" s="5">
        <f t="shared" ca="1" si="23"/>
        <v>0</v>
      </c>
      <c r="AA55" s="5">
        <f t="shared" ca="1" si="23"/>
        <v>0</v>
      </c>
      <c r="AB55" s="5">
        <f t="shared" ca="1" si="23"/>
        <v>0</v>
      </c>
      <c r="AC55" s="5">
        <f t="shared" ca="1" si="23"/>
        <v>0</v>
      </c>
      <c r="AD55" s="5">
        <f t="shared" ca="1" si="23"/>
        <v>0</v>
      </c>
      <c r="AE55" s="5">
        <f t="shared" ca="1" si="23"/>
        <v>0</v>
      </c>
      <c r="AF55" s="5">
        <f t="shared" ca="1" si="23"/>
        <v>0</v>
      </c>
      <c r="AG55" s="5">
        <f t="shared" ca="1" si="23"/>
        <v>0</v>
      </c>
      <c r="AH55" s="5">
        <f t="shared" ca="1" si="23"/>
        <v>0</v>
      </c>
      <c r="AI55" s="5">
        <f t="shared" ca="1" si="23"/>
        <v>0</v>
      </c>
      <c r="AJ55" s="5">
        <f t="shared" ca="1" si="23"/>
        <v>0</v>
      </c>
      <c r="AK55" s="5">
        <f t="shared" ca="1" si="24"/>
        <v>0</v>
      </c>
      <c r="AL55" s="5">
        <f t="shared" ca="1" si="24"/>
        <v>0</v>
      </c>
      <c r="AM55" s="5">
        <f t="shared" ca="1" si="24"/>
        <v>0</v>
      </c>
      <c r="AN55" s="5">
        <f t="shared" ca="1" si="24"/>
        <v>0</v>
      </c>
      <c r="AO55" s="5">
        <f t="shared" ca="1" si="24"/>
        <v>0</v>
      </c>
      <c r="AP55" s="5">
        <f t="shared" ca="1" si="24"/>
        <v>0</v>
      </c>
      <c r="AQ55" s="5">
        <f t="shared" ca="1" si="24"/>
        <v>0</v>
      </c>
      <c r="AR55" s="5">
        <f t="shared" ca="1" si="24"/>
        <v>0</v>
      </c>
      <c r="AS55" s="5">
        <f t="shared" ca="1" si="24"/>
        <v>0</v>
      </c>
      <c r="AT55" s="5">
        <f t="shared" ca="1" si="24"/>
        <v>0</v>
      </c>
      <c r="AU55" s="5">
        <f t="shared" ca="1" si="24"/>
        <v>0</v>
      </c>
      <c r="AV55" s="5">
        <f t="shared" ca="1" si="24"/>
        <v>0</v>
      </c>
      <c r="AW55" s="5">
        <f t="shared" ca="1" si="24"/>
        <v>0</v>
      </c>
      <c r="AX55" s="5">
        <f t="shared" ca="1" si="24"/>
        <v>0</v>
      </c>
      <c r="AY55" s="5">
        <f t="shared" ca="1" si="24"/>
        <v>0</v>
      </c>
      <c r="AZ55" s="5">
        <f t="shared" ca="1" si="24"/>
        <v>0</v>
      </c>
      <c r="BA55" s="5">
        <f t="shared" ca="1" si="25"/>
        <v>0</v>
      </c>
      <c r="BB55" s="5">
        <f t="shared" ca="1" si="25"/>
        <v>0</v>
      </c>
      <c r="BC55" s="5">
        <f t="shared" ca="1" si="25"/>
        <v>0</v>
      </c>
      <c r="BD55" s="5">
        <f t="shared" ca="1" si="25"/>
        <v>0</v>
      </c>
      <c r="BE55" s="5">
        <f t="shared" ca="1" si="25"/>
        <v>0</v>
      </c>
      <c r="BF55" s="5">
        <f t="shared" ca="1" si="25"/>
        <v>0</v>
      </c>
      <c r="BG55" s="5">
        <f t="shared" ca="1" si="25"/>
        <v>0</v>
      </c>
      <c r="BH55" s="5">
        <f t="shared" ca="1" si="25"/>
        <v>0</v>
      </c>
      <c r="BI55" s="5">
        <f t="shared" ca="1" si="25"/>
        <v>0</v>
      </c>
      <c r="BJ55" s="5">
        <f t="shared" ca="1" si="25"/>
        <v>0</v>
      </c>
      <c r="BK55" s="5">
        <f t="shared" ca="1" si="25"/>
        <v>0</v>
      </c>
      <c r="BL55" s="5">
        <f t="shared" ca="1" si="25"/>
        <v>0</v>
      </c>
      <c r="BM55" s="5">
        <f t="shared" ca="1" si="25"/>
        <v>0</v>
      </c>
      <c r="BN55" s="5">
        <f t="shared" ca="1" si="25"/>
        <v>0</v>
      </c>
      <c r="BO55" s="5">
        <f t="shared" ca="1" si="25"/>
        <v>0</v>
      </c>
    </row>
    <row r="56" spans="1:67" ht="10.5" customHeight="1" thickBot="1" x14ac:dyDescent="0.25">
      <c r="E56" s="20">
        <v>15</v>
      </c>
      <c r="F56" s="17"/>
      <c r="G56" s="18"/>
      <c r="H56" s="18"/>
      <c r="I56" s="65"/>
      <c r="J56" s="65"/>
      <c r="K56" s="65"/>
      <c r="L56" s="18"/>
      <c r="M56" s="42" t="s">
        <v>19</v>
      </c>
      <c r="N56" s="42"/>
      <c r="Q56" s="72"/>
      <c r="R56">
        <v>10</v>
      </c>
      <c r="S56" s="11">
        <f>+S19</f>
        <v>0</v>
      </c>
      <c r="T56" s="5">
        <f t="shared" ca="1" si="26"/>
        <v>0</v>
      </c>
      <c r="U56" s="5">
        <f t="shared" ca="1" si="23"/>
        <v>0</v>
      </c>
      <c r="V56" s="5">
        <f t="shared" ca="1" si="23"/>
        <v>0</v>
      </c>
      <c r="W56" s="5">
        <f t="shared" ca="1" si="23"/>
        <v>0</v>
      </c>
      <c r="X56" s="5">
        <f t="shared" ca="1" si="23"/>
        <v>0</v>
      </c>
      <c r="Y56" s="5">
        <f t="shared" ca="1" si="23"/>
        <v>0</v>
      </c>
      <c r="Z56" s="5">
        <f t="shared" ca="1" si="23"/>
        <v>0</v>
      </c>
      <c r="AA56" s="5">
        <f t="shared" ca="1" si="23"/>
        <v>0</v>
      </c>
      <c r="AB56" s="5">
        <f t="shared" ca="1" si="23"/>
        <v>0</v>
      </c>
      <c r="AC56" s="5">
        <f t="shared" ca="1" si="23"/>
        <v>0</v>
      </c>
      <c r="AD56" s="5">
        <f t="shared" ca="1" si="23"/>
        <v>0</v>
      </c>
      <c r="AE56" s="5">
        <f t="shared" ca="1" si="23"/>
        <v>0</v>
      </c>
      <c r="AF56" s="5">
        <f t="shared" ca="1" si="23"/>
        <v>0</v>
      </c>
      <c r="AG56" s="5">
        <f t="shared" ca="1" si="23"/>
        <v>0</v>
      </c>
      <c r="AH56" s="5">
        <f t="shared" ca="1" si="23"/>
        <v>0</v>
      </c>
      <c r="AI56" s="5">
        <f t="shared" ca="1" si="23"/>
        <v>0</v>
      </c>
      <c r="AJ56" s="5">
        <f t="shared" ca="1" si="23"/>
        <v>0</v>
      </c>
      <c r="AK56" s="5">
        <f t="shared" ca="1" si="24"/>
        <v>0</v>
      </c>
      <c r="AL56" s="5">
        <f t="shared" ca="1" si="24"/>
        <v>0</v>
      </c>
      <c r="AM56" s="5">
        <f t="shared" ca="1" si="24"/>
        <v>0</v>
      </c>
      <c r="AN56" s="5">
        <f t="shared" ca="1" si="24"/>
        <v>0</v>
      </c>
      <c r="AO56" s="5">
        <f t="shared" ca="1" si="24"/>
        <v>0</v>
      </c>
      <c r="AP56" s="5">
        <f t="shared" ca="1" si="24"/>
        <v>0</v>
      </c>
      <c r="AQ56" s="5">
        <f t="shared" ca="1" si="24"/>
        <v>0</v>
      </c>
      <c r="AR56" s="5">
        <f t="shared" ca="1" si="24"/>
        <v>0</v>
      </c>
      <c r="AS56" s="5">
        <f t="shared" ca="1" si="24"/>
        <v>0</v>
      </c>
      <c r="AT56" s="5">
        <f t="shared" ca="1" si="24"/>
        <v>0</v>
      </c>
      <c r="AU56" s="5">
        <f t="shared" ca="1" si="24"/>
        <v>0</v>
      </c>
      <c r="AV56" s="5">
        <f t="shared" ca="1" si="24"/>
        <v>0</v>
      </c>
      <c r="AW56" s="5">
        <f t="shared" ca="1" si="24"/>
        <v>0</v>
      </c>
      <c r="AX56" s="5">
        <f t="shared" ca="1" si="24"/>
        <v>0</v>
      </c>
      <c r="AY56" s="5">
        <f t="shared" ca="1" si="24"/>
        <v>0</v>
      </c>
      <c r="AZ56" s="5">
        <f t="shared" ca="1" si="24"/>
        <v>0</v>
      </c>
      <c r="BA56" s="5">
        <f t="shared" ca="1" si="25"/>
        <v>0</v>
      </c>
      <c r="BB56" s="5">
        <f t="shared" ca="1" si="25"/>
        <v>0</v>
      </c>
      <c r="BC56" s="5">
        <f t="shared" ca="1" si="25"/>
        <v>0</v>
      </c>
      <c r="BD56" s="5">
        <f t="shared" ca="1" si="25"/>
        <v>0</v>
      </c>
      <c r="BE56" s="5">
        <f t="shared" ca="1" si="25"/>
        <v>0</v>
      </c>
      <c r="BF56" s="5">
        <f t="shared" ca="1" si="25"/>
        <v>0</v>
      </c>
      <c r="BG56" s="5">
        <f t="shared" ca="1" si="25"/>
        <v>0</v>
      </c>
      <c r="BH56" s="5">
        <f t="shared" ca="1" si="25"/>
        <v>0</v>
      </c>
      <c r="BI56" s="5">
        <f t="shared" ca="1" si="25"/>
        <v>0</v>
      </c>
      <c r="BJ56" s="5">
        <f t="shared" ca="1" si="25"/>
        <v>0</v>
      </c>
      <c r="BK56" s="5">
        <f t="shared" ca="1" si="25"/>
        <v>0</v>
      </c>
      <c r="BL56" s="5">
        <f t="shared" ca="1" si="25"/>
        <v>0</v>
      </c>
      <c r="BM56" s="5">
        <f t="shared" ca="1" si="25"/>
        <v>0</v>
      </c>
      <c r="BN56" s="5">
        <f t="shared" ca="1" si="25"/>
        <v>0</v>
      </c>
      <c r="BO56" s="5">
        <f t="shared" ca="1" si="25"/>
        <v>0</v>
      </c>
    </row>
    <row r="57" spans="1:67" ht="10.5" customHeight="1" thickBot="1" x14ac:dyDescent="0.3">
      <c r="B57" s="33" t="s">
        <v>102</v>
      </c>
      <c r="C57" s="34"/>
      <c r="E57" s="109" t="s">
        <v>80</v>
      </c>
      <c r="F57" s="110"/>
      <c r="G57" s="79">
        <f t="shared" ref="G57:L57" si="27">SUM(G42:G56)</f>
        <v>0</v>
      </c>
      <c r="H57" s="79">
        <f t="shared" si="27"/>
        <v>0</v>
      </c>
      <c r="I57" s="80">
        <f t="shared" si="27"/>
        <v>0</v>
      </c>
      <c r="J57" s="80">
        <f t="shared" si="27"/>
        <v>0</v>
      </c>
      <c r="K57" s="80">
        <f t="shared" si="27"/>
        <v>0</v>
      </c>
      <c r="L57" s="79">
        <f t="shared" ca="1" si="27"/>
        <v>0</v>
      </c>
      <c r="M57" s="42" t="s">
        <v>20</v>
      </c>
      <c r="N57" s="42"/>
      <c r="Q57" s="72"/>
      <c r="R57">
        <v>11</v>
      </c>
      <c r="S57" s="11">
        <f>+S20</f>
        <v>0</v>
      </c>
      <c r="T57" s="5">
        <f t="shared" ca="1" si="26"/>
        <v>0</v>
      </c>
      <c r="U57" s="5">
        <f t="shared" ca="1" si="23"/>
        <v>0</v>
      </c>
      <c r="V57" s="5">
        <f t="shared" ca="1" si="23"/>
        <v>0</v>
      </c>
      <c r="W57" s="5">
        <f t="shared" ca="1" si="23"/>
        <v>0</v>
      </c>
      <c r="X57" s="5">
        <f t="shared" ca="1" si="23"/>
        <v>0</v>
      </c>
      <c r="Y57" s="5">
        <f t="shared" ca="1" si="23"/>
        <v>0</v>
      </c>
      <c r="Z57" s="5">
        <f t="shared" ca="1" si="23"/>
        <v>0</v>
      </c>
      <c r="AA57" s="5">
        <f t="shared" ca="1" si="23"/>
        <v>0</v>
      </c>
      <c r="AB57" s="5">
        <f t="shared" ca="1" si="23"/>
        <v>0</v>
      </c>
      <c r="AC57" s="5">
        <f t="shared" ca="1" si="23"/>
        <v>0</v>
      </c>
      <c r="AD57" s="5">
        <f t="shared" ca="1" si="23"/>
        <v>0</v>
      </c>
      <c r="AE57" s="5">
        <f t="shared" ca="1" si="23"/>
        <v>0</v>
      </c>
      <c r="AF57" s="5">
        <f t="shared" ca="1" si="23"/>
        <v>0</v>
      </c>
      <c r="AG57" s="5">
        <f t="shared" ca="1" si="23"/>
        <v>0</v>
      </c>
      <c r="AH57" s="5">
        <f t="shared" ca="1" si="23"/>
        <v>0</v>
      </c>
      <c r="AI57" s="5">
        <f t="shared" ca="1" si="23"/>
        <v>0</v>
      </c>
      <c r="AJ57" s="5">
        <f t="shared" ca="1" si="23"/>
        <v>0</v>
      </c>
      <c r="AK57" s="5">
        <f t="shared" ca="1" si="24"/>
        <v>0</v>
      </c>
      <c r="AL57" s="5">
        <f t="shared" ca="1" si="24"/>
        <v>0</v>
      </c>
      <c r="AM57" s="5">
        <f t="shared" ca="1" si="24"/>
        <v>0</v>
      </c>
      <c r="AN57" s="5">
        <f t="shared" ca="1" si="24"/>
        <v>0</v>
      </c>
      <c r="AO57" s="5">
        <f t="shared" ca="1" si="24"/>
        <v>0</v>
      </c>
      <c r="AP57" s="5">
        <f t="shared" ca="1" si="24"/>
        <v>0</v>
      </c>
      <c r="AQ57" s="5">
        <f t="shared" ca="1" si="24"/>
        <v>0</v>
      </c>
      <c r="AR57" s="5">
        <f t="shared" ca="1" si="24"/>
        <v>0</v>
      </c>
      <c r="AS57" s="5">
        <f t="shared" ca="1" si="24"/>
        <v>0</v>
      </c>
      <c r="AT57" s="5">
        <f t="shared" ca="1" si="24"/>
        <v>0</v>
      </c>
      <c r="AU57" s="5">
        <f t="shared" ca="1" si="24"/>
        <v>0</v>
      </c>
      <c r="AV57" s="5">
        <f t="shared" ca="1" si="24"/>
        <v>0</v>
      </c>
      <c r="AW57" s="5">
        <f t="shared" ca="1" si="24"/>
        <v>0</v>
      </c>
      <c r="AX57" s="5">
        <f t="shared" ca="1" si="24"/>
        <v>0</v>
      </c>
      <c r="AY57" s="5">
        <f t="shared" ca="1" si="24"/>
        <v>0</v>
      </c>
      <c r="AZ57" s="5">
        <f t="shared" ca="1" si="24"/>
        <v>0</v>
      </c>
      <c r="BA57" s="5">
        <f t="shared" ca="1" si="25"/>
        <v>0</v>
      </c>
      <c r="BB57" s="5">
        <f t="shared" ca="1" si="25"/>
        <v>0</v>
      </c>
      <c r="BC57" s="5">
        <f t="shared" ca="1" si="25"/>
        <v>0</v>
      </c>
      <c r="BD57" s="5">
        <f t="shared" ca="1" si="25"/>
        <v>0</v>
      </c>
      <c r="BE57" s="5">
        <f t="shared" ca="1" si="25"/>
        <v>0</v>
      </c>
      <c r="BF57" s="5">
        <f t="shared" ca="1" si="25"/>
        <v>0</v>
      </c>
      <c r="BG57" s="5">
        <f t="shared" ca="1" si="25"/>
        <v>0</v>
      </c>
      <c r="BH57" s="5">
        <f t="shared" ca="1" si="25"/>
        <v>0</v>
      </c>
      <c r="BI57" s="5">
        <f t="shared" ca="1" si="25"/>
        <v>0</v>
      </c>
      <c r="BJ57" s="5">
        <f t="shared" ca="1" si="25"/>
        <v>0</v>
      </c>
      <c r="BK57" s="5">
        <f t="shared" ca="1" si="25"/>
        <v>0</v>
      </c>
      <c r="BL57" s="5">
        <f t="shared" ca="1" si="25"/>
        <v>0</v>
      </c>
      <c r="BM57" s="5">
        <f t="shared" ca="1" si="25"/>
        <v>0</v>
      </c>
      <c r="BN57" s="5">
        <f t="shared" ca="1" si="25"/>
        <v>0</v>
      </c>
      <c r="BO57" s="5">
        <f t="shared" ca="1" si="25"/>
        <v>0</v>
      </c>
    </row>
    <row r="58" spans="1:67" ht="10.5" customHeight="1" x14ac:dyDescent="0.2">
      <c r="B58" t="s">
        <v>103</v>
      </c>
      <c r="C58">
        <v>1</v>
      </c>
      <c r="M58" s="42" t="s">
        <v>21</v>
      </c>
      <c r="N58" s="42"/>
      <c r="Q58" s="72"/>
      <c r="R58">
        <v>12</v>
      </c>
      <c r="S58" s="11" t="e">
        <f>+#REF!</f>
        <v>#REF!</v>
      </c>
      <c r="T58" s="5">
        <f t="shared" ca="1" si="26"/>
        <v>0</v>
      </c>
      <c r="U58" s="5">
        <f t="shared" ca="1" si="23"/>
        <v>0</v>
      </c>
      <c r="V58" s="5">
        <f t="shared" ca="1" si="23"/>
        <v>0</v>
      </c>
      <c r="W58" s="5">
        <f t="shared" ca="1" si="23"/>
        <v>0</v>
      </c>
      <c r="X58" s="5">
        <f t="shared" ca="1" si="23"/>
        <v>0</v>
      </c>
      <c r="Y58" s="5">
        <f t="shared" ca="1" si="23"/>
        <v>0</v>
      </c>
      <c r="Z58" s="5">
        <f t="shared" ca="1" si="23"/>
        <v>0</v>
      </c>
      <c r="AA58" s="5">
        <f t="shared" ca="1" si="23"/>
        <v>0</v>
      </c>
      <c r="AB58" s="5">
        <f t="shared" ca="1" si="23"/>
        <v>0</v>
      </c>
      <c r="AC58" s="5">
        <f t="shared" ca="1" si="23"/>
        <v>0</v>
      </c>
      <c r="AD58" s="5">
        <f t="shared" ca="1" si="23"/>
        <v>0</v>
      </c>
      <c r="AE58" s="5">
        <f t="shared" ca="1" si="23"/>
        <v>0</v>
      </c>
      <c r="AF58" s="5">
        <f t="shared" ca="1" si="23"/>
        <v>0</v>
      </c>
      <c r="AG58" s="5">
        <f t="shared" ca="1" si="23"/>
        <v>0</v>
      </c>
      <c r="AH58" s="5">
        <f t="shared" ca="1" si="23"/>
        <v>0</v>
      </c>
      <c r="AI58" s="5">
        <f t="shared" ca="1" si="23"/>
        <v>0</v>
      </c>
      <c r="AJ58" s="5">
        <f t="shared" ca="1" si="23"/>
        <v>0</v>
      </c>
      <c r="AK58" s="5">
        <f t="shared" ca="1" si="24"/>
        <v>0</v>
      </c>
      <c r="AL58" s="5">
        <f t="shared" ca="1" si="24"/>
        <v>0</v>
      </c>
      <c r="AM58" s="5">
        <f t="shared" ca="1" si="24"/>
        <v>0</v>
      </c>
      <c r="AN58" s="5">
        <f t="shared" ca="1" si="24"/>
        <v>0</v>
      </c>
      <c r="AO58" s="5">
        <f t="shared" ca="1" si="24"/>
        <v>0</v>
      </c>
      <c r="AP58" s="5">
        <f t="shared" ca="1" si="24"/>
        <v>0</v>
      </c>
      <c r="AQ58" s="5">
        <f t="shared" ca="1" si="24"/>
        <v>0</v>
      </c>
      <c r="AR58" s="5">
        <f t="shared" ca="1" si="24"/>
        <v>0</v>
      </c>
      <c r="AS58" s="5">
        <f t="shared" ca="1" si="24"/>
        <v>0</v>
      </c>
      <c r="AT58" s="5">
        <f t="shared" ca="1" si="24"/>
        <v>0</v>
      </c>
      <c r="AU58" s="5">
        <f t="shared" ca="1" si="24"/>
        <v>0</v>
      </c>
      <c r="AV58" s="5">
        <f t="shared" ca="1" si="24"/>
        <v>0</v>
      </c>
      <c r="AW58" s="5">
        <f t="shared" ca="1" si="24"/>
        <v>0</v>
      </c>
      <c r="AX58" s="5">
        <f t="shared" ca="1" si="24"/>
        <v>0</v>
      </c>
      <c r="AY58" s="5">
        <f t="shared" ca="1" si="24"/>
        <v>0</v>
      </c>
      <c r="AZ58" s="5">
        <f t="shared" ca="1" si="24"/>
        <v>0</v>
      </c>
      <c r="BA58" s="5">
        <f t="shared" ca="1" si="25"/>
        <v>0</v>
      </c>
      <c r="BB58" s="5">
        <f t="shared" ca="1" si="25"/>
        <v>0</v>
      </c>
      <c r="BC58" s="5">
        <f t="shared" ca="1" si="25"/>
        <v>0</v>
      </c>
      <c r="BD58" s="5">
        <f t="shared" ca="1" si="25"/>
        <v>0</v>
      </c>
      <c r="BE58" s="5">
        <f t="shared" ca="1" si="25"/>
        <v>0</v>
      </c>
      <c r="BF58" s="5">
        <f t="shared" ca="1" si="25"/>
        <v>0</v>
      </c>
      <c r="BG58" s="5">
        <f t="shared" ca="1" si="25"/>
        <v>0</v>
      </c>
      <c r="BH58" s="5">
        <f t="shared" ca="1" si="25"/>
        <v>0</v>
      </c>
      <c r="BI58" s="5">
        <f t="shared" ca="1" si="25"/>
        <v>0</v>
      </c>
      <c r="BJ58" s="5">
        <f t="shared" ca="1" si="25"/>
        <v>0</v>
      </c>
      <c r="BK58" s="5">
        <f t="shared" ca="1" si="25"/>
        <v>0</v>
      </c>
      <c r="BL58" s="5">
        <f t="shared" ca="1" si="25"/>
        <v>0</v>
      </c>
      <c r="BM58" s="5">
        <f t="shared" ca="1" si="25"/>
        <v>0</v>
      </c>
      <c r="BN58" s="5">
        <f t="shared" ca="1" si="25"/>
        <v>0</v>
      </c>
      <c r="BO58" s="5">
        <f t="shared" ca="1" si="25"/>
        <v>0</v>
      </c>
    </row>
    <row r="59" spans="1:67" ht="10.5" hidden="1" customHeight="1" x14ac:dyDescent="0.2">
      <c r="B59" t="s">
        <v>104</v>
      </c>
      <c r="C59">
        <v>1</v>
      </c>
      <c r="M59" s="42" t="s">
        <v>22</v>
      </c>
      <c r="N59" s="42"/>
      <c r="Q59" s="72"/>
      <c r="R59">
        <v>13</v>
      </c>
      <c r="S59" s="11">
        <f>+S21</f>
        <v>0</v>
      </c>
      <c r="T59" s="5">
        <f t="shared" ca="1" si="26"/>
        <v>0</v>
      </c>
      <c r="U59" s="5">
        <f t="shared" ca="1" si="23"/>
        <v>0</v>
      </c>
      <c r="V59" s="5">
        <f t="shared" ca="1" si="23"/>
        <v>0</v>
      </c>
      <c r="W59" s="5">
        <f t="shared" ca="1" si="23"/>
        <v>0</v>
      </c>
      <c r="X59" s="5">
        <f t="shared" ca="1" si="23"/>
        <v>0</v>
      </c>
      <c r="Y59" s="5">
        <f t="shared" ca="1" si="23"/>
        <v>0</v>
      </c>
      <c r="Z59" s="5">
        <f t="shared" ca="1" si="23"/>
        <v>0</v>
      </c>
      <c r="AA59" s="5">
        <f t="shared" ca="1" si="23"/>
        <v>0</v>
      </c>
      <c r="AB59" s="5">
        <f t="shared" ca="1" si="23"/>
        <v>0</v>
      </c>
      <c r="AC59" s="5">
        <f t="shared" ca="1" si="23"/>
        <v>0</v>
      </c>
      <c r="AD59" s="5">
        <f t="shared" ca="1" si="23"/>
        <v>0</v>
      </c>
      <c r="AE59" s="5">
        <f t="shared" ca="1" si="23"/>
        <v>0</v>
      </c>
      <c r="AF59" s="5">
        <f t="shared" ca="1" si="23"/>
        <v>0</v>
      </c>
      <c r="AG59" s="5">
        <f t="shared" ca="1" si="23"/>
        <v>0</v>
      </c>
      <c r="AH59" s="5">
        <f t="shared" ca="1" si="23"/>
        <v>0</v>
      </c>
      <c r="AI59" s="5">
        <f t="shared" ca="1" si="23"/>
        <v>0</v>
      </c>
      <c r="AJ59" s="5">
        <f t="shared" ca="1" si="23"/>
        <v>0</v>
      </c>
      <c r="AK59" s="5">
        <f t="shared" ca="1" si="24"/>
        <v>0</v>
      </c>
      <c r="AL59" s="5">
        <f t="shared" ca="1" si="24"/>
        <v>0</v>
      </c>
      <c r="AM59" s="5">
        <f t="shared" ca="1" si="24"/>
        <v>0</v>
      </c>
      <c r="AN59" s="5">
        <f t="shared" ca="1" si="24"/>
        <v>0</v>
      </c>
      <c r="AO59" s="5">
        <f t="shared" ca="1" si="24"/>
        <v>0</v>
      </c>
      <c r="AP59" s="5">
        <f t="shared" ca="1" si="24"/>
        <v>0</v>
      </c>
      <c r="AQ59" s="5">
        <f t="shared" ca="1" si="24"/>
        <v>0</v>
      </c>
      <c r="AR59" s="5">
        <f t="shared" ca="1" si="24"/>
        <v>0</v>
      </c>
      <c r="AS59" s="5">
        <f t="shared" ca="1" si="24"/>
        <v>0</v>
      </c>
      <c r="AT59" s="5">
        <f t="shared" ca="1" si="24"/>
        <v>0</v>
      </c>
      <c r="AU59" s="5">
        <f t="shared" ca="1" si="24"/>
        <v>0</v>
      </c>
      <c r="AV59" s="5">
        <f t="shared" ca="1" si="24"/>
        <v>0</v>
      </c>
      <c r="AW59" s="5">
        <f t="shared" ca="1" si="24"/>
        <v>0</v>
      </c>
      <c r="AX59" s="5">
        <f t="shared" ca="1" si="24"/>
        <v>0</v>
      </c>
      <c r="AY59" s="5">
        <f t="shared" ca="1" si="24"/>
        <v>0</v>
      </c>
      <c r="AZ59" s="5">
        <f t="shared" ca="1" si="24"/>
        <v>0</v>
      </c>
      <c r="BA59" s="5">
        <f t="shared" ca="1" si="25"/>
        <v>0</v>
      </c>
      <c r="BB59" s="5">
        <f t="shared" ca="1" si="25"/>
        <v>0</v>
      </c>
      <c r="BC59" s="5">
        <f t="shared" ca="1" si="25"/>
        <v>0</v>
      </c>
      <c r="BD59" s="5">
        <f t="shared" ca="1" si="25"/>
        <v>0</v>
      </c>
      <c r="BE59" s="5">
        <f t="shared" ca="1" si="25"/>
        <v>0</v>
      </c>
      <c r="BF59" s="5">
        <f t="shared" ca="1" si="25"/>
        <v>0</v>
      </c>
      <c r="BG59" s="5">
        <f t="shared" ca="1" si="25"/>
        <v>0</v>
      </c>
      <c r="BH59" s="5">
        <f t="shared" ca="1" si="25"/>
        <v>0</v>
      </c>
      <c r="BI59" s="5">
        <f t="shared" ca="1" si="25"/>
        <v>0</v>
      </c>
      <c r="BJ59" s="5">
        <f t="shared" ca="1" si="25"/>
        <v>0</v>
      </c>
      <c r="BK59" s="5">
        <f t="shared" ca="1" si="25"/>
        <v>0</v>
      </c>
      <c r="BL59" s="5">
        <f t="shared" ca="1" si="25"/>
        <v>0</v>
      </c>
      <c r="BM59" s="5">
        <f t="shared" ca="1" si="25"/>
        <v>0</v>
      </c>
      <c r="BN59" s="5">
        <f t="shared" ca="1" si="25"/>
        <v>0</v>
      </c>
      <c r="BO59" s="5">
        <f t="shared" ca="1" si="25"/>
        <v>0</v>
      </c>
    </row>
    <row r="60" spans="1:67" ht="10.5" customHeight="1" x14ac:dyDescent="0.2">
      <c r="A60" s="12">
        <v>0.1</v>
      </c>
      <c r="B60" s="39" t="s">
        <v>105</v>
      </c>
      <c r="C60" s="107">
        <f>(C2/C6)*A60</f>
        <v>0</v>
      </c>
      <c r="M60" s="42" t="s">
        <v>23</v>
      </c>
      <c r="N60" s="42"/>
      <c r="Q60" s="72"/>
      <c r="R60">
        <v>14</v>
      </c>
      <c r="S60" s="11">
        <f t="shared" ref="S60:S70" si="28">+S22</f>
        <v>0</v>
      </c>
      <c r="T60" s="5">
        <f t="shared" ca="1" si="26"/>
        <v>0</v>
      </c>
      <c r="U60" s="5">
        <f t="shared" ca="1" si="23"/>
        <v>0</v>
      </c>
      <c r="V60" s="5">
        <f t="shared" ca="1" si="23"/>
        <v>0</v>
      </c>
      <c r="W60" s="5">
        <f t="shared" ca="1" si="23"/>
        <v>0</v>
      </c>
      <c r="X60" s="5">
        <f t="shared" ca="1" si="23"/>
        <v>0</v>
      </c>
      <c r="Y60" s="5">
        <f t="shared" ca="1" si="23"/>
        <v>0</v>
      </c>
      <c r="Z60" s="5">
        <f t="shared" ca="1" si="23"/>
        <v>0</v>
      </c>
      <c r="AA60" s="5">
        <f t="shared" ca="1" si="23"/>
        <v>0</v>
      </c>
      <c r="AB60" s="5">
        <f t="shared" ca="1" si="23"/>
        <v>0</v>
      </c>
      <c r="AC60" s="5">
        <f t="shared" ca="1" si="23"/>
        <v>0</v>
      </c>
      <c r="AD60" s="5">
        <f t="shared" ca="1" si="23"/>
        <v>0</v>
      </c>
      <c r="AE60" s="5">
        <f t="shared" ca="1" si="23"/>
        <v>0</v>
      </c>
      <c r="AF60" s="5">
        <f t="shared" ca="1" si="23"/>
        <v>0</v>
      </c>
      <c r="AG60" s="5">
        <f t="shared" ca="1" si="23"/>
        <v>0</v>
      </c>
      <c r="AH60" s="5">
        <f t="shared" ca="1" si="23"/>
        <v>0</v>
      </c>
      <c r="AI60" s="5">
        <f t="shared" ca="1" si="23"/>
        <v>0</v>
      </c>
      <c r="AJ60" s="5">
        <f t="shared" ca="1" si="23"/>
        <v>0</v>
      </c>
      <c r="AK60" s="5">
        <f t="shared" ca="1" si="24"/>
        <v>0</v>
      </c>
      <c r="AL60" s="5">
        <f t="shared" ca="1" si="24"/>
        <v>0</v>
      </c>
      <c r="AM60" s="5">
        <f t="shared" ca="1" si="24"/>
        <v>0</v>
      </c>
      <c r="AN60" s="5">
        <f t="shared" ca="1" si="24"/>
        <v>0</v>
      </c>
      <c r="AO60" s="5">
        <f t="shared" ca="1" si="24"/>
        <v>0</v>
      </c>
      <c r="AP60" s="5">
        <f t="shared" ca="1" si="24"/>
        <v>0</v>
      </c>
      <c r="AQ60" s="5">
        <f t="shared" ca="1" si="24"/>
        <v>0</v>
      </c>
      <c r="AR60" s="5">
        <f t="shared" ca="1" si="24"/>
        <v>0</v>
      </c>
      <c r="AS60" s="5">
        <f t="shared" ca="1" si="24"/>
        <v>0</v>
      </c>
      <c r="AT60" s="5">
        <f t="shared" ca="1" si="24"/>
        <v>0</v>
      </c>
      <c r="AU60" s="5">
        <f t="shared" ca="1" si="24"/>
        <v>0</v>
      </c>
      <c r="AV60" s="5">
        <f t="shared" ca="1" si="24"/>
        <v>0</v>
      </c>
      <c r="AW60" s="5">
        <f t="shared" ca="1" si="24"/>
        <v>0</v>
      </c>
      <c r="AX60" s="5">
        <f t="shared" ca="1" si="24"/>
        <v>0</v>
      </c>
      <c r="AY60" s="5">
        <f t="shared" ca="1" si="24"/>
        <v>0</v>
      </c>
      <c r="AZ60" s="5">
        <f t="shared" ca="1" si="24"/>
        <v>0</v>
      </c>
      <c r="BA60" s="5">
        <f t="shared" ca="1" si="25"/>
        <v>0</v>
      </c>
      <c r="BB60" s="5">
        <f t="shared" ca="1" si="25"/>
        <v>0</v>
      </c>
      <c r="BC60" s="5">
        <f t="shared" ca="1" si="25"/>
        <v>0</v>
      </c>
      <c r="BD60" s="5">
        <f t="shared" ca="1" si="25"/>
        <v>0</v>
      </c>
      <c r="BE60" s="5">
        <f t="shared" ca="1" si="25"/>
        <v>0</v>
      </c>
      <c r="BF60" s="5">
        <f t="shared" ca="1" si="25"/>
        <v>0</v>
      </c>
      <c r="BG60" s="5">
        <f t="shared" ca="1" si="25"/>
        <v>0</v>
      </c>
      <c r="BH60" s="5">
        <f t="shared" ca="1" si="25"/>
        <v>0</v>
      </c>
      <c r="BI60" s="5">
        <f t="shared" ca="1" si="25"/>
        <v>0</v>
      </c>
      <c r="BJ60" s="5">
        <f t="shared" ca="1" si="25"/>
        <v>0</v>
      </c>
      <c r="BK60" s="5">
        <f t="shared" ca="1" si="25"/>
        <v>0</v>
      </c>
      <c r="BL60" s="5">
        <f t="shared" ca="1" si="25"/>
        <v>0</v>
      </c>
      <c r="BM60" s="5">
        <f t="shared" ca="1" si="25"/>
        <v>0</v>
      </c>
      <c r="BN60" s="5">
        <f t="shared" ca="1" si="25"/>
        <v>0</v>
      </c>
      <c r="BO60" s="5">
        <f t="shared" ca="1" si="25"/>
        <v>0</v>
      </c>
    </row>
    <row r="61" spans="1:67" ht="10.5" customHeight="1" x14ac:dyDescent="0.2">
      <c r="M61" s="42" t="s">
        <v>24</v>
      </c>
      <c r="N61" s="42"/>
      <c r="Q61" s="72"/>
      <c r="R61">
        <v>15</v>
      </c>
      <c r="S61" s="11">
        <f t="shared" si="28"/>
        <v>0</v>
      </c>
      <c r="T61" s="5">
        <f t="shared" ca="1" si="26"/>
        <v>0</v>
      </c>
      <c r="U61" s="5">
        <f t="shared" ca="1" si="23"/>
        <v>0</v>
      </c>
      <c r="V61" s="5">
        <f t="shared" ca="1" si="23"/>
        <v>0</v>
      </c>
      <c r="W61" s="5">
        <f t="shared" ca="1" si="23"/>
        <v>0</v>
      </c>
      <c r="X61" s="5">
        <f t="shared" ca="1" si="23"/>
        <v>0</v>
      </c>
      <c r="Y61" s="5">
        <f t="shared" ca="1" si="23"/>
        <v>0</v>
      </c>
      <c r="Z61" s="5">
        <f t="shared" ca="1" si="23"/>
        <v>0</v>
      </c>
      <c r="AA61" s="5">
        <f t="shared" ca="1" si="23"/>
        <v>0</v>
      </c>
      <c r="AB61" s="5">
        <f t="shared" ca="1" si="23"/>
        <v>0</v>
      </c>
      <c r="AC61" s="5">
        <f t="shared" ca="1" si="23"/>
        <v>0</v>
      </c>
      <c r="AD61" s="5">
        <f t="shared" ca="1" si="23"/>
        <v>0</v>
      </c>
      <c r="AE61" s="5">
        <f t="shared" ca="1" si="23"/>
        <v>0</v>
      </c>
      <c r="AF61" s="5">
        <f t="shared" ca="1" si="23"/>
        <v>0</v>
      </c>
      <c r="AG61" s="5">
        <f t="shared" ca="1" si="23"/>
        <v>0</v>
      </c>
      <c r="AH61" s="5">
        <f t="shared" ca="1" si="23"/>
        <v>0</v>
      </c>
      <c r="AI61" s="5">
        <f t="shared" ca="1" si="23"/>
        <v>0</v>
      </c>
      <c r="AJ61" s="5">
        <f t="shared" ca="1" si="23"/>
        <v>0</v>
      </c>
      <c r="AK61" s="5">
        <f t="shared" ca="1" si="24"/>
        <v>0</v>
      </c>
      <c r="AL61" s="5">
        <f t="shared" ca="1" si="24"/>
        <v>0</v>
      </c>
      <c r="AM61" s="5">
        <f t="shared" ca="1" si="24"/>
        <v>0</v>
      </c>
      <c r="AN61" s="5">
        <f t="shared" ca="1" si="24"/>
        <v>0</v>
      </c>
      <c r="AO61" s="5">
        <f t="shared" ca="1" si="24"/>
        <v>0</v>
      </c>
      <c r="AP61" s="5">
        <f t="shared" ca="1" si="24"/>
        <v>0</v>
      </c>
      <c r="AQ61" s="5">
        <f t="shared" ca="1" si="24"/>
        <v>0</v>
      </c>
      <c r="AR61" s="5">
        <f t="shared" ca="1" si="24"/>
        <v>0</v>
      </c>
      <c r="AS61" s="5">
        <f t="shared" ca="1" si="24"/>
        <v>0</v>
      </c>
      <c r="AT61" s="5">
        <f t="shared" ca="1" si="24"/>
        <v>0</v>
      </c>
      <c r="AU61" s="5">
        <f t="shared" ca="1" si="24"/>
        <v>0</v>
      </c>
      <c r="AV61" s="5">
        <f t="shared" ca="1" si="24"/>
        <v>0</v>
      </c>
      <c r="AW61" s="5">
        <f t="shared" ca="1" si="24"/>
        <v>0</v>
      </c>
      <c r="AX61" s="5">
        <f t="shared" ca="1" si="24"/>
        <v>0</v>
      </c>
      <c r="AY61" s="5">
        <f t="shared" ca="1" si="24"/>
        <v>0</v>
      </c>
      <c r="AZ61" s="5">
        <f t="shared" ca="1" si="24"/>
        <v>0</v>
      </c>
      <c r="BA61" s="5">
        <f t="shared" ca="1" si="25"/>
        <v>0</v>
      </c>
      <c r="BB61" s="5">
        <f t="shared" ca="1" si="25"/>
        <v>0</v>
      </c>
      <c r="BC61" s="5">
        <f t="shared" ca="1" si="25"/>
        <v>0</v>
      </c>
      <c r="BD61" s="5">
        <f t="shared" ca="1" si="25"/>
        <v>0</v>
      </c>
      <c r="BE61" s="5">
        <f t="shared" ca="1" si="25"/>
        <v>0</v>
      </c>
      <c r="BF61" s="5">
        <f t="shared" ca="1" si="25"/>
        <v>0</v>
      </c>
      <c r="BG61" s="5">
        <f t="shared" ca="1" si="25"/>
        <v>0</v>
      </c>
      <c r="BH61" s="5">
        <f t="shared" ca="1" si="25"/>
        <v>0</v>
      </c>
      <c r="BI61" s="5">
        <f t="shared" ca="1" si="25"/>
        <v>0</v>
      </c>
      <c r="BJ61" s="5">
        <f t="shared" ca="1" si="25"/>
        <v>0</v>
      </c>
      <c r="BK61" s="5">
        <f t="shared" ca="1" si="25"/>
        <v>0</v>
      </c>
      <c r="BL61" s="5">
        <f t="shared" ca="1" si="25"/>
        <v>0</v>
      </c>
      <c r="BM61" s="5">
        <f t="shared" ca="1" si="25"/>
        <v>0</v>
      </c>
      <c r="BN61" s="5">
        <f t="shared" ca="1" si="25"/>
        <v>0</v>
      </c>
      <c r="BO61" s="5">
        <f t="shared" ca="1" si="25"/>
        <v>0</v>
      </c>
    </row>
    <row r="62" spans="1:67" ht="10.5" hidden="1" customHeight="1" x14ac:dyDescent="0.2">
      <c r="M62" s="42" t="s">
        <v>25</v>
      </c>
      <c r="N62" s="42"/>
      <c r="Q62" s="72"/>
      <c r="R62">
        <v>16</v>
      </c>
      <c r="S62" s="11" t="e">
        <f t="shared" si="28"/>
        <v>#REF!</v>
      </c>
      <c r="T62" s="5">
        <f t="shared" ca="1" si="26"/>
        <v>0</v>
      </c>
      <c r="U62" s="5">
        <f t="shared" ca="1" si="23"/>
        <v>0</v>
      </c>
      <c r="V62" s="5">
        <f t="shared" ca="1" si="23"/>
        <v>0</v>
      </c>
      <c r="W62" s="5">
        <f t="shared" ca="1" si="23"/>
        <v>0</v>
      </c>
      <c r="X62" s="5">
        <f t="shared" ca="1" si="23"/>
        <v>0</v>
      </c>
      <c r="Y62" s="5">
        <f t="shared" ca="1" si="23"/>
        <v>0</v>
      </c>
      <c r="Z62" s="5">
        <f t="shared" ca="1" si="23"/>
        <v>0</v>
      </c>
      <c r="AA62" s="5">
        <f t="shared" ca="1" si="23"/>
        <v>0</v>
      </c>
      <c r="AB62" s="5">
        <f t="shared" ca="1" si="23"/>
        <v>0</v>
      </c>
      <c r="AC62" s="5">
        <f t="shared" ca="1" si="23"/>
        <v>0</v>
      </c>
      <c r="AD62" s="5">
        <f t="shared" ca="1" si="23"/>
        <v>0</v>
      </c>
      <c r="AE62" s="5">
        <f t="shared" ca="1" si="23"/>
        <v>0</v>
      </c>
      <c r="AF62" s="5">
        <f t="shared" ca="1" si="23"/>
        <v>0</v>
      </c>
      <c r="AG62" s="5">
        <f t="shared" ca="1" si="23"/>
        <v>0</v>
      </c>
      <c r="AH62" s="5">
        <f t="shared" ca="1" si="23"/>
        <v>0</v>
      </c>
      <c r="AI62" s="5">
        <f t="shared" ca="1" si="23"/>
        <v>0</v>
      </c>
      <c r="AJ62" s="5">
        <f t="shared" ref="AJ62:AY70" ca="1" si="29">+IFERROR(IF($R62&lt;=18,IF($R62&lt;=AJ$3,$S62*INDIRECT(INDEX($T$2:$BO$2,1,MATCH(AJ$3-$R62+1,$T$1:$BO$1,0))&amp;"$42"),0),IF($R62&gt;18,IF(MOD($R62,18)&lt;=AJ$3,$S62*INDIRECT(INDEX($T$2:$BO$2,1,MATCH(AJ$3-$R62+1,$T$1:$BO$1,0))&amp;"$42"),0),0)),0)</f>
        <v>0</v>
      </c>
      <c r="AK62" s="5">
        <f t="shared" ca="1" si="24"/>
        <v>0</v>
      </c>
      <c r="AL62" s="5">
        <f t="shared" ca="1" si="24"/>
        <v>0</v>
      </c>
      <c r="AM62" s="5">
        <f t="shared" ca="1" si="24"/>
        <v>0</v>
      </c>
      <c r="AN62" s="5">
        <f t="shared" ca="1" si="24"/>
        <v>0</v>
      </c>
      <c r="AO62" s="5">
        <f t="shared" ca="1" si="24"/>
        <v>0</v>
      </c>
      <c r="AP62" s="5">
        <f t="shared" ca="1" si="24"/>
        <v>0</v>
      </c>
      <c r="AQ62" s="5">
        <f t="shared" ca="1" si="24"/>
        <v>0</v>
      </c>
      <c r="AR62" s="5">
        <f t="shared" ca="1" si="24"/>
        <v>0</v>
      </c>
      <c r="AS62" s="5">
        <f t="shared" ca="1" si="24"/>
        <v>0</v>
      </c>
      <c r="AT62" s="5">
        <f t="shared" ca="1" si="24"/>
        <v>0</v>
      </c>
      <c r="AU62" s="5">
        <f t="shared" ca="1" si="24"/>
        <v>0</v>
      </c>
      <c r="AV62" s="5">
        <f t="shared" ca="1" si="24"/>
        <v>0</v>
      </c>
      <c r="AW62" s="5">
        <f t="shared" ca="1" si="24"/>
        <v>0</v>
      </c>
      <c r="AX62" s="5">
        <f t="shared" ca="1" si="24"/>
        <v>0</v>
      </c>
      <c r="AY62" s="5">
        <f t="shared" ca="1" si="24"/>
        <v>0</v>
      </c>
      <c r="AZ62" s="5">
        <f t="shared" ref="AZ62:BO70" ca="1" si="30">+IFERROR(IF($R62&lt;=18,IF($R62&lt;=AZ$3,$S62*INDIRECT(INDEX($T$2:$BO$2,1,MATCH(AZ$3-$R62+1,$T$1:$BO$1,0))&amp;"$42"),0),IF($R62&gt;18,IF(MOD($R62,18)&lt;=AZ$3,$S62*INDIRECT(INDEX($T$2:$BO$2,1,MATCH(AZ$3-$R62+1,$T$1:$BO$1,0))&amp;"$42"),0),0)),0)</f>
        <v>0</v>
      </c>
      <c r="BA62" s="5">
        <f t="shared" ca="1" si="25"/>
        <v>0</v>
      </c>
      <c r="BB62" s="5">
        <f t="shared" ca="1" si="25"/>
        <v>0</v>
      </c>
      <c r="BC62" s="5">
        <f t="shared" ca="1" si="25"/>
        <v>0</v>
      </c>
      <c r="BD62" s="5">
        <f t="shared" ca="1" si="25"/>
        <v>0</v>
      </c>
      <c r="BE62" s="5">
        <f t="shared" ca="1" si="25"/>
        <v>0</v>
      </c>
      <c r="BF62" s="5">
        <f t="shared" ca="1" si="25"/>
        <v>0</v>
      </c>
      <c r="BG62" s="5">
        <f t="shared" ca="1" si="25"/>
        <v>0</v>
      </c>
      <c r="BH62" s="5">
        <f t="shared" ca="1" si="25"/>
        <v>0</v>
      </c>
      <c r="BI62" s="5">
        <f t="shared" ca="1" si="25"/>
        <v>0</v>
      </c>
      <c r="BJ62" s="5">
        <f t="shared" ca="1" si="25"/>
        <v>0</v>
      </c>
      <c r="BK62" s="5">
        <f t="shared" ca="1" si="25"/>
        <v>0</v>
      </c>
      <c r="BL62" s="5">
        <f t="shared" ca="1" si="25"/>
        <v>0</v>
      </c>
      <c r="BM62" s="5">
        <f t="shared" ca="1" si="25"/>
        <v>0</v>
      </c>
      <c r="BN62" s="5">
        <f t="shared" ca="1" si="25"/>
        <v>0</v>
      </c>
      <c r="BO62" s="5">
        <f t="shared" ca="1" si="25"/>
        <v>0</v>
      </c>
    </row>
    <row r="63" spans="1:67" ht="10.5" hidden="1" customHeight="1" x14ac:dyDescent="0.2">
      <c r="M63" s="42" t="s">
        <v>26</v>
      </c>
      <c r="N63" s="42"/>
      <c r="Q63" s="72"/>
      <c r="R63">
        <v>17</v>
      </c>
      <c r="S63" s="11" t="e">
        <f t="shared" si="28"/>
        <v>#REF!</v>
      </c>
      <c r="T63" s="5">
        <f t="shared" ca="1" si="26"/>
        <v>0</v>
      </c>
      <c r="U63" s="5">
        <f t="shared" ca="1" si="26"/>
        <v>0</v>
      </c>
      <c r="V63" s="5">
        <f t="shared" ca="1" si="26"/>
        <v>0</v>
      </c>
      <c r="W63" s="5">
        <f t="shared" ca="1" si="26"/>
        <v>0</v>
      </c>
      <c r="X63" s="5">
        <f t="shared" ca="1" si="26"/>
        <v>0</v>
      </c>
      <c r="Y63" s="5">
        <f t="shared" ca="1" si="26"/>
        <v>0</v>
      </c>
      <c r="Z63" s="5">
        <f t="shared" ca="1" si="26"/>
        <v>0</v>
      </c>
      <c r="AA63" s="5">
        <f t="shared" ca="1" si="26"/>
        <v>0</v>
      </c>
      <c r="AB63" s="5">
        <f t="shared" ca="1" si="26"/>
        <v>0</v>
      </c>
      <c r="AC63" s="5">
        <f t="shared" ca="1" si="26"/>
        <v>0</v>
      </c>
      <c r="AD63" s="5">
        <f t="shared" ca="1" si="26"/>
        <v>0</v>
      </c>
      <c r="AE63" s="5">
        <f t="shared" ca="1" si="26"/>
        <v>0</v>
      </c>
      <c r="AF63" s="5">
        <f t="shared" ca="1" si="26"/>
        <v>0</v>
      </c>
      <c r="AG63" s="5">
        <f t="shared" ca="1" si="26"/>
        <v>0</v>
      </c>
      <c r="AH63" s="5">
        <f t="shared" ca="1" si="26"/>
        <v>0</v>
      </c>
      <c r="AI63" s="5">
        <f t="shared" ca="1" si="26"/>
        <v>0</v>
      </c>
      <c r="AJ63" s="5">
        <f t="shared" ca="1" si="29"/>
        <v>0</v>
      </c>
      <c r="AK63" s="5">
        <f t="shared" ca="1" si="29"/>
        <v>0</v>
      </c>
      <c r="AL63" s="5">
        <f t="shared" ca="1" si="29"/>
        <v>0</v>
      </c>
      <c r="AM63" s="5">
        <f t="shared" ca="1" si="29"/>
        <v>0</v>
      </c>
      <c r="AN63" s="5">
        <f t="shared" ca="1" si="29"/>
        <v>0</v>
      </c>
      <c r="AO63" s="5">
        <f t="shared" ca="1" si="29"/>
        <v>0</v>
      </c>
      <c r="AP63" s="5">
        <f t="shared" ca="1" si="29"/>
        <v>0</v>
      </c>
      <c r="AQ63" s="5">
        <f t="shared" ca="1" si="29"/>
        <v>0</v>
      </c>
      <c r="AR63" s="5">
        <f t="shared" ca="1" si="29"/>
        <v>0</v>
      </c>
      <c r="AS63" s="5">
        <f t="shared" ca="1" si="29"/>
        <v>0</v>
      </c>
      <c r="AT63" s="5">
        <f t="shared" ca="1" si="29"/>
        <v>0</v>
      </c>
      <c r="AU63" s="5">
        <f t="shared" ca="1" si="29"/>
        <v>0</v>
      </c>
      <c r="AV63" s="5">
        <f t="shared" ca="1" si="29"/>
        <v>0</v>
      </c>
      <c r="AW63" s="5">
        <f t="shared" ca="1" si="29"/>
        <v>0</v>
      </c>
      <c r="AX63" s="5">
        <f t="shared" ca="1" si="29"/>
        <v>0</v>
      </c>
      <c r="AY63" s="5">
        <f t="shared" ca="1" si="29"/>
        <v>0</v>
      </c>
      <c r="AZ63" s="5">
        <f t="shared" ca="1" si="30"/>
        <v>0</v>
      </c>
      <c r="BA63" s="5">
        <f t="shared" ca="1" si="30"/>
        <v>0</v>
      </c>
      <c r="BB63" s="5">
        <f t="shared" ca="1" si="30"/>
        <v>0</v>
      </c>
      <c r="BC63" s="5">
        <f t="shared" ca="1" si="30"/>
        <v>0</v>
      </c>
      <c r="BD63" s="5">
        <f t="shared" ca="1" si="30"/>
        <v>0</v>
      </c>
      <c r="BE63" s="5">
        <f t="shared" ca="1" si="30"/>
        <v>0</v>
      </c>
      <c r="BF63" s="5">
        <f t="shared" ca="1" si="30"/>
        <v>0</v>
      </c>
      <c r="BG63" s="5">
        <f t="shared" ca="1" si="30"/>
        <v>0</v>
      </c>
      <c r="BH63" s="5">
        <f t="shared" ca="1" si="30"/>
        <v>0</v>
      </c>
      <c r="BI63" s="5">
        <f t="shared" ca="1" si="30"/>
        <v>0</v>
      </c>
      <c r="BJ63" s="5">
        <f t="shared" ca="1" si="30"/>
        <v>0</v>
      </c>
      <c r="BK63" s="5">
        <f t="shared" ca="1" si="30"/>
        <v>0</v>
      </c>
      <c r="BL63" s="5">
        <f t="shared" ca="1" si="30"/>
        <v>0</v>
      </c>
      <c r="BM63" s="5">
        <f t="shared" ca="1" si="30"/>
        <v>0</v>
      </c>
      <c r="BN63" s="5">
        <f t="shared" ca="1" si="30"/>
        <v>0</v>
      </c>
      <c r="BO63" s="5">
        <f t="shared" ca="1" si="30"/>
        <v>0</v>
      </c>
    </row>
    <row r="64" spans="1:67" ht="10.5" hidden="1" customHeight="1" x14ac:dyDescent="0.2">
      <c r="M64" s="42" t="s">
        <v>27</v>
      </c>
      <c r="N64" s="42"/>
      <c r="Q64" s="72"/>
      <c r="R64">
        <v>18</v>
      </c>
      <c r="S64" s="11" t="e">
        <f t="shared" si="28"/>
        <v>#REF!</v>
      </c>
      <c r="T64" s="5">
        <f t="shared" ref="T64:AI70" ca="1" si="31">+IFERROR(IF($R64&lt;=18,IF($R64&lt;=T$3,$S64*INDIRECT(INDEX($T$2:$BO$2,1,MATCH(T$3-$R64+1,$T$1:$BO$1,0))&amp;"$42"),0),IF($R64&gt;18,IF(MOD($R64,18)&lt;=T$3,$S64*INDIRECT(INDEX($T$2:$BO$2,1,MATCH(T$3-$R64+1,$T$1:$BO$1,0))&amp;"$42"),0),0)),0)</f>
        <v>0</v>
      </c>
      <c r="U64" s="5">
        <f t="shared" ca="1" si="31"/>
        <v>0</v>
      </c>
      <c r="V64" s="5">
        <f t="shared" ca="1" si="31"/>
        <v>0</v>
      </c>
      <c r="W64" s="5">
        <f t="shared" ca="1" si="31"/>
        <v>0</v>
      </c>
      <c r="X64" s="5">
        <f t="shared" ca="1" si="31"/>
        <v>0</v>
      </c>
      <c r="Y64" s="5">
        <f t="shared" ca="1" si="31"/>
        <v>0</v>
      </c>
      <c r="Z64" s="5">
        <f t="shared" ca="1" si="31"/>
        <v>0</v>
      </c>
      <c r="AA64" s="5">
        <f t="shared" ca="1" si="31"/>
        <v>0</v>
      </c>
      <c r="AB64" s="5">
        <f t="shared" ca="1" si="31"/>
        <v>0</v>
      </c>
      <c r="AC64" s="5">
        <f t="shared" ca="1" si="31"/>
        <v>0</v>
      </c>
      <c r="AD64" s="5">
        <f t="shared" ca="1" si="31"/>
        <v>0</v>
      </c>
      <c r="AE64" s="5">
        <f t="shared" ca="1" si="31"/>
        <v>0</v>
      </c>
      <c r="AF64" s="5">
        <f t="shared" ca="1" si="31"/>
        <v>0</v>
      </c>
      <c r="AG64" s="5">
        <f t="shared" ca="1" si="31"/>
        <v>0</v>
      </c>
      <c r="AH64" s="5">
        <f t="shared" ca="1" si="31"/>
        <v>0</v>
      </c>
      <c r="AI64" s="5">
        <f t="shared" ca="1" si="31"/>
        <v>0</v>
      </c>
      <c r="AJ64" s="5">
        <f t="shared" ca="1" si="29"/>
        <v>0</v>
      </c>
      <c r="AK64" s="5">
        <f t="shared" ca="1" si="29"/>
        <v>0</v>
      </c>
      <c r="AL64" s="5">
        <f t="shared" ca="1" si="29"/>
        <v>0</v>
      </c>
      <c r="AM64" s="5">
        <f t="shared" ca="1" si="29"/>
        <v>0</v>
      </c>
      <c r="AN64" s="5">
        <f t="shared" ca="1" si="29"/>
        <v>0</v>
      </c>
      <c r="AO64" s="5">
        <f t="shared" ca="1" si="29"/>
        <v>0</v>
      </c>
      <c r="AP64" s="5">
        <f t="shared" ca="1" si="29"/>
        <v>0</v>
      </c>
      <c r="AQ64" s="5">
        <f t="shared" ca="1" si="29"/>
        <v>0</v>
      </c>
      <c r="AR64" s="5">
        <f t="shared" ca="1" si="29"/>
        <v>0</v>
      </c>
      <c r="AS64" s="5">
        <f t="shared" ca="1" si="29"/>
        <v>0</v>
      </c>
      <c r="AT64" s="5">
        <f t="shared" ca="1" si="29"/>
        <v>0</v>
      </c>
      <c r="AU64" s="5">
        <f t="shared" ca="1" si="29"/>
        <v>0</v>
      </c>
      <c r="AV64" s="5">
        <f t="shared" ca="1" si="29"/>
        <v>0</v>
      </c>
      <c r="AW64" s="5">
        <f t="shared" ca="1" si="29"/>
        <v>0</v>
      </c>
      <c r="AX64" s="5">
        <f t="shared" ca="1" si="29"/>
        <v>0</v>
      </c>
      <c r="AY64" s="5">
        <f t="shared" ca="1" si="29"/>
        <v>0</v>
      </c>
      <c r="AZ64" s="5">
        <f t="shared" ca="1" si="30"/>
        <v>0</v>
      </c>
      <c r="BA64" s="5">
        <f t="shared" ca="1" si="30"/>
        <v>0</v>
      </c>
      <c r="BB64" s="5">
        <f t="shared" ca="1" si="30"/>
        <v>0</v>
      </c>
      <c r="BC64" s="5">
        <f t="shared" ca="1" si="30"/>
        <v>0</v>
      </c>
      <c r="BD64" s="5">
        <f t="shared" ca="1" si="30"/>
        <v>0</v>
      </c>
      <c r="BE64" s="5">
        <f t="shared" ca="1" si="30"/>
        <v>0</v>
      </c>
      <c r="BF64" s="5">
        <f t="shared" ca="1" si="30"/>
        <v>0</v>
      </c>
      <c r="BG64" s="5">
        <f t="shared" ca="1" si="30"/>
        <v>0</v>
      </c>
      <c r="BH64" s="5">
        <f t="shared" ca="1" si="30"/>
        <v>0</v>
      </c>
      <c r="BI64" s="5">
        <f t="shared" ca="1" si="30"/>
        <v>0</v>
      </c>
      <c r="BJ64" s="5">
        <f t="shared" ca="1" si="30"/>
        <v>0</v>
      </c>
      <c r="BK64" s="5">
        <f t="shared" ca="1" si="30"/>
        <v>0</v>
      </c>
      <c r="BL64" s="5">
        <f t="shared" ca="1" si="30"/>
        <v>0</v>
      </c>
      <c r="BM64" s="5">
        <f t="shared" ca="1" si="30"/>
        <v>0</v>
      </c>
      <c r="BN64" s="5">
        <f t="shared" ca="1" si="30"/>
        <v>0</v>
      </c>
      <c r="BO64" s="5">
        <f t="shared" ca="1" si="30"/>
        <v>0</v>
      </c>
    </row>
    <row r="65" spans="5:67" ht="10.5" hidden="1" customHeight="1" x14ac:dyDescent="0.2">
      <c r="M65" s="42" t="s">
        <v>28</v>
      </c>
      <c r="N65" s="42"/>
      <c r="Q65" s="72"/>
      <c r="R65">
        <v>19</v>
      </c>
      <c r="S65" s="11" t="e">
        <f t="shared" si="28"/>
        <v>#REF!</v>
      </c>
      <c r="T65" s="5">
        <f t="shared" ca="1" si="31"/>
        <v>0</v>
      </c>
      <c r="U65" s="5">
        <f t="shared" ca="1" si="31"/>
        <v>0</v>
      </c>
      <c r="V65" s="5">
        <f t="shared" ca="1" si="31"/>
        <v>0</v>
      </c>
      <c r="W65" s="5">
        <f t="shared" ca="1" si="31"/>
        <v>0</v>
      </c>
      <c r="X65" s="5">
        <f t="shared" ca="1" si="31"/>
        <v>0</v>
      </c>
      <c r="Y65" s="5">
        <f t="shared" ca="1" si="31"/>
        <v>0</v>
      </c>
      <c r="Z65" s="5">
        <f t="shared" ca="1" si="31"/>
        <v>0</v>
      </c>
      <c r="AA65" s="5">
        <f t="shared" ca="1" si="31"/>
        <v>0</v>
      </c>
      <c r="AB65" s="5">
        <f t="shared" ca="1" si="31"/>
        <v>0</v>
      </c>
      <c r="AC65" s="5">
        <f t="shared" ca="1" si="31"/>
        <v>0</v>
      </c>
      <c r="AD65" s="5">
        <f t="shared" ca="1" si="31"/>
        <v>0</v>
      </c>
      <c r="AE65" s="5">
        <f t="shared" ca="1" si="31"/>
        <v>0</v>
      </c>
      <c r="AF65" s="5">
        <f t="shared" ca="1" si="31"/>
        <v>0</v>
      </c>
      <c r="AG65" s="5">
        <f t="shared" ca="1" si="31"/>
        <v>0</v>
      </c>
      <c r="AH65" s="5">
        <f t="shared" ca="1" si="31"/>
        <v>0</v>
      </c>
      <c r="AI65" s="5">
        <f t="shared" ca="1" si="31"/>
        <v>0</v>
      </c>
      <c r="AJ65" s="5">
        <f t="shared" ca="1" si="29"/>
        <v>0</v>
      </c>
      <c r="AK65" s="5">
        <f t="shared" ca="1" si="29"/>
        <v>0</v>
      </c>
      <c r="AL65" s="5">
        <f t="shared" ca="1" si="29"/>
        <v>0</v>
      </c>
      <c r="AM65" s="5">
        <f t="shared" ca="1" si="29"/>
        <v>0</v>
      </c>
      <c r="AN65" s="5">
        <f t="shared" ca="1" si="29"/>
        <v>0</v>
      </c>
      <c r="AO65" s="5">
        <f t="shared" ca="1" si="29"/>
        <v>0</v>
      </c>
      <c r="AP65" s="5">
        <f t="shared" ca="1" si="29"/>
        <v>0</v>
      </c>
      <c r="AQ65" s="5">
        <f t="shared" ca="1" si="29"/>
        <v>0</v>
      </c>
      <c r="AR65" s="5">
        <f t="shared" ca="1" si="29"/>
        <v>0</v>
      </c>
      <c r="AS65" s="5">
        <f t="shared" ca="1" si="29"/>
        <v>0</v>
      </c>
      <c r="AT65" s="5">
        <f t="shared" ca="1" si="29"/>
        <v>0</v>
      </c>
      <c r="AU65" s="5">
        <f t="shared" ca="1" si="29"/>
        <v>0</v>
      </c>
      <c r="AV65" s="5">
        <f t="shared" ca="1" si="29"/>
        <v>0</v>
      </c>
      <c r="AW65" s="5">
        <f t="shared" ca="1" si="29"/>
        <v>0</v>
      </c>
      <c r="AX65" s="5">
        <f t="shared" ca="1" si="29"/>
        <v>0</v>
      </c>
      <c r="AY65" s="5">
        <f t="shared" ca="1" si="29"/>
        <v>0</v>
      </c>
      <c r="AZ65" s="5">
        <f t="shared" ca="1" si="30"/>
        <v>0</v>
      </c>
      <c r="BA65" s="5">
        <f t="shared" ca="1" si="30"/>
        <v>0</v>
      </c>
      <c r="BB65" s="5">
        <f t="shared" ca="1" si="30"/>
        <v>0</v>
      </c>
      <c r="BC65" s="5">
        <f t="shared" ca="1" si="30"/>
        <v>0</v>
      </c>
      <c r="BD65" s="5">
        <f t="shared" ca="1" si="30"/>
        <v>0</v>
      </c>
      <c r="BE65" s="5">
        <f t="shared" ca="1" si="30"/>
        <v>0</v>
      </c>
      <c r="BF65" s="5">
        <f t="shared" ca="1" si="30"/>
        <v>0</v>
      </c>
      <c r="BG65" s="5">
        <f t="shared" ca="1" si="30"/>
        <v>0</v>
      </c>
      <c r="BH65" s="5">
        <f t="shared" ca="1" si="30"/>
        <v>0</v>
      </c>
      <c r="BI65" s="5">
        <f t="shared" ca="1" si="30"/>
        <v>0</v>
      </c>
      <c r="BJ65" s="5">
        <f t="shared" ca="1" si="30"/>
        <v>0</v>
      </c>
      <c r="BK65" s="5">
        <f t="shared" ca="1" si="30"/>
        <v>0</v>
      </c>
      <c r="BL65" s="5">
        <f t="shared" ca="1" si="30"/>
        <v>0</v>
      </c>
      <c r="BM65" s="5">
        <f t="shared" ca="1" si="30"/>
        <v>0</v>
      </c>
      <c r="BN65" s="5">
        <f t="shared" ca="1" si="30"/>
        <v>0</v>
      </c>
      <c r="BO65" s="5">
        <f t="shared" ca="1" si="30"/>
        <v>0</v>
      </c>
    </row>
    <row r="66" spans="5:67" ht="10.5" hidden="1" customHeight="1" x14ac:dyDescent="0.2">
      <c r="M66" s="42" t="s">
        <v>29</v>
      </c>
      <c r="N66" s="42"/>
      <c r="Q66" s="72"/>
      <c r="R66">
        <v>20</v>
      </c>
      <c r="S66" s="11" t="e">
        <f t="shared" si="28"/>
        <v>#REF!</v>
      </c>
      <c r="T66" s="5">
        <f t="shared" ca="1" si="31"/>
        <v>0</v>
      </c>
      <c r="U66" s="5">
        <f t="shared" ca="1" si="31"/>
        <v>0</v>
      </c>
      <c r="V66" s="5">
        <f t="shared" ca="1" si="31"/>
        <v>0</v>
      </c>
      <c r="W66" s="5">
        <f t="shared" ca="1" si="31"/>
        <v>0</v>
      </c>
      <c r="X66" s="5">
        <f t="shared" ca="1" si="31"/>
        <v>0</v>
      </c>
      <c r="Y66" s="5">
        <f t="shared" ca="1" si="31"/>
        <v>0</v>
      </c>
      <c r="Z66" s="5">
        <f t="shared" ca="1" si="31"/>
        <v>0</v>
      </c>
      <c r="AA66" s="5">
        <f t="shared" ca="1" si="31"/>
        <v>0</v>
      </c>
      <c r="AB66" s="5">
        <f t="shared" ca="1" si="31"/>
        <v>0</v>
      </c>
      <c r="AC66" s="5">
        <f t="shared" ca="1" si="31"/>
        <v>0</v>
      </c>
      <c r="AD66" s="5">
        <f t="shared" ca="1" si="31"/>
        <v>0</v>
      </c>
      <c r="AE66" s="5">
        <f t="shared" ca="1" si="31"/>
        <v>0</v>
      </c>
      <c r="AF66" s="5">
        <f t="shared" ca="1" si="31"/>
        <v>0</v>
      </c>
      <c r="AG66" s="5">
        <f t="shared" ca="1" si="31"/>
        <v>0</v>
      </c>
      <c r="AH66" s="5">
        <f t="shared" ca="1" si="31"/>
        <v>0</v>
      </c>
      <c r="AI66" s="5">
        <f t="shared" ca="1" si="31"/>
        <v>0</v>
      </c>
      <c r="AJ66" s="5">
        <f t="shared" ca="1" si="29"/>
        <v>0</v>
      </c>
      <c r="AK66" s="5">
        <f t="shared" ca="1" si="29"/>
        <v>0</v>
      </c>
      <c r="AL66" s="5">
        <f t="shared" ca="1" si="29"/>
        <v>0</v>
      </c>
      <c r="AM66" s="5">
        <f t="shared" ca="1" si="29"/>
        <v>0</v>
      </c>
      <c r="AN66" s="5">
        <f t="shared" ca="1" si="29"/>
        <v>0</v>
      </c>
      <c r="AO66" s="5">
        <f t="shared" ca="1" si="29"/>
        <v>0</v>
      </c>
      <c r="AP66" s="5">
        <f t="shared" ca="1" si="29"/>
        <v>0</v>
      </c>
      <c r="AQ66" s="5">
        <f t="shared" ca="1" si="29"/>
        <v>0</v>
      </c>
      <c r="AR66" s="5">
        <f t="shared" ca="1" si="29"/>
        <v>0</v>
      </c>
      <c r="AS66" s="5">
        <f t="shared" ca="1" si="29"/>
        <v>0</v>
      </c>
      <c r="AT66" s="5">
        <f t="shared" ca="1" si="29"/>
        <v>0</v>
      </c>
      <c r="AU66" s="5">
        <f t="shared" ca="1" si="29"/>
        <v>0</v>
      </c>
      <c r="AV66" s="5">
        <f t="shared" ca="1" si="29"/>
        <v>0</v>
      </c>
      <c r="AW66" s="5">
        <f t="shared" ca="1" si="29"/>
        <v>0</v>
      </c>
      <c r="AX66" s="5">
        <f t="shared" ca="1" si="29"/>
        <v>0</v>
      </c>
      <c r="AY66" s="5">
        <f t="shared" ca="1" si="29"/>
        <v>0</v>
      </c>
      <c r="AZ66" s="5">
        <f t="shared" ca="1" si="30"/>
        <v>0</v>
      </c>
      <c r="BA66" s="5">
        <f t="shared" ca="1" si="30"/>
        <v>0</v>
      </c>
      <c r="BB66" s="5">
        <f t="shared" ca="1" si="30"/>
        <v>0</v>
      </c>
      <c r="BC66" s="5">
        <f t="shared" ca="1" si="30"/>
        <v>0</v>
      </c>
      <c r="BD66" s="5">
        <f t="shared" ca="1" si="30"/>
        <v>0</v>
      </c>
      <c r="BE66" s="5">
        <f t="shared" ca="1" si="30"/>
        <v>0</v>
      </c>
      <c r="BF66" s="5">
        <f t="shared" ca="1" si="30"/>
        <v>0</v>
      </c>
      <c r="BG66" s="5">
        <f t="shared" ca="1" si="30"/>
        <v>0</v>
      </c>
      <c r="BH66" s="5">
        <f t="shared" ca="1" si="30"/>
        <v>0</v>
      </c>
      <c r="BI66" s="5">
        <f t="shared" ca="1" si="30"/>
        <v>0</v>
      </c>
      <c r="BJ66" s="5">
        <f t="shared" ca="1" si="30"/>
        <v>0</v>
      </c>
      <c r="BK66" s="5">
        <f t="shared" ca="1" si="30"/>
        <v>0</v>
      </c>
      <c r="BL66" s="5">
        <f t="shared" ca="1" si="30"/>
        <v>0</v>
      </c>
      <c r="BM66" s="5">
        <f t="shared" ca="1" si="30"/>
        <v>0</v>
      </c>
      <c r="BN66" s="5">
        <f t="shared" ca="1" si="30"/>
        <v>0</v>
      </c>
      <c r="BO66" s="5">
        <f t="shared" ca="1" si="30"/>
        <v>0</v>
      </c>
    </row>
    <row r="67" spans="5:67" ht="10.5" hidden="1" customHeight="1" x14ac:dyDescent="0.2">
      <c r="M67" s="42" t="s">
        <v>30</v>
      </c>
      <c r="N67" s="42"/>
      <c r="Q67" s="72"/>
      <c r="R67">
        <v>21</v>
      </c>
      <c r="S67" s="11" t="e">
        <f t="shared" si="28"/>
        <v>#REF!</v>
      </c>
      <c r="T67" s="5">
        <f t="shared" ca="1" si="31"/>
        <v>0</v>
      </c>
      <c r="U67" s="5">
        <f t="shared" ca="1" si="31"/>
        <v>0</v>
      </c>
      <c r="V67" s="5">
        <f t="shared" ca="1" si="31"/>
        <v>0</v>
      </c>
      <c r="W67" s="5">
        <f t="shared" ca="1" si="31"/>
        <v>0</v>
      </c>
      <c r="X67" s="5">
        <f t="shared" ca="1" si="31"/>
        <v>0</v>
      </c>
      <c r="Y67" s="5">
        <f t="shared" ca="1" si="31"/>
        <v>0</v>
      </c>
      <c r="Z67" s="5">
        <f t="shared" ca="1" si="31"/>
        <v>0</v>
      </c>
      <c r="AA67" s="5">
        <f t="shared" ca="1" si="31"/>
        <v>0</v>
      </c>
      <c r="AB67" s="5">
        <f t="shared" ca="1" si="31"/>
        <v>0</v>
      </c>
      <c r="AC67" s="5">
        <f t="shared" ca="1" si="31"/>
        <v>0</v>
      </c>
      <c r="AD67" s="5">
        <f t="shared" ca="1" si="31"/>
        <v>0</v>
      </c>
      <c r="AE67" s="5">
        <f t="shared" ca="1" si="31"/>
        <v>0</v>
      </c>
      <c r="AF67" s="5">
        <f t="shared" ca="1" si="31"/>
        <v>0</v>
      </c>
      <c r="AG67" s="5">
        <f t="shared" ca="1" si="31"/>
        <v>0</v>
      </c>
      <c r="AH67" s="5">
        <f t="shared" ca="1" si="31"/>
        <v>0</v>
      </c>
      <c r="AI67" s="5">
        <f t="shared" ca="1" si="31"/>
        <v>0</v>
      </c>
      <c r="AJ67" s="5">
        <f t="shared" ca="1" si="29"/>
        <v>0</v>
      </c>
      <c r="AK67" s="5">
        <f t="shared" ca="1" si="29"/>
        <v>0</v>
      </c>
      <c r="AL67" s="5">
        <f t="shared" ca="1" si="29"/>
        <v>0</v>
      </c>
      <c r="AM67" s="5">
        <f t="shared" ca="1" si="29"/>
        <v>0</v>
      </c>
      <c r="AN67" s="5">
        <f t="shared" ca="1" si="29"/>
        <v>0</v>
      </c>
      <c r="AO67" s="5">
        <f t="shared" ca="1" si="29"/>
        <v>0</v>
      </c>
      <c r="AP67" s="5">
        <f t="shared" ca="1" si="29"/>
        <v>0</v>
      </c>
      <c r="AQ67" s="5">
        <f t="shared" ca="1" si="29"/>
        <v>0</v>
      </c>
      <c r="AR67" s="5">
        <f t="shared" ca="1" si="29"/>
        <v>0</v>
      </c>
      <c r="AS67" s="5">
        <f t="shared" ca="1" si="29"/>
        <v>0</v>
      </c>
      <c r="AT67" s="5">
        <f t="shared" ca="1" si="29"/>
        <v>0</v>
      </c>
      <c r="AU67" s="5">
        <f t="shared" ca="1" si="29"/>
        <v>0</v>
      </c>
      <c r="AV67" s="5">
        <f t="shared" ca="1" si="29"/>
        <v>0</v>
      </c>
      <c r="AW67" s="5">
        <f t="shared" ca="1" si="29"/>
        <v>0</v>
      </c>
      <c r="AX67" s="5">
        <f t="shared" ca="1" si="29"/>
        <v>0</v>
      </c>
      <c r="AY67" s="5">
        <f t="shared" ca="1" si="29"/>
        <v>0</v>
      </c>
      <c r="AZ67" s="5">
        <f t="shared" ca="1" si="30"/>
        <v>0</v>
      </c>
      <c r="BA67" s="5">
        <f t="shared" ca="1" si="30"/>
        <v>0</v>
      </c>
      <c r="BB67" s="5">
        <f t="shared" ca="1" si="30"/>
        <v>0</v>
      </c>
      <c r="BC67" s="5">
        <f t="shared" ca="1" si="30"/>
        <v>0</v>
      </c>
      <c r="BD67" s="5">
        <f t="shared" ca="1" si="30"/>
        <v>0</v>
      </c>
      <c r="BE67" s="5">
        <f t="shared" ca="1" si="30"/>
        <v>0</v>
      </c>
      <c r="BF67" s="5">
        <f t="shared" ca="1" si="30"/>
        <v>0</v>
      </c>
      <c r="BG67" s="5">
        <f t="shared" ca="1" si="30"/>
        <v>0</v>
      </c>
      <c r="BH67" s="5">
        <f t="shared" ca="1" si="30"/>
        <v>0</v>
      </c>
      <c r="BI67" s="5">
        <f t="shared" ca="1" si="30"/>
        <v>0</v>
      </c>
      <c r="BJ67" s="5">
        <f t="shared" ca="1" si="30"/>
        <v>0</v>
      </c>
      <c r="BK67" s="5">
        <f t="shared" ca="1" si="30"/>
        <v>0</v>
      </c>
      <c r="BL67" s="5">
        <f t="shared" ca="1" si="30"/>
        <v>0</v>
      </c>
      <c r="BM67" s="5">
        <f t="shared" ca="1" si="30"/>
        <v>0</v>
      </c>
      <c r="BN67" s="5">
        <f t="shared" ca="1" si="30"/>
        <v>0</v>
      </c>
      <c r="BO67" s="5">
        <f t="shared" ca="1" si="30"/>
        <v>0</v>
      </c>
    </row>
    <row r="68" spans="5:67" ht="10.5" hidden="1" customHeight="1" x14ac:dyDescent="0.2">
      <c r="M68" s="42" t="s">
        <v>31</v>
      </c>
      <c r="N68" s="42"/>
      <c r="Q68" s="72"/>
      <c r="R68">
        <v>22</v>
      </c>
      <c r="S68" s="11" t="e">
        <f t="shared" si="28"/>
        <v>#REF!</v>
      </c>
      <c r="T68" s="5">
        <f t="shared" ca="1" si="31"/>
        <v>0</v>
      </c>
      <c r="U68" s="5">
        <f t="shared" ca="1" si="31"/>
        <v>0</v>
      </c>
      <c r="V68" s="5">
        <f t="shared" ca="1" si="31"/>
        <v>0</v>
      </c>
      <c r="W68" s="5">
        <f t="shared" ca="1" si="31"/>
        <v>0</v>
      </c>
      <c r="X68" s="5">
        <f t="shared" ca="1" si="31"/>
        <v>0</v>
      </c>
      <c r="Y68" s="5">
        <f t="shared" ca="1" si="31"/>
        <v>0</v>
      </c>
      <c r="Z68" s="5">
        <f t="shared" ca="1" si="31"/>
        <v>0</v>
      </c>
      <c r="AA68" s="5">
        <f t="shared" ca="1" si="31"/>
        <v>0</v>
      </c>
      <c r="AB68" s="5">
        <f t="shared" ca="1" si="31"/>
        <v>0</v>
      </c>
      <c r="AC68" s="5">
        <f t="shared" ca="1" si="31"/>
        <v>0</v>
      </c>
      <c r="AD68" s="5">
        <f t="shared" ca="1" si="31"/>
        <v>0</v>
      </c>
      <c r="AE68" s="5">
        <f t="shared" ca="1" si="31"/>
        <v>0</v>
      </c>
      <c r="AF68" s="5">
        <f t="shared" ca="1" si="31"/>
        <v>0</v>
      </c>
      <c r="AG68" s="5">
        <f t="shared" ca="1" si="31"/>
        <v>0</v>
      </c>
      <c r="AH68" s="5">
        <f t="shared" ca="1" si="31"/>
        <v>0</v>
      </c>
      <c r="AI68" s="5">
        <f t="shared" ca="1" si="31"/>
        <v>0</v>
      </c>
      <c r="AJ68" s="5">
        <f t="shared" ca="1" si="29"/>
        <v>0</v>
      </c>
      <c r="AK68" s="5">
        <f t="shared" ca="1" si="29"/>
        <v>0</v>
      </c>
      <c r="AL68" s="5">
        <f t="shared" ca="1" si="29"/>
        <v>0</v>
      </c>
      <c r="AM68" s="5">
        <f t="shared" ca="1" si="29"/>
        <v>0</v>
      </c>
      <c r="AN68" s="5">
        <f t="shared" ca="1" si="29"/>
        <v>0</v>
      </c>
      <c r="AO68" s="5">
        <f t="shared" ca="1" si="29"/>
        <v>0</v>
      </c>
      <c r="AP68" s="5">
        <f t="shared" ca="1" si="29"/>
        <v>0</v>
      </c>
      <c r="AQ68" s="5">
        <f t="shared" ca="1" si="29"/>
        <v>0</v>
      </c>
      <c r="AR68" s="5">
        <f t="shared" ca="1" si="29"/>
        <v>0</v>
      </c>
      <c r="AS68" s="5">
        <f t="shared" ca="1" si="29"/>
        <v>0</v>
      </c>
      <c r="AT68" s="5">
        <f t="shared" ca="1" si="29"/>
        <v>0</v>
      </c>
      <c r="AU68" s="5">
        <f t="shared" ca="1" si="29"/>
        <v>0</v>
      </c>
      <c r="AV68" s="5">
        <f t="shared" ca="1" si="29"/>
        <v>0</v>
      </c>
      <c r="AW68" s="5">
        <f t="shared" ca="1" si="29"/>
        <v>0</v>
      </c>
      <c r="AX68" s="5">
        <f t="shared" ca="1" si="29"/>
        <v>0</v>
      </c>
      <c r="AY68" s="5">
        <f t="shared" ca="1" si="29"/>
        <v>0</v>
      </c>
      <c r="AZ68" s="5">
        <f t="shared" ca="1" si="30"/>
        <v>0</v>
      </c>
      <c r="BA68" s="5">
        <f t="shared" ca="1" si="30"/>
        <v>0</v>
      </c>
      <c r="BB68" s="5">
        <f t="shared" ca="1" si="30"/>
        <v>0</v>
      </c>
      <c r="BC68" s="5">
        <f t="shared" ca="1" si="30"/>
        <v>0</v>
      </c>
      <c r="BD68" s="5">
        <f t="shared" ca="1" si="30"/>
        <v>0</v>
      </c>
      <c r="BE68" s="5">
        <f t="shared" ca="1" si="30"/>
        <v>0</v>
      </c>
      <c r="BF68" s="5">
        <f t="shared" ca="1" si="30"/>
        <v>0</v>
      </c>
      <c r="BG68" s="5">
        <f t="shared" ca="1" si="30"/>
        <v>0</v>
      </c>
      <c r="BH68" s="5">
        <f t="shared" ca="1" si="30"/>
        <v>0</v>
      </c>
      <c r="BI68" s="5">
        <f t="shared" ca="1" si="30"/>
        <v>0</v>
      </c>
      <c r="BJ68" s="5">
        <f t="shared" ca="1" si="30"/>
        <v>0</v>
      </c>
      <c r="BK68" s="5">
        <f t="shared" ca="1" si="30"/>
        <v>0</v>
      </c>
      <c r="BL68" s="5">
        <f t="shared" ca="1" si="30"/>
        <v>0</v>
      </c>
      <c r="BM68" s="5">
        <f t="shared" ca="1" si="30"/>
        <v>0</v>
      </c>
      <c r="BN68" s="5">
        <f t="shared" ca="1" si="30"/>
        <v>0</v>
      </c>
      <c r="BO68" s="5">
        <f t="shared" ca="1" si="30"/>
        <v>0</v>
      </c>
    </row>
    <row r="69" spans="5:67" ht="10.5" hidden="1" customHeight="1" x14ac:dyDescent="0.2">
      <c r="M69" s="42" t="s">
        <v>32</v>
      </c>
      <c r="N69" s="42"/>
      <c r="Q69" s="72"/>
      <c r="R69">
        <v>23</v>
      </c>
      <c r="S69" s="11" t="e">
        <f t="shared" si="28"/>
        <v>#REF!</v>
      </c>
      <c r="T69" s="5">
        <f t="shared" ca="1" si="31"/>
        <v>0</v>
      </c>
      <c r="U69" s="5">
        <f t="shared" ca="1" si="31"/>
        <v>0</v>
      </c>
      <c r="V69" s="5">
        <f t="shared" ca="1" si="31"/>
        <v>0</v>
      </c>
      <c r="W69" s="5">
        <f t="shared" ca="1" si="31"/>
        <v>0</v>
      </c>
      <c r="X69" s="5">
        <f t="shared" ca="1" si="31"/>
        <v>0</v>
      </c>
      <c r="Y69" s="5">
        <f t="shared" ca="1" si="31"/>
        <v>0</v>
      </c>
      <c r="Z69" s="5">
        <f t="shared" ca="1" si="31"/>
        <v>0</v>
      </c>
      <c r="AA69" s="5">
        <f t="shared" ca="1" si="31"/>
        <v>0</v>
      </c>
      <c r="AB69" s="5">
        <f t="shared" ca="1" si="31"/>
        <v>0</v>
      </c>
      <c r="AC69" s="5">
        <f t="shared" ca="1" si="31"/>
        <v>0</v>
      </c>
      <c r="AD69" s="5">
        <f t="shared" ca="1" si="31"/>
        <v>0</v>
      </c>
      <c r="AE69" s="5">
        <f t="shared" ca="1" si="31"/>
        <v>0</v>
      </c>
      <c r="AF69" s="5">
        <f t="shared" ca="1" si="31"/>
        <v>0</v>
      </c>
      <c r="AG69" s="5">
        <f t="shared" ca="1" si="31"/>
        <v>0</v>
      </c>
      <c r="AH69" s="5">
        <f t="shared" ca="1" si="31"/>
        <v>0</v>
      </c>
      <c r="AI69" s="5">
        <f t="shared" ca="1" si="31"/>
        <v>0</v>
      </c>
      <c r="AJ69" s="5">
        <f t="shared" ca="1" si="29"/>
        <v>0</v>
      </c>
      <c r="AK69" s="5">
        <f t="shared" ca="1" si="29"/>
        <v>0</v>
      </c>
      <c r="AL69" s="5">
        <f t="shared" ca="1" si="29"/>
        <v>0</v>
      </c>
      <c r="AM69" s="5">
        <f t="shared" ca="1" si="29"/>
        <v>0</v>
      </c>
      <c r="AN69" s="5">
        <f t="shared" ca="1" si="29"/>
        <v>0</v>
      </c>
      <c r="AO69" s="5">
        <f t="shared" ca="1" si="29"/>
        <v>0</v>
      </c>
      <c r="AP69" s="5">
        <f t="shared" ca="1" si="29"/>
        <v>0</v>
      </c>
      <c r="AQ69" s="5">
        <f t="shared" ca="1" si="29"/>
        <v>0</v>
      </c>
      <c r="AR69" s="5">
        <f t="shared" ca="1" si="29"/>
        <v>0</v>
      </c>
      <c r="AS69" s="5">
        <f t="shared" ca="1" si="29"/>
        <v>0</v>
      </c>
      <c r="AT69" s="5">
        <f t="shared" ca="1" si="29"/>
        <v>0</v>
      </c>
      <c r="AU69" s="5">
        <f t="shared" ca="1" si="29"/>
        <v>0</v>
      </c>
      <c r="AV69" s="5">
        <f t="shared" ca="1" si="29"/>
        <v>0</v>
      </c>
      <c r="AW69" s="5">
        <f t="shared" ca="1" si="29"/>
        <v>0</v>
      </c>
      <c r="AX69" s="5">
        <f t="shared" ca="1" si="29"/>
        <v>0</v>
      </c>
      <c r="AY69" s="5">
        <f t="shared" ca="1" si="29"/>
        <v>0</v>
      </c>
      <c r="AZ69" s="5">
        <f t="shared" ca="1" si="30"/>
        <v>0</v>
      </c>
      <c r="BA69" s="5">
        <f t="shared" ca="1" si="30"/>
        <v>0</v>
      </c>
      <c r="BB69" s="5">
        <f t="shared" ca="1" si="30"/>
        <v>0</v>
      </c>
      <c r="BC69" s="5">
        <f t="shared" ca="1" si="30"/>
        <v>0</v>
      </c>
      <c r="BD69" s="5">
        <f t="shared" ca="1" si="30"/>
        <v>0</v>
      </c>
      <c r="BE69" s="5">
        <f t="shared" ca="1" si="30"/>
        <v>0</v>
      </c>
      <c r="BF69" s="5">
        <f t="shared" ca="1" si="30"/>
        <v>0</v>
      </c>
      <c r="BG69" s="5">
        <f t="shared" ca="1" si="30"/>
        <v>0</v>
      </c>
      <c r="BH69" s="5">
        <f t="shared" ca="1" si="30"/>
        <v>0</v>
      </c>
      <c r="BI69" s="5">
        <f t="shared" ca="1" si="30"/>
        <v>0</v>
      </c>
      <c r="BJ69" s="5">
        <f t="shared" ca="1" si="30"/>
        <v>0</v>
      </c>
      <c r="BK69" s="5">
        <f t="shared" ca="1" si="30"/>
        <v>0</v>
      </c>
      <c r="BL69" s="5">
        <f t="shared" ca="1" si="30"/>
        <v>0</v>
      </c>
      <c r="BM69" s="5">
        <f t="shared" ca="1" si="30"/>
        <v>0</v>
      </c>
      <c r="BN69" s="5">
        <f t="shared" ca="1" si="30"/>
        <v>0</v>
      </c>
      <c r="BO69" s="5">
        <f t="shared" ca="1" si="30"/>
        <v>0</v>
      </c>
    </row>
    <row r="70" spans="5:67" ht="10.5" hidden="1" customHeight="1" x14ac:dyDescent="0.2">
      <c r="M70" s="42" t="s">
        <v>33</v>
      </c>
      <c r="N70" s="42"/>
      <c r="Q70" s="72"/>
      <c r="R70">
        <v>24</v>
      </c>
      <c r="S70" s="11" t="e">
        <f t="shared" si="28"/>
        <v>#REF!</v>
      </c>
      <c r="T70" s="5">
        <f t="shared" ca="1" si="31"/>
        <v>0</v>
      </c>
      <c r="U70" s="5">
        <f t="shared" ca="1" si="31"/>
        <v>0</v>
      </c>
      <c r="V70" s="5">
        <f t="shared" ca="1" si="31"/>
        <v>0</v>
      </c>
      <c r="W70" s="5">
        <f t="shared" ca="1" si="31"/>
        <v>0</v>
      </c>
      <c r="X70" s="5">
        <f t="shared" ca="1" si="31"/>
        <v>0</v>
      </c>
      <c r="Y70" s="5">
        <f t="shared" ca="1" si="31"/>
        <v>0</v>
      </c>
      <c r="Z70" s="5">
        <f t="shared" ca="1" si="31"/>
        <v>0</v>
      </c>
      <c r="AA70" s="5">
        <f t="shared" ca="1" si="31"/>
        <v>0</v>
      </c>
      <c r="AB70" s="5">
        <f t="shared" ca="1" si="31"/>
        <v>0</v>
      </c>
      <c r="AC70" s="5">
        <f t="shared" ca="1" si="31"/>
        <v>0</v>
      </c>
      <c r="AD70" s="5">
        <f t="shared" ca="1" si="31"/>
        <v>0</v>
      </c>
      <c r="AE70" s="5">
        <f t="shared" ca="1" si="31"/>
        <v>0</v>
      </c>
      <c r="AF70" s="5">
        <f t="shared" ca="1" si="31"/>
        <v>0</v>
      </c>
      <c r="AG70" s="5">
        <f t="shared" ca="1" si="31"/>
        <v>0</v>
      </c>
      <c r="AH70" s="5">
        <f t="shared" ca="1" si="31"/>
        <v>0</v>
      </c>
      <c r="AI70" s="5">
        <f t="shared" ca="1" si="31"/>
        <v>0</v>
      </c>
      <c r="AJ70" s="5">
        <f t="shared" ca="1" si="29"/>
        <v>0</v>
      </c>
      <c r="AK70" s="5">
        <f t="shared" ca="1" si="29"/>
        <v>0</v>
      </c>
      <c r="AL70" s="5">
        <f t="shared" ca="1" si="29"/>
        <v>0</v>
      </c>
      <c r="AM70" s="5">
        <f t="shared" ca="1" si="29"/>
        <v>0</v>
      </c>
      <c r="AN70" s="5">
        <f t="shared" ca="1" si="29"/>
        <v>0</v>
      </c>
      <c r="AO70" s="5">
        <f t="shared" ca="1" si="29"/>
        <v>0</v>
      </c>
      <c r="AP70" s="5">
        <f t="shared" ca="1" si="29"/>
        <v>0</v>
      </c>
      <c r="AQ70" s="5">
        <f t="shared" ca="1" si="29"/>
        <v>0</v>
      </c>
      <c r="AR70" s="5">
        <f t="shared" ca="1" si="29"/>
        <v>0</v>
      </c>
      <c r="AS70" s="5">
        <f t="shared" ca="1" si="29"/>
        <v>0</v>
      </c>
      <c r="AT70" s="5">
        <f t="shared" ca="1" si="29"/>
        <v>0</v>
      </c>
      <c r="AU70" s="5">
        <f t="shared" ca="1" si="29"/>
        <v>0</v>
      </c>
      <c r="AV70" s="5">
        <f t="shared" ca="1" si="29"/>
        <v>0</v>
      </c>
      <c r="AW70" s="5">
        <f t="shared" ca="1" si="29"/>
        <v>0</v>
      </c>
      <c r="AX70" s="5">
        <f t="shared" ca="1" si="29"/>
        <v>0</v>
      </c>
      <c r="AY70" s="5">
        <f t="shared" ca="1" si="29"/>
        <v>0</v>
      </c>
      <c r="AZ70" s="5">
        <f t="shared" ca="1" si="30"/>
        <v>0</v>
      </c>
      <c r="BA70" s="5">
        <f t="shared" ca="1" si="30"/>
        <v>0</v>
      </c>
      <c r="BB70" s="5">
        <f t="shared" ca="1" si="30"/>
        <v>0</v>
      </c>
      <c r="BC70" s="5">
        <f t="shared" ca="1" si="30"/>
        <v>0</v>
      </c>
      <c r="BD70" s="5">
        <f t="shared" ca="1" si="30"/>
        <v>0</v>
      </c>
      <c r="BE70" s="5">
        <f t="shared" ca="1" si="30"/>
        <v>0</v>
      </c>
      <c r="BF70" s="5">
        <f t="shared" ca="1" si="30"/>
        <v>0</v>
      </c>
      <c r="BG70" s="5">
        <f t="shared" ca="1" si="30"/>
        <v>0</v>
      </c>
      <c r="BH70" s="5">
        <f t="shared" ca="1" si="30"/>
        <v>0</v>
      </c>
      <c r="BI70" s="5">
        <f t="shared" ca="1" si="30"/>
        <v>0</v>
      </c>
      <c r="BJ70" s="5">
        <f t="shared" ca="1" si="30"/>
        <v>0</v>
      </c>
      <c r="BK70" s="5">
        <f t="shared" ca="1" si="30"/>
        <v>0</v>
      </c>
      <c r="BL70" s="5">
        <f t="shared" ca="1" si="30"/>
        <v>0</v>
      </c>
      <c r="BM70" s="5">
        <f t="shared" ca="1" si="30"/>
        <v>0</v>
      </c>
      <c r="BN70" s="5">
        <f t="shared" ca="1" si="30"/>
        <v>0</v>
      </c>
      <c r="BO70" s="5">
        <f t="shared" ca="1" si="30"/>
        <v>0</v>
      </c>
    </row>
    <row r="71" spans="5:67" ht="10.5" hidden="1" customHeight="1" x14ac:dyDescent="0.2">
      <c r="M71" s="42" t="s">
        <v>34</v>
      </c>
      <c r="N71" s="42"/>
      <c r="Q71" s="72"/>
    </row>
    <row r="72" spans="5:67" ht="10.5" customHeight="1" x14ac:dyDescent="0.2">
      <c r="Q72" s="72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5:67" ht="10.5" customHeight="1" x14ac:dyDescent="0.2"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5:67" x14ac:dyDescent="0.2">
      <c r="E74" s="14"/>
      <c r="G74" s="14"/>
      <c r="H74" s="14"/>
      <c r="I74" s="14"/>
      <c r="J74" s="14"/>
      <c r="K74" s="14"/>
      <c r="L74" s="14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5:67" x14ac:dyDescent="0.2"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5:67" x14ac:dyDescent="0.2"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5:67" x14ac:dyDescent="0.2"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5:67" x14ac:dyDescent="0.2"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5:67" x14ac:dyDescent="0.2"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5:67" x14ac:dyDescent="0.2"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38:55" x14ac:dyDescent="0.2"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38:55" x14ac:dyDescent="0.2"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38:55" x14ac:dyDescent="0.2"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</sheetData>
  <mergeCells count="1">
    <mergeCell ref="E57:F57"/>
  </mergeCells>
  <conditionalFormatting sqref="T4:BO4 T6:BO6">
    <cfRule type="duplicateValues" dxfId="8" priority="3"/>
  </conditionalFormatting>
  <conditionalFormatting sqref="T45:BO45">
    <cfRule type="duplicateValues" dxfId="7" priority="1"/>
  </conditionalFormatting>
  <conditionalFormatting sqref="U45:BC45">
    <cfRule type="duplicateValues" dxfId="6" priority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C0CD2C-15EF-4C33-829E-36ADED0F617B}">
          <x14:formula1>
            <xm:f>Type!$A$4:$A$6</xm:f>
          </x14:formula1>
          <xm:sqref>B40</xm:sqref>
        </x14:dataValidation>
        <x14:dataValidation type="list" allowBlank="1" showInputMessage="1" showErrorMessage="1" xr:uid="{D699C0D3-15B0-447A-8CFA-AED88C5133B3}">
          <x14:formula1>
            <xm:f>Liste!$A$2:$A$3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8D3F-C239-449E-BFA6-BB04C7276754}">
  <dimension ref="D4:E10"/>
  <sheetViews>
    <sheetView workbookViewId="0">
      <selection activeCell="E6" sqref="E6"/>
    </sheetView>
  </sheetViews>
  <sheetFormatPr baseColWidth="10" defaultColWidth="8.88671875" defaultRowHeight="10" x14ac:dyDescent="0.2"/>
  <cols>
    <col min="5" max="5" width="13.109375" customWidth="1"/>
  </cols>
  <sheetData>
    <row r="4" spans="4:5" x14ac:dyDescent="0.2">
      <c r="E4">
        <v>100000</v>
      </c>
    </row>
    <row r="6" spans="4:5" x14ac:dyDescent="0.2">
      <c r="D6" t="s">
        <v>106</v>
      </c>
      <c r="E6" s="103">
        <f>E4*0.05</f>
        <v>5000</v>
      </c>
    </row>
    <row r="7" spans="4:5" x14ac:dyDescent="0.2">
      <c r="D7" t="s">
        <v>107</v>
      </c>
      <c r="E7" s="103">
        <f>E4*0.2</f>
        <v>20000</v>
      </c>
    </row>
    <row r="8" spans="4:5" x14ac:dyDescent="0.2">
      <c r="D8" t="s">
        <v>108</v>
      </c>
      <c r="E8" s="103">
        <f>((E4-E7)*1.1)/3</f>
        <v>29333.333333333332</v>
      </c>
    </row>
    <row r="10" spans="4:5" x14ac:dyDescent="0.2">
      <c r="E10" s="103">
        <f>(E8*3)+E6+E7</f>
        <v>113000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6E92-E2A2-4A13-93CD-B7DAE10AA063}">
  <dimension ref="A1:BO79"/>
  <sheetViews>
    <sheetView showGridLines="0" zoomScaleNormal="100" workbookViewId="0">
      <selection activeCell="A3" sqref="A1:XFD1048576"/>
    </sheetView>
  </sheetViews>
  <sheetFormatPr baseColWidth="10" defaultColWidth="12" defaultRowHeight="10" x14ac:dyDescent="0.2"/>
  <cols>
    <col min="1" max="1" width="7.109375" style="12" bestFit="1" customWidth="1"/>
    <col min="2" max="2" width="29.44140625" customWidth="1"/>
    <col min="3" max="3" width="11.6640625" bestFit="1" customWidth="1"/>
    <col min="4" max="4" width="9.6640625" bestFit="1" customWidth="1"/>
    <col min="5" max="5" width="3.44140625" style="11" bestFit="1" customWidth="1"/>
    <col min="6" max="6" width="13.109375" style="14" customWidth="1"/>
    <col min="7" max="7" width="12.44140625" style="11" customWidth="1"/>
    <col min="8" max="8" width="12.6640625" style="11" bestFit="1" customWidth="1"/>
    <col min="9" max="9" width="14.44140625" style="11" customWidth="1"/>
    <col min="10" max="10" width="16.109375" style="11" bestFit="1" customWidth="1"/>
    <col min="11" max="11" width="14.44140625" style="11" hidden="1" customWidth="1"/>
    <col min="12" max="12" width="13.6640625" style="11" hidden="1" customWidth="1"/>
    <col min="13" max="13" width="2.44140625" style="42" bestFit="1" customWidth="1"/>
    <col min="14" max="14" width="4.6640625" style="10" hidden="1" customWidth="1"/>
    <col min="15" max="15" width="13.6640625" style="10" hidden="1" customWidth="1"/>
    <col min="16" max="16" width="11.6640625" hidden="1" customWidth="1"/>
    <col min="18" max="18" width="3.44140625" bestFit="1" customWidth="1"/>
    <col min="19" max="19" width="18.109375" style="11" customWidth="1"/>
    <col min="20" max="37" width="15.6640625" style="13" bestFit="1" customWidth="1"/>
    <col min="38" max="51" width="15.6640625" bestFit="1" customWidth="1"/>
    <col min="52" max="58" width="15.109375" bestFit="1" customWidth="1"/>
    <col min="59" max="65" width="14.44140625" bestFit="1" customWidth="1"/>
    <col min="66" max="66" width="13.6640625" bestFit="1" customWidth="1"/>
    <col min="67" max="67" width="11.44140625" bestFit="1" customWidth="1"/>
  </cols>
  <sheetData>
    <row r="1" spans="1:67" x14ac:dyDescent="0.2">
      <c r="B1" s="71" t="s">
        <v>1</v>
      </c>
      <c r="Q1" s="72"/>
      <c r="T1" s="13">
        <v>1</v>
      </c>
      <c r="U1" s="13">
        <v>2</v>
      </c>
      <c r="V1" s="13">
        <v>3</v>
      </c>
      <c r="W1" s="13">
        <v>4</v>
      </c>
      <c r="X1" s="13">
        <v>5</v>
      </c>
      <c r="Y1" s="13">
        <v>6</v>
      </c>
      <c r="Z1" s="13">
        <v>7</v>
      </c>
      <c r="AA1" s="13">
        <v>8</v>
      </c>
      <c r="AB1" s="13">
        <v>9</v>
      </c>
      <c r="AC1" s="13">
        <v>10</v>
      </c>
      <c r="AD1" s="13">
        <v>11</v>
      </c>
      <c r="AE1" s="13">
        <v>12</v>
      </c>
      <c r="AF1" s="13">
        <v>13</v>
      </c>
      <c r="AG1" s="13">
        <v>14</v>
      </c>
      <c r="AH1" s="13">
        <v>15</v>
      </c>
      <c r="AI1" s="13">
        <v>16</v>
      </c>
      <c r="AJ1" s="13">
        <v>17</v>
      </c>
      <c r="AK1" s="13">
        <v>18</v>
      </c>
      <c r="AL1" s="13">
        <v>19</v>
      </c>
      <c r="AM1" s="13">
        <v>20</v>
      </c>
      <c r="AN1" s="13">
        <v>21</v>
      </c>
      <c r="AO1" s="13">
        <v>22</v>
      </c>
      <c r="AP1" s="13">
        <v>23</v>
      </c>
      <c r="AQ1" s="13">
        <v>24</v>
      </c>
      <c r="AR1" s="13">
        <v>25</v>
      </c>
      <c r="AS1" s="13">
        <v>26</v>
      </c>
      <c r="AT1" s="13">
        <v>27</v>
      </c>
      <c r="AU1" s="13">
        <v>28</v>
      </c>
      <c r="AV1" s="13">
        <v>29</v>
      </c>
      <c r="AW1" s="13">
        <v>30</v>
      </c>
      <c r="AX1" s="13">
        <v>31</v>
      </c>
      <c r="AY1" s="13">
        <v>32</v>
      </c>
      <c r="AZ1" s="13">
        <v>33</v>
      </c>
      <c r="BA1" s="13">
        <v>34</v>
      </c>
      <c r="BB1" s="13">
        <v>35</v>
      </c>
      <c r="BC1" s="13">
        <v>36</v>
      </c>
      <c r="BD1" s="13">
        <v>37</v>
      </c>
      <c r="BE1" s="13">
        <v>38</v>
      </c>
      <c r="BF1" s="13">
        <v>39</v>
      </c>
      <c r="BG1" s="13">
        <v>40</v>
      </c>
      <c r="BH1" s="13">
        <v>41</v>
      </c>
      <c r="BI1" s="13">
        <v>42</v>
      </c>
      <c r="BJ1" s="13">
        <v>43</v>
      </c>
      <c r="BK1" s="13">
        <v>44</v>
      </c>
      <c r="BL1" s="13">
        <v>45</v>
      </c>
      <c r="BM1" s="13">
        <v>46</v>
      </c>
      <c r="BN1" s="13">
        <v>47</v>
      </c>
      <c r="BO1" s="13">
        <v>48</v>
      </c>
    </row>
    <row r="2" spans="1:67" ht="10.5" x14ac:dyDescent="0.2">
      <c r="B2" s="55" t="s">
        <v>3</v>
      </c>
      <c r="Q2" s="72"/>
      <c r="T2" s="13" t="s">
        <v>5</v>
      </c>
      <c r="U2" s="13" t="s">
        <v>6</v>
      </c>
      <c r="V2" s="13" t="s">
        <v>7</v>
      </c>
      <c r="W2" s="13" t="s">
        <v>8</v>
      </c>
      <c r="X2" s="13" t="s">
        <v>9</v>
      </c>
      <c r="Y2" s="13" t="s">
        <v>10</v>
      </c>
      <c r="Z2" s="13" t="s">
        <v>11</v>
      </c>
      <c r="AA2" s="13" t="s">
        <v>12</v>
      </c>
      <c r="AB2" s="13" t="s">
        <v>13</v>
      </c>
      <c r="AC2" s="13" t="s">
        <v>14</v>
      </c>
      <c r="AD2" s="13" t="s">
        <v>15</v>
      </c>
      <c r="AE2" s="13" t="s">
        <v>16</v>
      </c>
      <c r="AF2" s="13" t="s">
        <v>17</v>
      </c>
      <c r="AG2" s="13" t="s">
        <v>18</v>
      </c>
      <c r="AH2" s="13" t="s">
        <v>19</v>
      </c>
      <c r="AI2" s="13" t="s">
        <v>20</v>
      </c>
      <c r="AJ2" s="13" t="s">
        <v>21</v>
      </c>
      <c r="AK2" s="13" t="s">
        <v>22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40</v>
      </c>
      <c r="BD2" t="s">
        <v>41</v>
      </c>
      <c r="BE2" t="s">
        <v>42</v>
      </c>
      <c r="BF2" t="s">
        <v>43</v>
      </c>
      <c r="BG2" t="s">
        <v>44</v>
      </c>
      <c r="BH2" t="s">
        <v>45</v>
      </c>
      <c r="BI2" t="s">
        <v>46</v>
      </c>
      <c r="BJ2" t="s">
        <v>47</v>
      </c>
      <c r="BK2" t="s">
        <v>48</v>
      </c>
      <c r="BL2" t="s">
        <v>49</v>
      </c>
      <c r="BM2" t="s">
        <v>50</v>
      </c>
      <c r="BN2" t="s">
        <v>51</v>
      </c>
      <c r="BO2" t="s">
        <v>52</v>
      </c>
    </row>
    <row r="3" spans="1:67" ht="61.4" customHeight="1" thickBot="1" x14ac:dyDescent="0.3">
      <c r="A3" s="66"/>
      <c r="B3" s="67" t="s">
        <v>53</v>
      </c>
      <c r="C3" s="68"/>
      <c r="F3" s="111"/>
      <c r="G3" s="111"/>
      <c r="Q3" s="72"/>
      <c r="T3" s="13">
        <v>1</v>
      </c>
      <c r="U3" s="13">
        <v>2</v>
      </c>
      <c r="V3" s="13">
        <v>3</v>
      </c>
      <c r="W3" s="13">
        <v>4</v>
      </c>
      <c r="X3" s="13">
        <v>5</v>
      </c>
      <c r="Y3" s="13">
        <v>6</v>
      </c>
      <c r="Z3" s="13">
        <v>7</v>
      </c>
      <c r="AA3" s="13">
        <v>8</v>
      </c>
      <c r="AB3" s="13">
        <v>9</v>
      </c>
      <c r="AC3" s="13">
        <v>10</v>
      </c>
      <c r="AD3" s="13">
        <v>11</v>
      </c>
      <c r="AE3" s="13">
        <v>12</v>
      </c>
      <c r="AF3" s="13">
        <v>13</v>
      </c>
      <c r="AG3" s="13">
        <v>14</v>
      </c>
      <c r="AH3" s="13">
        <v>15</v>
      </c>
      <c r="AI3" s="13">
        <v>16</v>
      </c>
      <c r="AJ3" s="13">
        <v>17</v>
      </c>
      <c r="AK3" s="13">
        <v>18</v>
      </c>
      <c r="AL3">
        <v>19</v>
      </c>
      <c r="AM3" s="13">
        <v>20</v>
      </c>
      <c r="AN3" s="13">
        <v>21</v>
      </c>
      <c r="AO3">
        <v>22</v>
      </c>
      <c r="AP3" s="13">
        <v>23</v>
      </c>
      <c r="AQ3" s="13">
        <v>24</v>
      </c>
      <c r="AR3">
        <v>25</v>
      </c>
      <c r="AS3" s="13">
        <v>26</v>
      </c>
      <c r="AT3" s="13">
        <v>27</v>
      </c>
      <c r="AU3">
        <v>28</v>
      </c>
      <c r="AV3" s="13">
        <v>29</v>
      </c>
      <c r="AW3" s="13">
        <v>30</v>
      </c>
      <c r="AX3">
        <v>31</v>
      </c>
      <c r="AY3" s="13">
        <v>32</v>
      </c>
      <c r="AZ3" s="13">
        <v>33</v>
      </c>
      <c r="BA3">
        <v>34</v>
      </c>
      <c r="BB3" s="13">
        <v>35</v>
      </c>
      <c r="BC3" s="13">
        <v>36</v>
      </c>
      <c r="BD3">
        <v>37</v>
      </c>
      <c r="BE3" s="13">
        <v>38</v>
      </c>
      <c r="BF3" s="13">
        <v>39</v>
      </c>
      <c r="BG3">
        <v>40</v>
      </c>
      <c r="BH3" s="13">
        <v>41</v>
      </c>
      <c r="BI3" s="13">
        <v>42</v>
      </c>
      <c r="BJ3">
        <v>43</v>
      </c>
      <c r="BK3" s="13">
        <v>44</v>
      </c>
      <c r="BL3" s="13">
        <v>45</v>
      </c>
      <c r="BM3">
        <v>46</v>
      </c>
      <c r="BN3" s="13">
        <v>47</v>
      </c>
      <c r="BO3" s="13">
        <v>48</v>
      </c>
    </row>
    <row r="4" spans="1:67" ht="21.5" thickBot="1" x14ac:dyDescent="0.25">
      <c r="B4" s="39" t="s">
        <v>109</v>
      </c>
      <c r="C4" s="41">
        <f>'CUMUL AU MINIMA'!G10</f>
        <v>500000</v>
      </c>
      <c r="E4" s="69" t="s">
        <v>55</v>
      </c>
      <c r="F4" s="27" t="s">
        <v>56</v>
      </c>
      <c r="G4" s="25" t="s">
        <v>57</v>
      </c>
      <c r="H4" s="26" t="s">
        <v>58</v>
      </c>
      <c r="Q4" s="72"/>
      <c r="S4" s="61" t="s">
        <v>59</v>
      </c>
      <c r="T4" s="81">
        <f t="shared" ref="T4:BO4" ca="1" si="0">+SUM(T6:T29)</f>
        <v>0</v>
      </c>
      <c r="U4" s="81">
        <f t="shared" ca="1" si="0"/>
        <v>0</v>
      </c>
      <c r="V4" s="81">
        <f t="shared" ca="1" si="0"/>
        <v>0</v>
      </c>
      <c r="W4" s="81">
        <f t="shared" ca="1" si="0"/>
        <v>0</v>
      </c>
      <c r="X4" s="81">
        <f t="shared" ca="1" si="0"/>
        <v>0</v>
      </c>
      <c r="Y4" s="81">
        <f t="shared" ca="1" si="0"/>
        <v>0</v>
      </c>
      <c r="Z4" s="81">
        <f t="shared" ca="1" si="0"/>
        <v>0</v>
      </c>
      <c r="AA4" s="81">
        <f t="shared" ca="1" si="0"/>
        <v>0</v>
      </c>
      <c r="AB4" s="81">
        <f t="shared" ca="1" si="0"/>
        <v>0</v>
      </c>
      <c r="AC4" s="81">
        <f t="shared" ca="1" si="0"/>
        <v>0</v>
      </c>
      <c r="AD4" s="81">
        <f t="shared" ca="1" si="0"/>
        <v>0</v>
      </c>
      <c r="AE4" s="81">
        <f t="shared" ca="1" si="0"/>
        <v>0</v>
      </c>
      <c r="AF4" s="81">
        <f t="shared" ca="1" si="0"/>
        <v>0</v>
      </c>
      <c r="AG4" s="81">
        <f t="shared" ca="1" si="0"/>
        <v>0</v>
      </c>
      <c r="AH4" s="81">
        <f t="shared" ca="1" si="0"/>
        <v>0</v>
      </c>
      <c r="AI4" s="81">
        <f t="shared" ca="1" si="0"/>
        <v>0</v>
      </c>
      <c r="AJ4" s="81">
        <f t="shared" ca="1" si="0"/>
        <v>0</v>
      </c>
      <c r="AK4" s="81">
        <f t="shared" ca="1" si="0"/>
        <v>0</v>
      </c>
      <c r="AL4" s="81">
        <f t="shared" ca="1" si="0"/>
        <v>0</v>
      </c>
      <c r="AM4" s="81">
        <f t="shared" ca="1" si="0"/>
        <v>0</v>
      </c>
      <c r="AN4" s="81">
        <f t="shared" ca="1" si="0"/>
        <v>0</v>
      </c>
      <c r="AO4" s="81">
        <f t="shared" ca="1" si="0"/>
        <v>0</v>
      </c>
      <c r="AP4" s="81">
        <f t="shared" ca="1" si="0"/>
        <v>0</v>
      </c>
      <c r="AQ4" s="81">
        <f t="shared" ca="1" si="0"/>
        <v>0</v>
      </c>
      <c r="AR4" s="81">
        <f t="shared" ca="1" si="0"/>
        <v>0</v>
      </c>
      <c r="AS4" s="81">
        <f t="shared" ca="1" si="0"/>
        <v>0</v>
      </c>
      <c r="AT4" s="81">
        <f t="shared" ca="1" si="0"/>
        <v>0</v>
      </c>
      <c r="AU4" s="81">
        <f t="shared" ca="1" si="0"/>
        <v>0</v>
      </c>
      <c r="AV4" s="81">
        <f t="shared" ca="1" si="0"/>
        <v>0</v>
      </c>
      <c r="AW4" s="81">
        <f t="shared" ca="1" si="0"/>
        <v>0</v>
      </c>
      <c r="AX4" s="81">
        <f t="shared" ca="1" si="0"/>
        <v>0</v>
      </c>
      <c r="AY4" s="81">
        <f t="shared" ca="1" si="0"/>
        <v>0</v>
      </c>
      <c r="AZ4" s="81">
        <f t="shared" ca="1" si="0"/>
        <v>0</v>
      </c>
      <c r="BA4" s="81">
        <f t="shared" ca="1" si="0"/>
        <v>0</v>
      </c>
      <c r="BB4" s="81">
        <f t="shared" ca="1" si="0"/>
        <v>0</v>
      </c>
      <c r="BC4" s="81">
        <f t="shared" ca="1" si="0"/>
        <v>0</v>
      </c>
      <c r="BD4" s="81">
        <f t="shared" ca="1" si="0"/>
        <v>0</v>
      </c>
      <c r="BE4" s="81">
        <f t="shared" ca="1" si="0"/>
        <v>0</v>
      </c>
      <c r="BF4" s="81">
        <f t="shared" ca="1" si="0"/>
        <v>0</v>
      </c>
      <c r="BG4" s="81">
        <f t="shared" ca="1" si="0"/>
        <v>0</v>
      </c>
      <c r="BH4" s="81">
        <f t="shared" ca="1" si="0"/>
        <v>0</v>
      </c>
      <c r="BI4" s="81">
        <f t="shared" ca="1" si="0"/>
        <v>0</v>
      </c>
      <c r="BJ4" s="81">
        <f t="shared" ca="1" si="0"/>
        <v>0</v>
      </c>
      <c r="BK4" s="81">
        <f t="shared" ca="1" si="0"/>
        <v>0</v>
      </c>
      <c r="BL4" s="81">
        <f t="shared" ca="1" si="0"/>
        <v>0</v>
      </c>
      <c r="BM4" s="81">
        <f t="shared" ca="1" si="0"/>
        <v>0</v>
      </c>
      <c r="BN4" s="81">
        <f t="shared" ca="1" si="0"/>
        <v>0</v>
      </c>
      <c r="BO4" s="81">
        <f t="shared" ca="1" si="0"/>
        <v>0</v>
      </c>
    </row>
    <row r="5" spans="1:67" s="10" customFormat="1" ht="21.5" thickBot="1" x14ac:dyDescent="0.3">
      <c r="A5" s="12"/>
      <c r="B5" s="7" t="s">
        <v>110</v>
      </c>
      <c r="C5" s="15">
        <v>0.15</v>
      </c>
      <c r="E5" s="22">
        <v>0</v>
      </c>
      <c r="F5" s="50"/>
      <c r="G5" s="51"/>
      <c r="H5" s="52">
        <f>C13</f>
        <v>575000</v>
      </c>
      <c r="O5" s="28" t="s">
        <v>63</v>
      </c>
      <c r="P5" s="26" t="s">
        <v>64</v>
      </c>
      <c r="Q5" s="73"/>
      <c r="S5" s="62" t="s">
        <v>65</v>
      </c>
      <c r="T5" s="82">
        <f ca="1">INDIRECT("J"&amp;(6+T$3))</f>
        <v>0</v>
      </c>
      <c r="U5" s="82">
        <f t="shared" ref="U5:AQ5" ca="1" si="1">INDIRECT("J"&amp;(6+U$3))</f>
        <v>0</v>
      </c>
      <c r="V5" s="82">
        <f t="shared" ca="1" si="1"/>
        <v>0</v>
      </c>
      <c r="W5" s="82">
        <f t="shared" ca="1" si="1"/>
        <v>0</v>
      </c>
      <c r="X5" s="82">
        <f t="shared" ca="1" si="1"/>
        <v>0</v>
      </c>
      <c r="Y5" s="82">
        <f t="shared" ca="1" si="1"/>
        <v>0</v>
      </c>
      <c r="Z5" s="82">
        <f t="shared" ca="1" si="1"/>
        <v>0</v>
      </c>
      <c r="AA5" s="82">
        <f t="shared" ca="1" si="1"/>
        <v>0</v>
      </c>
      <c r="AB5" s="82">
        <f t="shared" ca="1" si="1"/>
        <v>0</v>
      </c>
      <c r="AC5" s="82">
        <f t="shared" ca="1" si="1"/>
        <v>0</v>
      </c>
      <c r="AD5" s="82">
        <f t="shared" ca="1" si="1"/>
        <v>0</v>
      </c>
      <c r="AE5" s="82">
        <f t="shared" ca="1" si="1"/>
        <v>0</v>
      </c>
      <c r="AF5" s="82">
        <f t="shared" ca="1" si="1"/>
        <v>0</v>
      </c>
      <c r="AG5" s="82">
        <f t="shared" ca="1" si="1"/>
        <v>0</v>
      </c>
      <c r="AH5" s="82">
        <f t="shared" ca="1" si="1"/>
        <v>0</v>
      </c>
      <c r="AI5" s="82">
        <f t="shared" ca="1" si="1"/>
        <v>0</v>
      </c>
      <c r="AJ5" s="82">
        <f t="shared" ca="1" si="1"/>
        <v>0</v>
      </c>
      <c r="AK5" s="82">
        <f t="shared" ca="1" si="1"/>
        <v>0</v>
      </c>
      <c r="AL5" s="82">
        <f t="shared" ca="1" si="1"/>
        <v>0</v>
      </c>
      <c r="AM5" s="82">
        <f t="shared" ca="1" si="1"/>
        <v>0</v>
      </c>
      <c r="AN5" s="82">
        <f t="shared" ca="1" si="1"/>
        <v>0</v>
      </c>
      <c r="AO5" s="82">
        <f t="shared" ca="1" si="1"/>
        <v>0</v>
      </c>
      <c r="AP5" s="82">
        <f t="shared" ca="1" si="1"/>
        <v>0</v>
      </c>
      <c r="AQ5" s="82">
        <f t="shared" ca="1" si="1"/>
        <v>0</v>
      </c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67" x14ac:dyDescent="0.2">
      <c r="B6" t="s">
        <v>111</v>
      </c>
      <c r="C6" s="3">
        <v>0</v>
      </c>
      <c r="E6" s="20">
        <v>1</v>
      </c>
      <c r="F6" s="17">
        <f>EOMONTH(C8,0)+1</f>
        <v>44013</v>
      </c>
      <c r="G6" s="18">
        <f t="shared" ref="G6:G8" si="2">$C$10</f>
        <v>191666.66666666666</v>
      </c>
      <c r="H6" s="21">
        <f>H5-G6</f>
        <v>383333.33333333337</v>
      </c>
      <c r="O6" s="53">
        <f>G5</f>
        <v>0</v>
      </c>
      <c r="P6" s="52"/>
      <c r="Q6" s="72"/>
      <c r="R6">
        <v>1</v>
      </c>
      <c r="S6" s="11">
        <f t="shared" ref="S6:S20" si="3">+G38</f>
        <v>15</v>
      </c>
      <c r="T6" s="5">
        <f ca="1">+IFERROR(IF($R6&lt;=24,IF($R6&lt;=T$3,$S6*INDIRECT(INDEX($T$2:$BO$2,1,MATCH(T$3-$R6+1,$T$1:$BO$1,0))&amp;"$5"),0),IF($R6&gt;24,IF(MOD($R6,24)&lt;=T$3,$S6*INDIRECT(INDEX($T$2:$BO$2,1,MATCH(T$3-$R6+1,$T$1:$BO$1,0))&amp;"$5"),0),0)),0)</f>
        <v>0</v>
      </c>
      <c r="U6" s="5">
        <f t="shared" ref="U6:AJ21" ca="1" si="4">+IFERROR(IF($R6&lt;=24,IF($R6&lt;=U$3,$S6*INDIRECT(INDEX($T$2:$BO$2,1,MATCH(U$3-$R6+1,$T$1:$BO$1,0))&amp;"$5"),0),IF($R6&gt;24,IF(MOD($R6,24)&lt;=U$3,$S6*INDIRECT(INDEX($T$2:$BO$2,1,MATCH(U$3-$R6+1,$T$1:$BO$1,0))&amp;"$5"),0),0)),0)</f>
        <v>0</v>
      </c>
      <c r="V6" s="5">
        <f t="shared" ca="1" si="4"/>
        <v>0</v>
      </c>
      <c r="W6" s="5">
        <f t="shared" ca="1" si="4"/>
        <v>0</v>
      </c>
      <c r="X6" s="5">
        <f t="shared" ca="1" si="4"/>
        <v>0</v>
      </c>
      <c r="Y6" s="5">
        <f t="shared" ca="1" si="4"/>
        <v>0</v>
      </c>
      <c r="Z6" s="5">
        <f t="shared" ca="1" si="4"/>
        <v>0</v>
      </c>
      <c r="AA6" s="5">
        <f t="shared" ca="1" si="4"/>
        <v>0</v>
      </c>
      <c r="AB6" s="5">
        <f t="shared" ca="1" si="4"/>
        <v>0</v>
      </c>
      <c r="AC6" s="5">
        <f t="shared" ca="1" si="4"/>
        <v>0</v>
      </c>
      <c r="AD6" s="5">
        <f t="shared" ca="1" si="4"/>
        <v>0</v>
      </c>
      <c r="AE6" s="5">
        <f t="shared" ca="1" si="4"/>
        <v>0</v>
      </c>
      <c r="AF6" s="5">
        <f t="shared" ca="1" si="4"/>
        <v>0</v>
      </c>
      <c r="AG6" s="5">
        <f t="shared" ca="1" si="4"/>
        <v>0</v>
      </c>
      <c r="AH6" s="5">
        <f t="shared" ca="1" si="4"/>
        <v>0</v>
      </c>
      <c r="AI6" s="5">
        <f t="shared" ca="1" si="4"/>
        <v>0</v>
      </c>
      <c r="AJ6" s="5">
        <f t="shared" ca="1" si="4"/>
        <v>0</v>
      </c>
      <c r="AK6" s="5">
        <f t="shared" ref="AK6:AZ21" ca="1" si="5">+IFERROR(IF($R6&lt;=24,IF($R6&lt;=AK$3,$S6*INDIRECT(INDEX($T$2:$BO$2,1,MATCH(AK$3-$R6+1,$T$1:$BO$1,0))&amp;"$5"),0),IF($R6&gt;24,IF(MOD($R6,24)&lt;=AK$3,$S6*INDIRECT(INDEX($T$2:$BO$2,1,MATCH(AK$3-$R6+1,$T$1:$BO$1,0))&amp;"$5"),0),0)),0)</f>
        <v>0</v>
      </c>
      <c r="AL6" s="5">
        <f t="shared" ca="1" si="5"/>
        <v>0</v>
      </c>
      <c r="AM6" s="5">
        <f t="shared" ca="1" si="5"/>
        <v>0</v>
      </c>
      <c r="AN6" s="5">
        <f t="shared" ca="1" si="5"/>
        <v>0</v>
      </c>
      <c r="AO6" s="5">
        <f t="shared" ca="1" si="5"/>
        <v>0</v>
      </c>
      <c r="AP6" s="5">
        <f t="shared" ca="1" si="5"/>
        <v>0</v>
      </c>
      <c r="AQ6" s="5">
        <f t="shared" ca="1" si="5"/>
        <v>0</v>
      </c>
      <c r="AR6" s="5">
        <f t="shared" ca="1" si="5"/>
        <v>0</v>
      </c>
      <c r="AS6" s="5">
        <f t="shared" ca="1" si="5"/>
        <v>0</v>
      </c>
      <c r="AT6" s="5">
        <f t="shared" ca="1" si="5"/>
        <v>0</v>
      </c>
      <c r="AU6" s="5">
        <f t="shared" ca="1" si="5"/>
        <v>0</v>
      </c>
      <c r="AV6" s="5">
        <f t="shared" ca="1" si="5"/>
        <v>0</v>
      </c>
      <c r="AW6" s="5">
        <f t="shared" ca="1" si="5"/>
        <v>0</v>
      </c>
      <c r="AX6" s="5">
        <f t="shared" ca="1" si="5"/>
        <v>0</v>
      </c>
      <c r="AY6" s="5">
        <f t="shared" ca="1" si="5"/>
        <v>0</v>
      </c>
      <c r="AZ6" s="5">
        <f t="shared" ca="1" si="5"/>
        <v>0</v>
      </c>
      <c r="BA6" s="5">
        <f t="shared" ref="BA6:BO21" ca="1" si="6">+IFERROR(IF($R6&lt;=24,IF($R6&lt;=BA$3,$S6*INDIRECT(INDEX($T$2:$BO$2,1,MATCH(BA$3-$R6+1,$T$1:$BO$1,0))&amp;"$5"),0),IF($R6&gt;24,IF(MOD($R6,24)&lt;=BA$3,$S6*INDIRECT(INDEX($T$2:$BO$2,1,MATCH(BA$3-$R6+1,$T$1:$BO$1,0))&amp;"$5"),0),0)),0)</f>
        <v>0</v>
      </c>
      <c r="BB6" s="5">
        <f t="shared" ca="1" si="6"/>
        <v>0</v>
      </c>
      <c r="BC6" s="5">
        <f t="shared" ca="1" si="6"/>
        <v>0</v>
      </c>
      <c r="BD6" s="5">
        <f t="shared" ca="1" si="6"/>
        <v>0</v>
      </c>
      <c r="BE6" s="5">
        <f t="shared" ca="1" si="6"/>
        <v>0</v>
      </c>
      <c r="BF6" s="5">
        <f t="shared" ca="1" si="6"/>
        <v>0</v>
      </c>
      <c r="BG6" s="5">
        <f t="shared" ca="1" si="6"/>
        <v>0</v>
      </c>
      <c r="BH6" s="5">
        <f t="shared" ca="1" si="6"/>
        <v>0</v>
      </c>
      <c r="BI6" s="5">
        <f t="shared" ca="1" si="6"/>
        <v>0</v>
      </c>
      <c r="BJ6" s="5">
        <f t="shared" ca="1" si="6"/>
        <v>0</v>
      </c>
      <c r="BK6" s="5">
        <f t="shared" ca="1" si="6"/>
        <v>0</v>
      </c>
      <c r="BL6" s="5">
        <f t="shared" ca="1" si="6"/>
        <v>0</v>
      </c>
      <c r="BM6" s="5">
        <f t="shared" ca="1" si="6"/>
        <v>0</v>
      </c>
      <c r="BN6" s="5">
        <f t="shared" ca="1" si="6"/>
        <v>0</v>
      </c>
      <c r="BO6" s="5">
        <f t="shared" ca="1" si="6"/>
        <v>0</v>
      </c>
    </row>
    <row r="7" spans="1:67" x14ac:dyDescent="0.2">
      <c r="B7" t="s">
        <v>67</v>
      </c>
      <c r="C7">
        <v>3</v>
      </c>
      <c r="E7" s="20">
        <v>2</v>
      </c>
      <c r="F7" s="17">
        <f>EOMONTH(F6,0)+1</f>
        <v>44044</v>
      </c>
      <c r="G7" s="18">
        <f t="shared" si="2"/>
        <v>191666.66666666666</v>
      </c>
      <c r="H7" s="21">
        <f>H6-G7</f>
        <v>191666.66666666672</v>
      </c>
      <c r="O7" s="29">
        <f>G6*(1+$C$19)^(-(1+$E6))</f>
        <v>191666.66666666666</v>
      </c>
      <c r="P7" s="21" t="e">
        <f>#REF!*(1+$C$19)^(-(1+$E6))</f>
        <v>#REF!</v>
      </c>
      <c r="Q7" s="72"/>
      <c r="R7">
        <v>2</v>
      </c>
      <c r="S7" s="11">
        <f t="shared" si="3"/>
        <v>15</v>
      </c>
      <c r="T7" s="5">
        <f t="shared" ref="T7:AI22" ca="1" si="7">+IFERROR(IF($R7&lt;=24,IF($R7&lt;=T$3,$S7*INDIRECT(INDEX($T$2:$BO$2,1,MATCH(T$3-$R7+1,$T$1:$BO$1,0))&amp;"$5"),0),IF($R7&gt;24,IF(MOD($R7,24)&lt;=T$3,$S7*INDIRECT(INDEX($T$2:$BO$2,1,MATCH(T$3-$R7+1,$T$1:$BO$1,0))&amp;"$5"),0),0)),0)</f>
        <v>0</v>
      </c>
      <c r="U7" s="5">
        <f t="shared" ca="1" si="4"/>
        <v>0</v>
      </c>
      <c r="V7" s="5">
        <f t="shared" ca="1" si="4"/>
        <v>0</v>
      </c>
      <c r="W7" s="5">
        <f t="shared" ca="1" si="4"/>
        <v>0</v>
      </c>
      <c r="X7" s="5">
        <f t="shared" ca="1" si="4"/>
        <v>0</v>
      </c>
      <c r="Y7" s="5">
        <f t="shared" ca="1" si="4"/>
        <v>0</v>
      </c>
      <c r="Z7" s="5">
        <f t="shared" ca="1" si="4"/>
        <v>0</v>
      </c>
      <c r="AA7" s="5">
        <f t="shared" ca="1" si="4"/>
        <v>0</v>
      </c>
      <c r="AB7" s="5">
        <f t="shared" ca="1" si="4"/>
        <v>0</v>
      </c>
      <c r="AC7" s="5">
        <f t="shared" ca="1" si="4"/>
        <v>0</v>
      </c>
      <c r="AD7" s="5">
        <f t="shared" ca="1" si="4"/>
        <v>0</v>
      </c>
      <c r="AE7" s="5">
        <f t="shared" ca="1" si="4"/>
        <v>0</v>
      </c>
      <c r="AF7" s="5">
        <f t="shared" ca="1" si="4"/>
        <v>0</v>
      </c>
      <c r="AG7" s="5">
        <f t="shared" ca="1" si="4"/>
        <v>0</v>
      </c>
      <c r="AH7" s="5">
        <f t="shared" ca="1" si="4"/>
        <v>0</v>
      </c>
      <c r="AI7" s="5">
        <f t="shared" ca="1" si="4"/>
        <v>0</v>
      </c>
      <c r="AJ7" s="5">
        <f t="shared" ca="1" si="4"/>
        <v>0</v>
      </c>
      <c r="AK7" s="5">
        <f t="shared" ca="1" si="5"/>
        <v>0</v>
      </c>
      <c r="AL7" s="5">
        <f t="shared" ca="1" si="5"/>
        <v>0</v>
      </c>
      <c r="AM7" s="5">
        <f t="shared" ca="1" si="5"/>
        <v>0</v>
      </c>
      <c r="AN7" s="5">
        <f t="shared" ca="1" si="5"/>
        <v>0</v>
      </c>
      <c r="AO7" s="5">
        <f t="shared" ca="1" si="5"/>
        <v>0</v>
      </c>
      <c r="AP7" s="5">
        <f t="shared" ca="1" si="5"/>
        <v>0</v>
      </c>
      <c r="AQ7" s="5">
        <f t="shared" ca="1" si="5"/>
        <v>0</v>
      </c>
      <c r="AR7" s="5">
        <f t="shared" ca="1" si="5"/>
        <v>0</v>
      </c>
      <c r="AS7" s="5">
        <f t="shared" ca="1" si="5"/>
        <v>0</v>
      </c>
      <c r="AT7" s="5">
        <f t="shared" ca="1" si="5"/>
        <v>0</v>
      </c>
      <c r="AU7" s="5">
        <f t="shared" ca="1" si="5"/>
        <v>0</v>
      </c>
      <c r="AV7" s="5">
        <f t="shared" ca="1" si="5"/>
        <v>0</v>
      </c>
      <c r="AW7" s="5">
        <f t="shared" ca="1" si="5"/>
        <v>0</v>
      </c>
      <c r="AX7" s="5">
        <f t="shared" ca="1" si="5"/>
        <v>0</v>
      </c>
      <c r="AY7" s="5">
        <f t="shared" ca="1" si="5"/>
        <v>0</v>
      </c>
      <c r="AZ7" s="5">
        <f t="shared" ca="1" si="5"/>
        <v>0</v>
      </c>
      <c r="BA7" s="5">
        <f t="shared" ca="1" si="6"/>
        <v>0</v>
      </c>
      <c r="BB7" s="5">
        <f t="shared" ca="1" si="6"/>
        <v>0</v>
      </c>
      <c r="BC7" s="5">
        <f t="shared" ca="1" si="6"/>
        <v>0</v>
      </c>
      <c r="BD7" s="5">
        <f t="shared" ca="1" si="6"/>
        <v>0</v>
      </c>
      <c r="BE7" s="5">
        <f t="shared" ca="1" si="6"/>
        <v>0</v>
      </c>
      <c r="BF7" s="5">
        <f t="shared" ca="1" si="6"/>
        <v>0</v>
      </c>
      <c r="BG7" s="5">
        <f t="shared" ca="1" si="6"/>
        <v>0</v>
      </c>
      <c r="BH7" s="5">
        <f t="shared" ca="1" si="6"/>
        <v>0</v>
      </c>
      <c r="BI7" s="5">
        <f t="shared" ca="1" si="6"/>
        <v>0</v>
      </c>
      <c r="BJ7" s="5">
        <f t="shared" ca="1" si="6"/>
        <v>0</v>
      </c>
      <c r="BK7" s="5">
        <f t="shared" ca="1" si="6"/>
        <v>0</v>
      </c>
      <c r="BL7" s="5">
        <f t="shared" ca="1" si="6"/>
        <v>0</v>
      </c>
      <c r="BM7" s="5">
        <f t="shared" ca="1" si="6"/>
        <v>0</v>
      </c>
      <c r="BN7" s="5">
        <f t="shared" ca="1" si="6"/>
        <v>0</v>
      </c>
      <c r="BO7" s="5">
        <f t="shared" ca="1" si="6"/>
        <v>0</v>
      </c>
    </row>
    <row r="8" spans="1:67" x14ac:dyDescent="0.2">
      <c r="B8" t="s">
        <v>68</v>
      </c>
      <c r="C8" s="4">
        <v>44004</v>
      </c>
      <c r="E8" s="20">
        <v>3</v>
      </c>
      <c r="F8" s="17">
        <f>EOMONTH(F7,0)+1</f>
        <v>44075</v>
      </c>
      <c r="G8" s="18">
        <f t="shared" si="2"/>
        <v>191666.66666666666</v>
      </c>
      <c r="H8" s="21">
        <f>H7-G8</f>
        <v>0</v>
      </c>
      <c r="O8" s="29">
        <f>G7*(1+$C$19)^(-(1+$E7))</f>
        <v>191666.66666666666</v>
      </c>
      <c r="P8" s="21" t="e">
        <f>#REF!*(1+$C$19)^(-(1+$E7))</f>
        <v>#REF!</v>
      </c>
      <c r="Q8" s="72"/>
      <c r="R8">
        <v>3</v>
      </c>
      <c r="S8" s="11">
        <f t="shared" si="3"/>
        <v>15</v>
      </c>
      <c r="T8" s="5">
        <f t="shared" ca="1" si="7"/>
        <v>0</v>
      </c>
      <c r="U8" s="5">
        <f t="shared" ca="1" si="4"/>
        <v>0</v>
      </c>
      <c r="V8" s="5">
        <f t="shared" ca="1" si="4"/>
        <v>0</v>
      </c>
      <c r="W8" s="5">
        <f t="shared" ca="1" si="4"/>
        <v>0</v>
      </c>
      <c r="X8" s="5">
        <f t="shared" ca="1" si="4"/>
        <v>0</v>
      </c>
      <c r="Y8" s="5">
        <f t="shared" ca="1" si="4"/>
        <v>0</v>
      </c>
      <c r="Z8" s="5">
        <f t="shared" ca="1" si="4"/>
        <v>0</v>
      </c>
      <c r="AA8" s="5">
        <f t="shared" ca="1" si="4"/>
        <v>0</v>
      </c>
      <c r="AB8" s="5">
        <f t="shared" ca="1" si="4"/>
        <v>0</v>
      </c>
      <c r="AC8" s="5">
        <f t="shared" ca="1" si="4"/>
        <v>0</v>
      </c>
      <c r="AD8" s="5">
        <f t="shared" ca="1" si="4"/>
        <v>0</v>
      </c>
      <c r="AE8" s="5">
        <f t="shared" ca="1" si="4"/>
        <v>0</v>
      </c>
      <c r="AF8" s="5">
        <f t="shared" ca="1" si="4"/>
        <v>0</v>
      </c>
      <c r="AG8" s="5">
        <f t="shared" ca="1" si="4"/>
        <v>0</v>
      </c>
      <c r="AH8" s="5">
        <f t="shared" ca="1" si="4"/>
        <v>0</v>
      </c>
      <c r="AI8" s="5">
        <f t="shared" ca="1" si="4"/>
        <v>0</v>
      </c>
      <c r="AJ8" s="5">
        <f t="shared" ca="1" si="4"/>
        <v>0</v>
      </c>
      <c r="AK8" s="5">
        <f t="shared" ca="1" si="5"/>
        <v>0</v>
      </c>
      <c r="AL8" s="5">
        <f t="shared" ca="1" si="5"/>
        <v>0</v>
      </c>
      <c r="AM8" s="5">
        <f t="shared" ca="1" si="5"/>
        <v>0</v>
      </c>
      <c r="AN8" s="5">
        <f t="shared" ca="1" si="5"/>
        <v>0</v>
      </c>
      <c r="AO8" s="5">
        <f t="shared" ca="1" si="5"/>
        <v>0</v>
      </c>
      <c r="AP8" s="5">
        <f t="shared" ca="1" si="5"/>
        <v>0</v>
      </c>
      <c r="AQ8" s="5">
        <f t="shared" ca="1" si="5"/>
        <v>0</v>
      </c>
      <c r="AR8" s="5">
        <f t="shared" ca="1" si="5"/>
        <v>0</v>
      </c>
      <c r="AS8" s="5">
        <f t="shared" ca="1" si="5"/>
        <v>0</v>
      </c>
      <c r="AT8" s="5">
        <f t="shared" ca="1" si="5"/>
        <v>0</v>
      </c>
      <c r="AU8" s="5">
        <f t="shared" ca="1" si="5"/>
        <v>0</v>
      </c>
      <c r="AV8" s="5">
        <f t="shared" ca="1" si="5"/>
        <v>0</v>
      </c>
      <c r="AW8" s="5">
        <f t="shared" ca="1" si="5"/>
        <v>0</v>
      </c>
      <c r="AX8" s="5">
        <f t="shared" ca="1" si="5"/>
        <v>0</v>
      </c>
      <c r="AY8" s="5">
        <f t="shared" ca="1" si="5"/>
        <v>0</v>
      </c>
      <c r="AZ8" s="5">
        <f t="shared" ca="1" si="5"/>
        <v>0</v>
      </c>
      <c r="BA8" s="5">
        <f t="shared" ca="1" si="6"/>
        <v>0</v>
      </c>
      <c r="BB8" s="5">
        <f t="shared" ca="1" si="6"/>
        <v>0</v>
      </c>
      <c r="BC8" s="5">
        <f t="shared" ca="1" si="6"/>
        <v>0</v>
      </c>
      <c r="BD8" s="5">
        <f t="shared" ca="1" si="6"/>
        <v>0</v>
      </c>
      <c r="BE8" s="5">
        <f t="shared" ca="1" si="6"/>
        <v>0</v>
      </c>
      <c r="BF8" s="5">
        <f t="shared" ca="1" si="6"/>
        <v>0</v>
      </c>
      <c r="BG8" s="5">
        <f t="shared" ca="1" si="6"/>
        <v>0</v>
      </c>
      <c r="BH8" s="5">
        <f t="shared" ca="1" si="6"/>
        <v>0</v>
      </c>
      <c r="BI8" s="5">
        <f t="shared" ca="1" si="6"/>
        <v>0</v>
      </c>
      <c r="BJ8" s="5">
        <f t="shared" ca="1" si="6"/>
        <v>0</v>
      </c>
      <c r="BK8" s="5">
        <f t="shared" ca="1" si="6"/>
        <v>0</v>
      </c>
      <c r="BL8" s="5">
        <f t="shared" ca="1" si="6"/>
        <v>0</v>
      </c>
      <c r="BM8" s="5">
        <f t="shared" ca="1" si="6"/>
        <v>0</v>
      </c>
      <c r="BN8" s="5">
        <f t="shared" ca="1" si="6"/>
        <v>0</v>
      </c>
      <c r="BO8" s="5">
        <f t="shared" ca="1" si="6"/>
        <v>0</v>
      </c>
    </row>
    <row r="9" spans="1:67" x14ac:dyDescent="0.2">
      <c r="B9" t="s">
        <v>69</v>
      </c>
      <c r="C9" s="4">
        <f>EDATE(C8,C7)</f>
        <v>44096</v>
      </c>
      <c r="O9" s="29">
        <f>G8*(1+$C$19)^(-(1+$E8))</f>
        <v>191666.66666666666</v>
      </c>
      <c r="P9" s="21" t="e">
        <f>#REF!*(1+$C$19)^(-(1+$E8))</f>
        <v>#REF!</v>
      </c>
      <c r="Q9" s="72"/>
      <c r="R9">
        <v>4</v>
      </c>
      <c r="S9" s="11">
        <f t="shared" si="3"/>
        <v>15</v>
      </c>
      <c r="T9" s="5">
        <f t="shared" ca="1" si="7"/>
        <v>0</v>
      </c>
      <c r="U9" s="5">
        <f t="shared" ca="1" si="4"/>
        <v>0</v>
      </c>
      <c r="V9" s="5">
        <f t="shared" ca="1" si="4"/>
        <v>0</v>
      </c>
      <c r="W9" s="5">
        <f t="shared" ca="1" si="4"/>
        <v>0</v>
      </c>
      <c r="X9" s="5">
        <f t="shared" ca="1" si="4"/>
        <v>0</v>
      </c>
      <c r="Y9" s="5">
        <f t="shared" ca="1" si="4"/>
        <v>0</v>
      </c>
      <c r="Z9" s="5">
        <f t="shared" ca="1" si="4"/>
        <v>0</v>
      </c>
      <c r="AA9" s="5">
        <f t="shared" ca="1" si="4"/>
        <v>0</v>
      </c>
      <c r="AB9" s="5">
        <f t="shared" ca="1" si="4"/>
        <v>0</v>
      </c>
      <c r="AC9" s="5">
        <f t="shared" ca="1" si="4"/>
        <v>0</v>
      </c>
      <c r="AD9" s="5">
        <f t="shared" ca="1" si="4"/>
        <v>0</v>
      </c>
      <c r="AE9" s="5">
        <f t="shared" ca="1" si="4"/>
        <v>0</v>
      </c>
      <c r="AF9" s="5">
        <f t="shared" ca="1" si="4"/>
        <v>0</v>
      </c>
      <c r="AG9" s="5">
        <f t="shared" ca="1" si="4"/>
        <v>0</v>
      </c>
      <c r="AH9" s="5">
        <f t="shared" ca="1" si="4"/>
        <v>0</v>
      </c>
      <c r="AI9" s="5">
        <f t="shared" ca="1" si="4"/>
        <v>0</v>
      </c>
      <c r="AJ9" s="5">
        <f t="shared" ca="1" si="4"/>
        <v>0</v>
      </c>
      <c r="AK9" s="5">
        <f t="shared" ca="1" si="5"/>
        <v>0</v>
      </c>
      <c r="AL9" s="5">
        <f t="shared" ca="1" si="5"/>
        <v>0</v>
      </c>
      <c r="AM9" s="5">
        <f t="shared" ca="1" si="5"/>
        <v>0</v>
      </c>
      <c r="AN9" s="5">
        <f t="shared" ca="1" si="5"/>
        <v>0</v>
      </c>
      <c r="AO9" s="5">
        <f t="shared" ca="1" si="5"/>
        <v>0</v>
      </c>
      <c r="AP9" s="5">
        <f t="shared" ca="1" si="5"/>
        <v>0</v>
      </c>
      <c r="AQ9" s="5">
        <f t="shared" ca="1" si="5"/>
        <v>0</v>
      </c>
      <c r="AR9" s="5">
        <f t="shared" ca="1" si="5"/>
        <v>0</v>
      </c>
      <c r="AS9" s="5">
        <f t="shared" ca="1" si="5"/>
        <v>0</v>
      </c>
      <c r="AT9" s="5">
        <f t="shared" ca="1" si="5"/>
        <v>0</v>
      </c>
      <c r="AU9" s="5">
        <f t="shared" ca="1" si="5"/>
        <v>0</v>
      </c>
      <c r="AV9" s="5">
        <f t="shared" ca="1" si="5"/>
        <v>0</v>
      </c>
      <c r="AW9" s="5">
        <f t="shared" ca="1" si="5"/>
        <v>0</v>
      </c>
      <c r="AX9" s="5">
        <f t="shared" ca="1" si="5"/>
        <v>0</v>
      </c>
      <c r="AY9" s="5">
        <f t="shared" ca="1" si="5"/>
        <v>0</v>
      </c>
      <c r="AZ9" s="5">
        <f t="shared" ca="1" si="5"/>
        <v>0</v>
      </c>
      <c r="BA9" s="5">
        <f t="shared" ca="1" si="6"/>
        <v>0</v>
      </c>
      <c r="BB9" s="5">
        <f t="shared" ca="1" si="6"/>
        <v>0</v>
      </c>
      <c r="BC9" s="5">
        <f t="shared" ca="1" si="6"/>
        <v>0</v>
      </c>
      <c r="BD9" s="5">
        <f t="shared" ca="1" si="6"/>
        <v>0</v>
      </c>
      <c r="BE9" s="5">
        <f t="shared" ca="1" si="6"/>
        <v>0</v>
      </c>
      <c r="BF9" s="5">
        <f t="shared" ca="1" si="6"/>
        <v>0</v>
      </c>
      <c r="BG9" s="5">
        <f t="shared" ca="1" si="6"/>
        <v>0</v>
      </c>
      <c r="BH9" s="5">
        <f t="shared" ca="1" si="6"/>
        <v>0</v>
      </c>
      <c r="BI9" s="5">
        <f t="shared" ca="1" si="6"/>
        <v>0</v>
      </c>
      <c r="BJ9" s="5">
        <f t="shared" ca="1" si="6"/>
        <v>0</v>
      </c>
      <c r="BK9" s="5">
        <f t="shared" ca="1" si="6"/>
        <v>0</v>
      </c>
      <c r="BL9" s="5">
        <f t="shared" ca="1" si="6"/>
        <v>0</v>
      </c>
      <c r="BM9" s="5">
        <f t="shared" ca="1" si="6"/>
        <v>0</v>
      </c>
      <c r="BN9" s="5">
        <f t="shared" ca="1" si="6"/>
        <v>0</v>
      </c>
      <c r="BO9" s="5">
        <f t="shared" ca="1" si="6"/>
        <v>0</v>
      </c>
    </row>
    <row r="10" spans="1:67" ht="10.5" x14ac:dyDescent="0.25">
      <c r="B10" s="35" t="s">
        <v>70</v>
      </c>
      <c r="C10" s="36">
        <f>((C4*C5)+C4)/C7</f>
        <v>191666.66666666666</v>
      </c>
      <c r="O10" s="29" t="e">
        <f>#REF!*(1+$C$19)^(-(1+#REF!))</f>
        <v>#REF!</v>
      </c>
      <c r="P10" s="21" t="e">
        <f>#REF!*(1+$C$19)^(-(1+#REF!))</f>
        <v>#REF!</v>
      </c>
      <c r="Q10" s="72"/>
      <c r="R10">
        <v>5</v>
      </c>
      <c r="S10" s="11">
        <f t="shared" si="3"/>
        <v>15</v>
      </c>
      <c r="T10" s="5">
        <f t="shared" ca="1" si="7"/>
        <v>0</v>
      </c>
      <c r="U10" s="5">
        <f t="shared" ca="1" si="4"/>
        <v>0</v>
      </c>
      <c r="V10" s="5">
        <f t="shared" ca="1" si="4"/>
        <v>0</v>
      </c>
      <c r="W10" s="5">
        <f t="shared" ca="1" si="4"/>
        <v>0</v>
      </c>
      <c r="X10" s="5">
        <f t="shared" ca="1" si="4"/>
        <v>0</v>
      </c>
      <c r="Y10" s="5">
        <f t="shared" ca="1" si="4"/>
        <v>0</v>
      </c>
      <c r="Z10" s="5">
        <f t="shared" ca="1" si="4"/>
        <v>0</v>
      </c>
      <c r="AA10" s="5">
        <f t="shared" ca="1" si="4"/>
        <v>0</v>
      </c>
      <c r="AB10" s="5">
        <f t="shared" ca="1" si="4"/>
        <v>0</v>
      </c>
      <c r="AC10" s="5">
        <f t="shared" ca="1" si="4"/>
        <v>0</v>
      </c>
      <c r="AD10" s="5">
        <f t="shared" ca="1" si="4"/>
        <v>0</v>
      </c>
      <c r="AE10" s="5">
        <f t="shared" ca="1" si="4"/>
        <v>0</v>
      </c>
      <c r="AF10" s="5">
        <f t="shared" ca="1" si="4"/>
        <v>0</v>
      </c>
      <c r="AG10" s="5">
        <f t="shared" ca="1" si="4"/>
        <v>0</v>
      </c>
      <c r="AH10" s="5">
        <f t="shared" ca="1" si="4"/>
        <v>0</v>
      </c>
      <c r="AI10" s="5">
        <f t="shared" ca="1" si="4"/>
        <v>0</v>
      </c>
      <c r="AJ10" s="5">
        <f t="shared" ca="1" si="4"/>
        <v>0</v>
      </c>
      <c r="AK10" s="5">
        <f t="shared" ca="1" si="5"/>
        <v>0</v>
      </c>
      <c r="AL10" s="5">
        <f t="shared" ca="1" si="5"/>
        <v>0</v>
      </c>
      <c r="AM10" s="5">
        <f t="shared" ca="1" si="5"/>
        <v>0</v>
      </c>
      <c r="AN10" s="5">
        <f t="shared" ca="1" si="5"/>
        <v>0</v>
      </c>
      <c r="AO10" s="5">
        <f t="shared" ca="1" si="5"/>
        <v>0</v>
      </c>
      <c r="AP10" s="5">
        <f t="shared" ca="1" si="5"/>
        <v>0</v>
      </c>
      <c r="AQ10" s="5">
        <f t="shared" ca="1" si="5"/>
        <v>0</v>
      </c>
      <c r="AR10" s="5">
        <f t="shared" ca="1" si="5"/>
        <v>0</v>
      </c>
      <c r="AS10" s="5">
        <f t="shared" ca="1" si="5"/>
        <v>0</v>
      </c>
      <c r="AT10" s="5">
        <f t="shared" ca="1" si="5"/>
        <v>0</v>
      </c>
      <c r="AU10" s="5">
        <f t="shared" ca="1" si="5"/>
        <v>0</v>
      </c>
      <c r="AV10" s="5">
        <f t="shared" ca="1" si="5"/>
        <v>0</v>
      </c>
      <c r="AW10" s="5">
        <f t="shared" ca="1" si="5"/>
        <v>0</v>
      </c>
      <c r="AX10" s="5">
        <f t="shared" ca="1" si="5"/>
        <v>0</v>
      </c>
      <c r="AY10" s="5">
        <f t="shared" ca="1" si="5"/>
        <v>0</v>
      </c>
      <c r="AZ10" s="5">
        <f t="shared" ca="1" si="5"/>
        <v>0</v>
      </c>
      <c r="BA10" s="5">
        <f t="shared" ca="1" si="6"/>
        <v>0</v>
      </c>
      <c r="BB10" s="5">
        <f t="shared" ca="1" si="6"/>
        <v>0</v>
      </c>
      <c r="BC10" s="5">
        <f t="shared" ca="1" si="6"/>
        <v>0</v>
      </c>
      <c r="BD10" s="5">
        <f t="shared" ca="1" si="6"/>
        <v>0</v>
      </c>
      <c r="BE10" s="5">
        <f t="shared" ca="1" si="6"/>
        <v>0</v>
      </c>
      <c r="BF10" s="5">
        <f t="shared" ca="1" si="6"/>
        <v>0</v>
      </c>
      <c r="BG10" s="5">
        <f t="shared" ca="1" si="6"/>
        <v>0</v>
      </c>
      <c r="BH10" s="5">
        <f t="shared" ca="1" si="6"/>
        <v>0</v>
      </c>
      <c r="BI10" s="5">
        <f t="shared" ca="1" si="6"/>
        <v>0</v>
      </c>
      <c r="BJ10" s="5">
        <f t="shared" ca="1" si="6"/>
        <v>0</v>
      </c>
      <c r="BK10" s="5">
        <f t="shared" ca="1" si="6"/>
        <v>0</v>
      </c>
      <c r="BL10" s="5">
        <f t="shared" ca="1" si="6"/>
        <v>0</v>
      </c>
      <c r="BM10" s="5">
        <f t="shared" ca="1" si="6"/>
        <v>0</v>
      </c>
      <c r="BN10" s="5">
        <f t="shared" ca="1" si="6"/>
        <v>0</v>
      </c>
      <c r="BO10" s="5">
        <f t="shared" ca="1" si="6"/>
        <v>0</v>
      </c>
    </row>
    <row r="11" spans="1:67" ht="10.5" x14ac:dyDescent="0.25">
      <c r="A11" s="56"/>
      <c r="O11" s="29" t="e">
        <f>#REF!*(1+$C$19)^(-(1+#REF!))</f>
        <v>#REF!</v>
      </c>
      <c r="P11" s="21" t="e">
        <f>#REF!*(1+$C$19)^(-(1+#REF!))</f>
        <v>#REF!</v>
      </c>
      <c r="Q11" s="72"/>
      <c r="R11">
        <v>6</v>
      </c>
      <c r="S11" s="11">
        <f t="shared" si="3"/>
        <v>15</v>
      </c>
      <c r="T11" s="5">
        <f t="shared" ca="1" si="7"/>
        <v>0</v>
      </c>
      <c r="U11" s="5">
        <f t="shared" ca="1" si="4"/>
        <v>0</v>
      </c>
      <c r="V11" s="5">
        <f t="shared" ca="1" si="4"/>
        <v>0</v>
      </c>
      <c r="W11" s="5">
        <f t="shared" ca="1" si="4"/>
        <v>0</v>
      </c>
      <c r="X11" s="5">
        <f t="shared" ca="1" si="4"/>
        <v>0</v>
      </c>
      <c r="Y11" s="5">
        <f t="shared" ca="1" si="4"/>
        <v>0</v>
      </c>
      <c r="Z11" s="5">
        <f t="shared" ca="1" si="4"/>
        <v>0</v>
      </c>
      <c r="AA11" s="5">
        <f t="shared" ca="1" si="4"/>
        <v>0</v>
      </c>
      <c r="AB11" s="5">
        <f t="shared" ca="1" si="4"/>
        <v>0</v>
      </c>
      <c r="AC11" s="5">
        <f t="shared" ca="1" si="4"/>
        <v>0</v>
      </c>
      <c r="AD11" s="5">
        <f t="shared" ca="1" si="4"/>
        <v>0</v>
      </c>
      <c r="AE11" s="5">
        <f t="shared" ca="1" si="4"/>
        <v>0</v>
      </c>
      <c r="AF11" s="5">
        <f t="shared" ca="1" si="4"/>
        <v>0</v>
      </c>
      <c r="AG11" s="5">
        <f t="shared" ca="1" si="4"/>
        <v>0</v>
      </c>
      <c r="AH11" s="5">
        <f t="shared" ca="1" si="4"/>
        <v>0</v>
      </c>
      <c r="AI11" s="5">
        <f t="shared" ca="1" si="4"/>
        <v>0</v>
      </c>
      <c r="AJ11" s="5">
        <f t="shared" ca="1" si="4"/>
        <v>0</v>
      </c>
      <c r="AK11" s="5">
        <f t="shared" ca="1" si="5"/>
        <v>0</v>
      </c>
      <c r="AL11" s="5">
        <f t="shared" ca="1" si="5"/>
        <v>0</v>
      </c>
      <c r="AM11" s="5">
        <f t="shared" ca="1" si="5"/>
        <v>0</v>
      </c>
      <c r="AN11" s="5">
        <f t="shared" ca="1" si="5"/>
        <v>0</v>
      </c>
      <c r="AO11" s="5">
        <f t="shared" ca="1" si="5"/>
        <v>0</v>
      </c>
      <c r="AP11" s="5">
        <f t="shared" ca="1" si="5"/>
        <v>0</v>
      </c>
      <c r="AQ11" s="5">
        <f t="shared" ca="1" si="5"/>
        <v>0</v>
      </c>
      <c r="AR11" s="5">
        <f t="shared" ca="1" si="5"/>
        <v>0</v>
      </c>
      <c r="AS11" s="5">
        <f t="shared" ca="1" si="5"/>
        <v>0</v>
      </c>
      <c r="AT11" s="5">
        <f t="shared" ca="1" si="5"/>
        <v>0</v>
      </c>
      <c r="AU11" s="5">
        <f t="shared" ca="1" si="5"/>
        <v>0</v>
      </c>
      <c r="AV11" s="5">
        <f t="shared" ca="1" si="5"/>
        <v>0</v>
      </c>
      <c r="AW11" s="5">
        <f t="shared" ca="1" si="5"/>
        <v>0</v>
      </c>
      <c r="AX11" s="5">
        <f t="shared" ca="1" si="5"/>
        <v>0</v>
      </c>
      <c r="AY11" s="5">
        <f t="shared" ca="1" si="5"/>
        <v>0</v>
      </c>
      <c r="AZ11" s="5">
        <f t="shared" ca="1" si="5"/>
        <v>0</v>
      </c>
      <c r="BA11" s="5">
        <f t="shared" ca="1" si="6"/>
        <v>0</v>
      </c>
      <c r="BB11" s="5">
        <f t="shared" ca="1" si="6"/>
        <v>0</v>
      </c>
      <c r="BC11" s="5">
        <f t="shared" ca="1" si="6"/>
        <v>0</v>
      </c>
      <c r="BD11" s="5">
        <f t="shared" ca="1" si="6"/>
        <v>0</v>
      </c>
      <c r="BE11" s="5">
        <f t="shared" ca="1" si="6"/>
        <v>0</v>
      </c>
      <c r="BF11" s="5">
        <f t="shared" ca="1" si="6"/>
        <v>0</v>
      </c>
      <c r="BG11" s="5">
        <f t="shared" ca="1" si="6"/>
        <v>0</v>
      </c>
      <c r="BH11" s="5">
        <f t="shared" ca="1" si="6"/>
        <v>0</v>
      </c>
      <c r="BI11" s="5">
        <f t="shared" ca="1" si="6"/>
        <v>0</v>
      </c>
      <c r="BJ11" s="5">
        <f t="shared" ca="1" si="6"/>
        <v>0</v>
      </c>
      <c r="BK11" s="5">
        <f t="shared" ca="1" si="6"/>
        <v>0</v>
      </c>
      <c r="BL11" s="5">
        <f t="shared" ca="1" si="6"/>
        <v>0</v>
      </c>
      <c r="BM11" s="5">
        <f t="shared" ca="1" si="6"/>
        <v>0</v>
      </c>
      <c r="BN11" s="5">
        <f t="shared" ca="1" si="6"/>
        <v>0</v>
      </c>
      <c r="BO11" s="5">
        <f t="shared" ca="1" si="6"/>
        <v>0</v>
      </c>
    </row>
    <row r="12" spans="1:67" x14ac:dyDescent="0.2">
      <c r="B12" s="39" t="s">
        <v>59</v>
      </c>
      <c r="C12" s="40">
        <f>C13-C4</f>
        <v>75000</v>
      </c>
      <c r="O12" s="29" t="e">
        <f>#REF!*(1+$C$19)^(-(1+#REF!))</f>
        <v>#REF!</v>
      </c>
      <c r="P12" s="21" t="e">
        <f>#REF!*(1+$C$19)^(-(1+#REF!))</f>
        <v>#REF!</v>
      </c>
      <c r="Q12" s="72"/>
      <c r="R12">
        <v>7</v>
      </c>
      <c r="S12" s="11">
        <f t="shared" si="3"/>
        <v>15</v>
      </c>
      <c r="T12" s="5">
        <f t="shared" ca="1" si="7"/>
        <v>0</v>
      </c>
      <c r="U12" s="5">
        <f t="shared" ca="1" si="4"/>
        <v>0</v>
      </c>
      <c r="V12" s="5">
        <f t="shared" ca="1" si="4"/>
        <v>0</v>
      </c>
      <c r="W12" s="5">
        <f t="shared" ca="1" si="4"/>
        <v>0</v>
      </c>
      <c r="X12" s="5">
        <f t="shared" ca="1" si="4"/>
        <v>0</v>
      </c>
      <c r="Y12" s="5">
        <f t="shared" ca="1" si="4"/>
        <v>0</v>
      </c>
      <c r="Z12" s="5">
        <f t="shared" ca="1" si="4"/>
        <v>0</v>
      </c>
      <c r="AA12" s="5">
        <f t="shared" ca="1" si="4"/>
        <v>0</v>
      </c>
      <c r="AB12" s="5">
        <f t="shared" ca="1" si="4"/>
        <v>0</v>
      </c>
      <c r="AC12" s="5">
        <f t="shared" ca="1" si="4"/>
        <v>0</v>
      </c>
      <c r="AD12" s="5">
        <f t="shared" ca="1" si="4"/>
        <v>0</v>
      </c>
      <c r="AE12" s="5">
        <f t="shared" ca="1" si="4"/>
        <v>0</v>
      </c>
      <c r="AF12" s="5">
        <f t="shared" ca="1" si="4"/>
        <v>0</v>
      </c>
      <c r="AG12" s="5">
        <f t="shared" ca="1" si="4"/>
        <v>0</v>
      </c>
      <c r="AH12" s="5">
        <f t="shared" ca="1" si="4"/>
        <v>0</v>
      </c>
      <c r="AI12" s="5">
        <f t="shared" ca="1" si="4"/>
        <v>0</v>
      </c>
      <c r="AJ12" s="5">
        <f t="shared" ca="1" si="4"/>
        <v>0</v>
      </c>
      <c r="AK12" s="5">
        <f t="shared" ca="1" si="5"/>
        <v>0</v>
      </c>
      <c r="AL12" s="5">
        <f t="shared" ca="1" si="5"/>
        <v>0</v>
      </c>
      <c r="AM12" s="5">
        <f t="shared" ca="1" si="5"/>
        <v>0</v>
      </c>
      <c r="AN12" s="5">
        <f t="shared" ca="1" si="5"/>
        <v>0</v>
      </c>
      <c r="AO12" s="5">
        <f t="shared" ca="1" si="5"/>
        <v>0</v>
      </c>
      <c r="AP12" s="5">
        <f t="shared" ca="1" si="5"/>
        <v>0</v>
      </c>
      <c r="AQ12" s="5">
        <f t="shared" ca="1" si="5"/>
        <v>0</v>
      </c>
      <c r="AR12" s="5">
        <f t="shared" ca="1" si="5"/>
        <v>0</v>
      </c>
      <c r="AS12" s="5">
        <f t="shared" ca="1" si="5"/>
        <v>0</v>
      </c>
      <c r="AT12" s="5">
        <f t="shared" ca="1" si="5"/>
        <v>0</v>
      </c>
      <c r="AU12" s="5">
        <f t="shared" ca="1" si="5"/>
        <v>0</v>
      </c>
      <c r="AV12" s="5">
        <f t="shared" ca="1" si="5"/>
        <v>0</v>
      </c>
      <c r="AW12" s="5">
        <f t="shared" ca="1" si="5"/>
        <v>0</v>
      </c>
      <c r="AX12" s="5">
        <f t="shared" ca="1" si="5"/>
        <v>0</v>
      </c>
      <c r="AY12" s="5">
        <f t="shared" ca="1" si="5"/>
        <v>0</v>
      </c>
      <c r="AZ12" s="5">
        <f t="shared" ca="1" si="5"/>
        <v>0</v>
      </c>
      <c r="BA12" s="5">
        <f t="shared" ca="1" si="6"/>
        <v>0</v>
      </c>
      <c r="BB12" s="5">
        <f t="shared" ca="1" si="6"/>
        <v>0</v>
      </c>
      <c r="BC12" s="5">
        <f t="shared" ca="1" si="6"/>
        <v>0</v>
      </c>
      <c r="BD12" s="5">
        <f t="shared" ca="1" si="6"/>
        <v>0</v>
      </c>
      <c r="BE12" s="5">
        <f t="shared" ca="1" si="6"/>
        <v>0</v>
      </c>
      <c r="BF12" s="5">
        <f t="shared" ca="1" si="6"/>
        <v>0</v>
      </c>
      <c r="BG12" s="5">
        <f t="shared" ca="1" si="6"/>
        <v>0</v>
      </c>
      <c r="BH12" s="5">
        <f t="shared" ca="1" si="6"/>
        <v>0</v>
      </c>
      <c r="BI12" s="5">
        <f t="shared" ca="1" si="6"/>
        <v>0</v>
      </c>
      <c r="BJ12" s="5">
        <f t="shared" ca="1" si="6"/>
        <v>0</v>
      </c>
      <c r="BK12" s="5">
        <f t="shared" ca="1" si="6"/>
        <v>0</v>
      </c>
      <c r="BL12" s="5">
        <f t="shared" ca="1" si="6"/>
        <v>0</v>
      </c>
      <c r="BM12" s="5">
        <f t="shared" ca="1" si="6"/>
        <v>0</v>
      </c>
      <c r="BN12" s="5">
        <f t="shared" ca="1" si="6"/>
        <v>0</v>
      </c>
      <c r="BO12" s="5">
        <f t="shared" ca="1" si="6"/>
        <v>0</v>
      </c>
    </row>
    <row r="13" spans="1:67" ht="10.5" x14ac:dyDescent="0.25">
      <c r="B13" s="37" t="s">
        <v>82</v>
      </c>
      <c r="C13" s="38">
        <f>(C10*C7)</f>
        <v>575000</v>
      </c>
      <c r="O13" s="29" t="e">
        <f>#REF!*(1+$C$19)^(-(1+#REF!))</f>
        <v>#REF!</v>
      </c>
      <c r="P13" s="21" t="e">
        <f>#REF!*(1+$C$19)^(-(1+#REF!))</f>
        <v>#REF!</v>
      </c>
      <c r="Q13" s="72"/>
      <c r="R13">
        <v>8</v>
      </c>
      <c r="S13" s="11">
        <f t="shared" si="3"/>
        <v>15</v>
      </c>
      <c r="T13" s="5">
        <f t="shared" ca="1" si="7"/>
        <v>0</v>
      </c>
      <c r="U13" s="5">
        <f t="shared" ca="1" si="4"/>
        <v>0</v>
      </c>
      <c r="V13" s="5">
        <f t="shared" ca="1" si="4"/>
        <v>0</v>
      </c>
      <c r="W13" s="5">
        <f t="shared" ca="1" si="4"/>
        <v>0</v>
      </c>
      <c r="X13" s="5">
        <f t="shared" ca="1" si="4"/>
        <v>0</v>
      </c>
      <c r="Y13" s="5">
        <f t="shared" ca="1" si="4"/>
        <v>0</v>
      </c>
      <c r="Z13" s="5">
        <f t="shared" ca="1" si="4"/>
        <v>0</v>
      </c>
      <c r="AA13" s="5">
        <f t="shared" ca="1" si="4"/>
        <v>0</v>
      </c>
      <c r="AB13" s="5">
        <f t="shared" ca="1" si="4"/>
        <v>0</v>
      </c>
      <c r="AC13" s="5">
        <f t="shared" ca="1" si="4"/>
        <v>0</v>
      </c>
      <c r="AD13" s="5">
        <f t="shared" ca="1" si="4"/>
        <v>0</v>
      </c>
      <c r="AE13" s="5">
        <f t="shared" ca="1" si="4"/>
        <v>0</v>
      </c>
      <c r="AF13" s="5">
        <f t="shared" ca="1" si="4"/>
        <v>0</v>
      </c>
      <c r="AG13" s="5">
        <f t="shared" ca="1" si="4"/>
        <v>0</v>
      </c>
      <c r="AH13" s="5">
        <f t="shared" ca="1" si="4"/>
        <v>0</v>
      </c>
      <c r="AI13" s="5">
        <f t="shared" ca="1" si="4"/>
        <v>0</v>
      </c>
      <c r="AJ13" s="5">
        <f t="shared" ca="1" si="4"/>
        <v>0</v>
      </c>
      <c r="AK13" s="5">
        <f t="shared" ca="1" si="5"/>
        <v>0</v>
      </c>
      <c r="AL13" s="5">
        <f t="shared" ca="1" si="5"/>
        <v>0</v>
      </c>
      <c r="AM13" s="5">
        <f t="shared" ca="1" si="5"/>
        <v>0</v>
      </c>
      <c r="AN13" s="5">
        <f t="shared" ca="1" si="5"/>
        <v>0</v>
      </c>
      <c r="AO13" s="5">
        <f t="shared" ca="1" si="5"/>
        <v>0</v>
      </c>
      <c r="AP13" s="5">
        <f t="shared" ca="1" si="5"/>
        <v>0</v>
      </c>
      <c r="AQ13" s="5">
        <f t="shared" ca="1" si="5"/>
        <v>0</v>
      </c>
      <c r="AR13" s="5">
        <f t="shared" ca="1" si="5"/>
        <v>0</v>
      </c>
      <c r="AS13" s="5">
        <f t="shared" ca="1" si="5"/>
        <v>0</v>
      </c>
      <c r="AT13" s="5">
        <f t="shared" ca="1" si="5"/>
        <v>0</v>
      </c>
      <c r="AU13" s="5">
        <f t="shared" ca="1" si="5"/>
        <v>0</v>
      </c>
      <c r="AV13" s="5">
        <f t="shared" ca="1" si="5"/>
        <v>0</v>
      </c>
      <c r="AW13" s="5">
        <f t="shared" ca="1" si="5"/>
        <v>0</v>
      </c>
      <c r="AX13" s="5">
        <f t="shared" ca="1" si="5"/>
        <v>0</v>
      </c>
      <c r="AY13" s="5">
        <f t="shared" ca="1" si="5"/>
        <v>0</v>
      </c>
      <c r="AZ13" s="5">
        <f t="shared" ca="1" si="5"/>
        <v>0</v>
      </c>
      <c r="BA13" s="5">
        <f t="shared" ca="1" si="6"/>
        <v>0</v>
      </c>
      <c r="BB13" s="5">
        <f t="shared" ca="1" si="6"/>
        <v>0</v>
      </c>
      <c r="BC13" s="5">
        <f t="shared" ca="1" si="6"/>
        <v>0</v>
      </c>
      <c r="BD13" s="5">
        <f t="shared" ca="1" si="6"/>
        <v>0</v>
      </c>
      <c r="BE13" s="5">
        <f t="shared" ca="1" si="6"/>
        <v>0</v>
      </c>
      <c r="BF13" s="5">
        <f t="shared" ca="1" si="6"/>
        <v>0</v>
      </c>
      <c r="BG13" s="5">
        <f t="shared" ca="1" si="6"/>
        <v>0</v>
      </c>
      <c r="BH13" s="5">
        <f t="shared" ca="1" si="6"/>
        <v>0</v>
      </c>
      <c r="BI13" s="5">
        <f t="shared" ca="1" si="6"/>
        <v>0</v>
      </c>
      <c r="BJ13" s="5">
        <f t="shared" ca="1" si="6"/>
        <v>0</v>
      </c>
      <c r="BK13" s="5">
        <f t="shared" ca="1" si="6"/>
        <v>0</v>
      </c>
      <c r="BL13" s="5">
        <f t="shared" ca="1" si="6"/>
        <v>0</v>
      </c>
      <c r="BM13" s="5">
        <f t="shared" ca="1" si="6"/>
        <v>0</v>
      </c>
      <c r="BN13" s="5">
        <f t="shared" ca="1" si="6"/>
        <v>0</v>
      </c>
      <c r="BO13" s="5">
        <f t="shared" ca="1" si="6"/>
        <v>0</v>
      </c>
    </row>
    <row r="14" spans="1:67" ht="10.5" x14ac:dyDescent="0.25">
      <c r="A14" s="56"/>
      <c r="C14" s="6"/>
      <c r="O14" s="29" t="e">
        <f>#REF!*(1+$C$19)^(-(1+#REF!))</f>
        <v>#REF!</v>
      </c>
      <c r="P14" s="21" t="e">
        <f>#REF!*(1+$C$19)^(-(1+#REF!))</f>
        <v>#REF!</v>
      </c>
      <c r="Q14" s="72"/>
      <c r="R14">
        <v>9</v>
      </c>
      <c r="S14" s="11">
        <f t="shared" si="3"/>
        <v>15</v>
      </c>
      <c r="T14" s="5">
        <f t="shared" ca="1" si="7"/>
        <v>0</v>
      </c>
      <c r="U14" s="5">
        <f t="shared" ca="1" si="4"/>
        <v>0</v>
      </c>
      <c r="V14" s="5">
        <f t="shared" ca="1" si="4"/>
        <v>0</v>
      </c>
      <c r="W14" s="5">
        <f t="shared" ca="1" si="4"/>
        <v>0</v>
      </c>
      <c r="X14" s="5">
        <f t="shared" ca="1" si="4"/>
        <v>0</v>
      </c>
      <c r="Y14" s="5">
        <f t="shared" ca="1" si="4"/>
        <v>0</v>
      </c>
      <c r="Z14" s="5">
        <f t="shared" ca="1" si="4"/>
        <v>0</v>
      </c>
      <c r="AA14" s="5">
        <f t="shared" ca="1" si="4"/>
        <v>0</v>
      </c>
      <c r="AB14" s="5">
        <f t="shared" ca="1" si="4"/>
        <v>0</v>
      </c>
      <c r="AC14" s="5">
        <f t="shared" ca="1" si="4"/>
        <v>0</v>
      </c>
      <c r="AD14" s="5">
        <f t="shared" ca="1" si="4"/>
        <v>0</v>
      </c>
      <c r="AE14" s="5">
        <f t="shared" ca="1" si="4"/>
        <v>0</v>
      </c>
      <c r="AF14" s="5">
        <f t="shared" ca="1" si="4"/>
        <v>0</v>
      </c>
      <c r="AG14" s="5">
        <f t="shared" ca="1" si="4"/>
        <v>0</v>
      </c>
      <c r="AH14" s="5">
        <f t="shared" ca="1" si="4"/>
        <v>0</v>
      </c>
      <c r="AI14" s="5">
        <f t="shared" ca="1" si="4"/>
        <v>0</v>
      </c>
      <c r="AJ14" s="5">
        <f t="shared" ca="1" si="4"/>
        <v>0</v>
      </c>
      <c r="AK14" s="5">
        <f t="shared" ca="1" si="5"/>
        <v>0</v>
      </c>
      <c r="AL14" s="5">
        <f t="shared" ca="1" si="5"/>
        <v>0</v>
      </c>
      <c r="AM14" s="5">
        <f t="shared" ca="1" si="5"/>
        <v>0</v>
      </c>
      <c r="AN14" s="5">
        <f t="shared" ca="1" si="5"/>
        <v>0</v>
      </c>
      <c r="AO14" s="5">
        <f t="shared" ca="1" si="5"/>
        <v>0</v>
      </c>
      <c r="AP14" s="5">
        <f t="shared" ca="1" si="5"/>
        <v>0</v>
      </c>
      <c r="AQ14" s="5">
        <f t="shared" ca="1" si="5"/>
        <v>0</v>
      </c>
      <c r="AR14" s="5">
        <f t="shared" ca="1" si="5"/>
        <v>0</v>
      </c>
      <c r="AS14" s="5">
        <f t="shared" ca="1" si="5"/>
        <v>0</v>
      </c>
      <c r="AT14" s="5">
        <f t="shared" ca="1" si="5"/>
        <v>0</v>
      </c>
      <c r="AU14" s="5">
        <f t="shared" ca="1" si="5"/>
        <v>0</v>
      </c>
      <c r="AV14" s="5">
        <f t="shared" ca="1" si="5"/>
        <v>0</v>
      </c>
      <c r="AW14" s="5">
        <f t="shared" ca="1" si="5"/>
        <v>0</v>
      </c>
      <c r="AX14" s="5">
        <f t="shared" ca="1" si="5"/>
        <v>0</v>
      </c>
      <c r="AY14" s="5">
        <f t="shared" ca="1" si="5"/>
        <v>0</v>
      </c>
      <c r="AZ14" s="5">
        <f t="shared" ca="1" si="5"/>
        <v>0</v>
      </c>
      <c r="BA14" s="5">
        <f t="shared" ca="1" si="6"/>
        <v>0</v>
      </c>
      <c r="BB14" s="5">
        <f t="shared" ca="1" si="6"/>
        <v>0</v>
      </c>
      <c r="BC14" s="5">
        <f t="shared" ca="1" si="6"/>
        <v>0</v>
      </c>
      <c r="BD14" s="5">
        <f t="shared" ca="1" si="6"/>
        <v>0</v>
      </c>
      <c r="BE14" s="5">
        <f t="shared" ca="1" si="6"/>
        <v>0</v>
      </c>
      <c r="BF14" s="5">
        <f t="shared" ca="1" si="6"/>
        <v>0</v>
      </c>
      <c r="BG14" s="5">
        <f t="shared" ca="1" si="6"/>
        <v>0</v>
      </c>
      <c r="BH14" s="5">
        <f t="shared" ca="1" si="6"/>
        <v>0</v>
      </c>
      <c r="BI14" s="5">
        <f t="shared" ca="1" si="6"/>
        <v>0</v>
      </c>
      <c r="BJ14" s="5">
        <f t="shared" ca="1" si="6"/>
        <v>0</v>
      </c>
      <c r="BK14" s="5">
        <f t="shared" ca="1" si="6"/>
        <v>0</v>
      </c>
      <c r="BL14" s="5">
        <f t="shared" ca="1" si="6"/>
        <v>0</v>
      </c>
      <c r="BM14" s="5">
        <f t="shared" ca="1" si="6"/>
        <v>0</v>
      </c>
      <c r="BN14" s="5">
        <f t="shared" ca="1" si="6"/>
        <v>0</v>
      </c>
      <c r="BO14" s="5">
        <f t="shared" ca="1" si="6"/>
        <v>0</v>
      </c>
    </row>
    <row r="15" spans="1:67" ht="10.5" x14ac:dyDescent="0.25">
      <c r="A15" s="56"/>
      <c r="B15" t="s">
        <v>112</v>
      </c>
      <c r="C15">
        <v>32750</v>
      </c>
      <c r="O15" s="29" t="e">
        <f>#REF!*(1+$C$19)^(-(1+#REF!))</f>
        <v>#REF!</v>
      </c>
      <c r="P15" s="21" t="e">
        <f>#REF!*(1+$C$19)^(-(1+#REF!))</f>
        <v>#REF!</v>
      </c>
      <c r="Q15" s="72"/>
      <c r="R15">
        <v>10</v>
      </c>
      <c r="S15" s="11">
        <f t="shared" si="3"/>
        <v>15</v>
      </c>
      <c r="T15" s="5">
        <f t="shared" ca="1" si="7"/>
        <v>0</v>
      </c>
      <c r="U15" s="5">
        <f t="shared" ca="1" si="4"/>
        <v>0</v>
      </c>
      <c r="V15" s="5">
        <f t="shared" ca="1" si="4"/>
        <v>0</v>
      </c>
      <c r="W15" s="5">
        <f t="shared" ca="1" si="4"/>
        <v>0</v>
      </c>
      <c r="X15" s="5">
        <f t="shared" ca="1" si="4"/>
        <v>0</v>
      </c>
      <c r="Y15" s="5">
        <f t="shared" ca="1" si="4"/>
        <v>0</v>
      </c>
      <c r="Z15" s="5">
        <f t="shared" ca="1" si="4"/>
        <v>0</v>
      </c>
      <c r="AA15" s="5">
        <f t="shared" ca="1" si="4"/>
        <v>0</v>
      </c>
      <c r="AB15" s="5">
        <f t="shared" ca="1" si="4"/>
        <v>0</v>
      </c>
      <c r="AC15" s="5">
        <f t="shared" ca="1" si="4"/>
        <v>0</v>
      </c>
      <c r="AD15" s="5">
        <f t="shared" ca="1" si="4"/>
        <v>0</v>
      </c>
      <c r="AE15" s="5">
        <f t="shared" ca="1" si="4"/>
        <v>0</v>
      </c>
      <c r="AF15" s="5">
        <f t="shared" ca="1" si="4"/>
        <v>0</v>
      </c>
      <c r="AG15" s="5">
        <f t="shared" ca="1" si="4"/>
        <v>0</v>
      </c>
      <c r="AH15" s="5">
        <f t="shared" ca="1" si="4"/>
        <v>0</v>
      </c>
      <c r="AI15" s="5">
        <f t="shared" ca="1" si="4"/>
        <v>0</v>
      </c>
      <c r="AJ15" s="5">
        <f t="shared" ca="1" si="4"/>
        <v>0</v>
      </c>
      <c r="AK15" s="5">
        <f t="shared" ca="1" si="5"/>
        <v>0</v>
      </c>
      <c r="AL15" s="5">
        <f t="shared" ca="1" si="5"/>
        <v>0</v>
      </c>
      <c r="AM15" s="5">
        <f t="shared" ca="1" si="5"/>
        <v>0</v>
      </c>
      <c r="AN15" s="5">
        <f t="shared" ca="1" si="5"/>
        <v>0</v>
      </c>
      <c r="AO15" s="5">
        <f t="shared" ca="1" si="5"/>
        <v>0</v>
      </c>
      <c r="AP15" s="5">
        <f t="shared" ca="1" si="5"/>
        <v>0</v>
      </c>
      <c r="AQ15" s="5">
        <f t="shared" ca="1" si="5"/>
        <v>0</v>
      </c>
      <c r="AR15" s="5">
        <f t="shared" ca="1" si="5"/>
        <v>0</v>
      </c>
      <c r="AS15" s="5">
        <f t="shared" ca="1" si="5"/>
        <v>0</v>
      </c>
      <c r="AT15" s="5">
        <f t="shared" ca="1" si="5"/>
        <v>0</v>
      </c>
      <c r="AU15" s="5">
        <f t="shared" ca="1" si="5"/>
        <v>0</v>
      </c>
      <c r="AV15" s="5">
        <f t="shared" ca="1" si="5"/>
        <v>0</v>
      </c>
      <c r="AW15" s="5">
        <f t="shared" ca="1" si="5"/>
        <v>0</v>
      </c>
      <c r="AX15" s="5">
        <f t="shared" ca="1" si="5"/>
        <v>0</v>
      </c>
      <c r="AY15" s="5">
        <f t="shared" ca="1" si="5"/>
        <v>0</v>
      </c>
      <c r="AZ15" s="5">
        <f t="shared" ca="1" si="5"/>
        <v>0</v>
      </c>
      <c r="BA15" s="5">
        <f t="shared" ca="1" si="6"/>
        <v>0</v>
      </c>
      <c r="BB15" s="5">
        <f t="shared" ca="1" si="6"/>
        <v>0</v>
      </c>
      <c r="BC15" s="5">
        <f t="shared" ca="1" si="6"/>
        <v>0</v>
      </c>
      <c r="BD15" s="5">
        <f t="shared" ca="1" si="6"/>
        <v>0</v>
      </c>
      <c r="BE15" s="5">
        <f t="shared" ca="1" si="6"/>
        <v>0</v>
      </c>
      <c r="BF15" s="5">
        <f t="shared" ca="1" si="6"/>
        <v>0</v>
      </c>
      <c r="BG15" s="5">
        <f t="shared" ca="1" si="6"/>
        <v>0</v>
      </c>
      <c r="BH15" s="5">
        <f t="shared" ca="1" si="6"/>
        <v>0</v>
      </c>
      <c r="BI15" s="5">
        <f t="shared" ca="1" si="6"/>
        <v>0</v>
      </c>
      <c r="BJ15" s="5">
        <f t="shared" ca="1" si="6"/>
        <v>0</v>
      </c>
      <c r="BK15" s="5">
        <f t="shared" ca="1" si="6"/>
        <v>0</v>
      </c>
      <c r="BL15" s="5">
        <f t="shared" ca="1" si="6"/>
        <v>0</v>
      </c>
      <c r="BM15" s="5">
        <f t="shared" ca="1" si="6"/>
        <v>0</v>
      </c>
      <c r="BN15" s="5">
        <f t="shared" ca="1" si="6"/>
        <v>0</v>
      </c>
      <c r="BO15" s="5">
        <f t="shared" ca="1" si="6"/>
        <v>0</v>
      </c>
    </row>
    <row r="16" spans="1:67" x14ac:dyDescent="0.2">
      <c r="B16" s="39"/>
      <c r="C16" s="40"/>
      <c r="O16" s="29" t="e">
        <f>#REF!*(1+$C$19)^(-(1+#REF!))</f>
        <v>#REF!</v>
      </c>
      <c r="P16" s="21" t="e">
        <f>#REF!*(1+$C$19)^(-(1+#REF!))</f>
        <v>#REF!</v>
      </c>
      <c r="Q16" s="72"/>
      <c r="R16">
        <v>11</v>
      </c>
      <c r="S16" s="11">
        <f t="shared" si="3"/>
        <v>15</v>
      </c>
      <c r="T16" s="5">
        <f t="shared" ca="1" si="7"/>
        <v>0</v>
      </c>
      <c r="U16" s="5">
        <f t="shared" ca="1" si="4"/>
        <v>0</v>
      </c>
      <c r="V16" s="5">
        <f t="shared" ca="1" si="4"/>
        <v>0</v>
      </c>
      <c r="W16" s="5">
        <f t="shared" ca="1" si="4"/>
        <v>0</v>
      </c>
      <c r="X16" s="5">
        <f t="shared" ca="1" si="4"/>
        <v>0</v>
      </c>
      <c r="Y16" s="5">
        <f t="shared" ca="1" si="4"/>
        <v>0</v>
      </c>
      <c r="Z16" s="5">
        <f t="shared" ca="1" si="4"/>
        <v>0</v>
      </c>
      <c r="AA16" s="5">
        <f t="shared" ca="1" si="4"/>
        <v>0</v>
      </c>
      <c r="AB16" s="5">
        <f t="shared" ca="1" si="4"/>
        <v>0</v>
      </c>
      <c r="AC16" s="5">
        <f t="shared" ca="1" si="4"/>
        <v>0</v>
      </c>
      <c r="AD16" s="5">
        <f t="shared" ca="1" si="4"/>
        <v>0</v>
      </c>
      <c r="AE16" s="5">
        <f t="shared" ca="1" si="4"/>
        <v>0</v>
      </c>
      <c r="AF16" s="5">
        <f t="shared" ca="1" si="4"/>
        <v>0</v>
      </c>
      <c r="AG16" s="5">
        <f t="shared" ca="1" si="4"/>
        <v>0</v>
      </c>
      <c r="AH16" s="5">
        <f t="shared" ca="1" si="4"/>
        <v>0</v>
      </c>
      <c r="AI16" s="5">
        <f t="shared" ca="1" si="4"/>
        <v>0</v>
      </c>
      <c r="AJ16" s="5">
        <f t="shared" ca="1" si="4"/>
        <v>0</v>
      </c>
      <c r="AK16" s="5">
        <f t="shared" ca="1" si="5"/>
        <v>0</v>
      </c>
      <c r="AL16" s="5">
        <f t="shared" ca="1" si="5"/>
        <v>0</v>
      </c>
      <c r="AM16" s="5">
        <f t="shared" ca="1" si="5"/>
        <v>0</v>
      </c>
      <c r="AN16" s="5">
        <f t="shared" ca="1" si="5"/>
        <v>0</v>
      </c>
      <c r="AO16" s="5">
        <f t="shared" ca="1" si="5"/>
        <v>0</v>
      </c>
      <c r="AP16" s="5">
        <f t="shared" ca="1" si="5"/>
        <v>0</v>
      </c>
      <c r="AQ16" s="5">
        <f t="shared" ca="1" si="5"/>
        <v>0</v>
      </c>
      <c r="AR16" s="5">
        <f t="shared" ca="1" si="5"/>
        <v>0</v>
      </c>
      <c r="AS16" s="5">
        <f t="shared" ca="1" si="5"/>
        <v>0</v>
      </c>
      <c r="AT16" s="5">
        <f t="shared" ca="1" si="5"/>
        <v>0</v>
      </c>
      <c r="AU16" s="5">
        <f t="shared" ca="1" si="5"/>
        <v>0</v>
      </c>
      <c r="AV16" s="5">
        <f t="shared" ca="1" si="5"/>
        <v>0</v>
      </c>
      <c r="AW16" s="5">
        <f t="shared" ca="1" si="5"/>
        <v>0</v>
      </c>
      <c r="AX16" s="5">
        <f t="shared" ca="1" si="5"/>
        <v>0</v>
      </c>
      <c r="AY16" s="5">
        <f t="shared" ca="1" si="5"/>
        <v>0</v>
      </c>
      <c r="AZ16" s="5">
        <f t="shared" ca="1" si="5"/>
        <v>0</v>
      </c>
      <c r="BA16" s="5">
        <f t="shared" ca="1" si="6"/>
        <v>0</v>
      </c>
      <c r="BB16" s="5">
        <f t="shared" ca="1" si="6"/>
        <v>0</v>
      </c>
      <c r="BC16" s="5">
        <f t="shared" ca="1" si="6"/>
        <v>0</v>
      </c>
      <c r="BD16" s="5">
        <f t="shared" ca="1" si="6"/>
        <v>0</v>
      </c>
      <c r="BE16" s="5">
        <f t="shared" ca="1" si="6"/>
        <v>0</v>
      </c>
      <c r="BF16" s="5">
        <f t="shared" ca="1" si="6"/>
        <v>0</v>
      </c>
      <c r="BG16" s="5">
        <f t="shared" ca="1" si="6"/>
        <v>0</v>
      </c>
      <c r="BH16" s="5">
        <f t="shared" ca="1" si="6"/>
        <v>0</v>
      </c>
      <c r="BI16" s="5">
        <f t="shared" ca="1" si="6"/>
        <v>0</v>
      </c>
      <c r="BJ16" s="5">
        <f t="shared" ca="1" si="6"/>
        <v>0</v>
      </c>
      <c r="BK16" s="5">
        <f t="shared" ca="1" si="6"/>
        <v>0</v>
      </c>
      <c r="BL16" s="5">
        <f t="shared" ca="1" si="6"/>
        <v>0</v>
      </c>
      <c r="BM16" s="5">
        <f t="shared" ca="1" si="6"/>
        <v>0</v>
      </c>
      <c r="BN16" s="5">
        <f t="shared" ca="1" si="6"/>
        <v>0</v>
      </c>
      <c r="BO16" s="5">
        <f t="shared" ca="1" si="6"/>
        <v>0</v>
      </c>
    </row>
    <row r="17" spans="2:67" ht="10.5" thickBot="1" x14ac:dyDescent="0.25">
      <c r="O17" s="29" t="e">
        <f>#REF!*(1+$C$19)^(-(1+#REF!))</f>
        <v>#REF!</v>
      </c>
      <c r="P17" s="21" t="e">
        <f>#REF!*(1+$C$19)^(-(1+#REF!))</f>
        <v>#REF!</v>
      </c>
      <c r="Q17" s="72"/>
      <c r="R17">
        <v>12</v>
      </c>
      <c r="S17" s="11">
        <f t="shared" si="3"/>
        <v>15</v>
      </c>
      <c r="T17" s="5">
        <f t="shared" ca="1" si="7"/>
        <v>0</v>
      </c>
      <c r="U17" s="5">
        <f t="shared" ca="1" si="4"/>
        <v>0</v>
      </c>
      <c r="V17" s="5">
        <f t="shared" ca="1" si="4"/>
        <v>0</v>
      </c>
      <c r="W17" s="5">
        <f t="shared" ca="1" si="4"/>
        <v>0</v>
      </c>
      <c r="X17" s="5">
        <f t="shared" ca="1" si="4"/>
        <v>0</v>
      </c>
      <c r="Y17" s="5">
        <f t="shared" ca="1" si="4"/>
        <v>0</v>
      </c>
      <c r="Z17" s="5">
        <f t="shared" ca="1" si="4"/>
        <v>0</v>
      </c>
      <c r="AA17" s="5">
        <f t="shared" ca="1" si="4"/>
        <v>0</v>
      </c>
      <c r="AB17" s="5">
        <f t="shared" ca="1" si="4"/>
        <v>0</v>
      </c>
      <c r="AC17" s="5">
        <f t="shared" ca="1" si="4"/>
        <v>0</v>
      </c>
      <c r="AD17" s="5">
        <f t="shared" ca="1" si="4"/>
        <v>0</v>
      </c>
      <c r="AE17" s="5">
        <f t="shared" ca="1" si="4"/>
        <v>0</v>
      </c>
      <c r="AF17" s="5">
        <f t="shared" ca="1" si="4"/>
        <v>0</v>
      </c>
      <c r="AG17" s="5">
        <f t="shared" ca="1" si="4"/>
        <v>0</v>
      </c>
      <c r="AH17" s="5">
        <f t="shared" ca="1" si="4"/>
        <v>0</v>
      </c>
      <c r="AI17" s="5">
        <f t="shared" ca="1" si="4"/>
        <v>0</v>
      </c>
      <c r="AJ17" s="5">
        <f t="shared" ca="1" si="4"/>
        <v>0</v>
      </c>
      <c r="AK17" s="5">
        <f t="shared" ca="1" si="5"/>
        <v>0</v>
      </c>
      <c r="AL17" s="5">
        <f t="shared" ca="1" si="5"/>
        <v>0</v>
      </c>
      <c r="AM17" s="5">
        <f t="shared" ca="1" si="5"/>
        <v>0</v>
      </c>
      <c r="AN17" s="5">
        <f t="shared" ca="1" si="5"/>
        <v>0</v>
      </c>
      <c r="AO17" s="5">
        <f t="shared" ca="1" si="5"/>
        <v>0</v>
      </c>
      <c r="AP17" s="5">
        <f t="shared" ca="1" si="5"/>
        <v>0</v>
      </c>
      <c r="AQ17" s="5">
        <f t="shared" ca="1" si="5"/>
        <v>0</v>
      </c>
      <c r="AR17" s="5">
        <f t="shared" ca="1" si="5"/>
        <v>0</v>
      </c>
      <c r="AS17" s="5">
        <f t="shared" ca="1" si="5"/>
        <v>0</v>
      </c>
      <c r="AT17" s="5">
        <f t="shared" ca="1" si="5"/>
        <v>0</v>
      </c>
      <c r="AU17" s="5">
        <f t="shared" ca="1" si="5"/>
        <v>0</v>
      </c>
      <c r="AV17" s="5">
        <f t="shared" ca="1" si="5"/>
        <v>0</v>
      </c>
      <c r="AW17" s="5">
        <f t="shared" ca="1" si="5"/>
        <v>0</v>
      </c>
      <c r="AX17" s="5">
        <f t="shared" ca="1" si="5"/>
        <v>0</v>
      </c>
      <c r="AY17" s="5">
        <f t="shared" ca="1" si="5"/>
        <v>0</v>
      </c>
      <c r="AZ17" s="5">
        <f t="shared" ca="1" si="5"/>
        <v>0</v>
      </c>
      <c r="BA17" s="5">
        <f t="shared" ca="1" si="6"/>
        <v>0</v>
      </c>
      <c r="BB17" s="5">
        <f t="shared" ca="1" si="6"/>
        <v>0</v>
      </c>
      <c r="BC17" s="5">
        <f t="shared" ca="1" si="6"/>
        <v>0</v>
      </c>
      <c r="BD17" s="5">
        <f t="shared" ca="1" si="6"/>
        <v>0</v>
      </c>
      <c r="BE17" s="5">
        <f t="shared" ca="1" si="6"/>
        <v>0</v>
      </c>
      <c r="BF17" s="5">
        <f t="shared" ca="1" si="6"/>
        <v>0</v>
      </c>
      <c r="BG17" s="5">
        <f t="shared" ca="1" si="6"/>
        <v>0</v>
      </c>
      <c r="BH17" s="5">
        <f t="shared" ca="1" si="6"/>
        <v>0</v>
      </c>
      <c r="BI17" s="5">
        <f t="shared" ca="1" si="6"/>
        <v>0</v>
      </c>
      <c r="BJ17" s="5">
        <f t="shared" ca="1" si="6"/>
        <v>0</v>
      </c>
      <c r="BK17" s="5">
        <f t="shared" ca="1" si="6"/>
        <v>0</v>
      </c>
      <c r="BL17" s="5">
        <f t="shared" ca="1" si="6"/>
        <v>0</v>
      </c>
      <c r="BM17" s="5">
        <f t="shared" ca="1" si="6"/>
        <v>0</v>
      </c>
      <c r="BN17" s="5">
        <f t="shared" ca="1" si="6"/>
        <v>0</v>
      </c>
      <c r="BO17" s="5">
        <f t="shared" ca="1" si="6"/>
        <v>0</v>
      </c>
    </row>
    <row r="18" spans="2:67" ht="10.5" hidden="1" thickBot="1" x14ac:dyDescent="0.25">
      <c r="E18" s="20">
        <v>13</v>
      </c>
      <c r="F18" s="17"/>
      <c r="G18" s="18"/>
      <c r="H18" s="18"/>
      <c r="I18" s="18"/>
      <c r="J18" s="18"/>
      <c r="K18" s="18"/>
      <c r="L18" s="21"/>
      <c r="O18" s="29" t="e">
        <f>#REF!*(1+$C$19)^(-(1+#REF!))</f>
        <v>#REF!</v>
      </c>
      <c r="P18" s="21" t="e">
        <f>#REF!*(1+$C$19)^(-(1+#REF!))</f>
        <v>#REF!</v>
      </c>
      <c r="Q18" s="72"/>
      <c r="R18">
        <v>13</v>
      </c>
      <c r="S18" s="11">
        <f t="shared" si="3"/>
        <v>0</v>
      </c>
      <c r="T18" s="5">
        <f t="shared" ca="1" si="7"/>
        <v>0</v>
      </c>
      <c r="U18" s="5">
        <f t="shared" ca="1" si="4"/>
        <v>0</v>
      </c>
      <c r="V18" s="5">
        <f t="shared" ca="1" si="4"/>
        <v>0</v>
      </c>
      <c r="W18" s="5">
        <f t="shared" ca="1" si="4"/>
        <v>0</v>
      </c>
      <c r="X18" s="5">
        <f t="shared" ca="1" si="4"/>
        <v>0</v>
      </c>
      <c r="Y18" s="5">
        <f t="shared" ca="1" si="4"/>
        <v>0</v>
      </c>
      <c r="Z18" s="5">
        <f t="shared" ca="1" si="4"/>
        <v>0</v>
      </c>
      <c r="AA18" s="5">
        <f t="shared" ca="1" si="4"/>
        <v>0</v>
      </c>
      <c r="AB18" s="5">
        <f t="shared" ca="1" si="4"/>
        <v>0</v>
      </c>
      <c r="AC18" s="5">
        <f t="shared" ca="1" si="4"/>
        <v>0</v>
      </c>
      <c r="AD18" s="5">
        <f t="shared" ca="1" si="4"/>
        <v>0</v>
      </c>
      <c r="AE18" s="5">
        <f t="shared" ca="1" si="4"/>
        <v>0</v>
      </c>
      <c r="AF18" s="5">
        <f t="shared" ca="1" si="4"/>
        <v>0</v>
      </c>
      <c r="AG18" s="5">
        <f t="shared" ca="1" si="4"/>
        <v>0</v>
      </c>
      <c r="AH18" s="5">
        <f t="shared" ca="1" si="4"/>
        <v>0</v>
      </c>
      <c r="AI18" s="5">
        <f t="shared" ca="1" si="4"/>
        <v>0</v>
      </c>
      <c r="AJ18" s="5">
        <f t="shared" ca="1" si="4"/>
        <v>0</v>
      </c>
      <c r="AK18" s="5">
        <f t="shared" ca="1" si="5"/>
        <v>0</v>
      </c>
      <c r="AL18" s="5">
        <f t="shared" ca="1" si="5"/>
        <v>0</v>
      </c>
      <c r="AM18" s="5">
        <f t="shared" ca="1" si="5"/>
        <v>0</v>
      </c>
      <c r="AN18" s="5">
        <f t="shared" ca="1" si="5"/>
        <v>0</v>
      </c>
      <c r="AO18" s="5">
        <f t="shared" ca="1" si="5"/>
        <v>0</v>
      </c>
      <c r="AP18" s="5">
        <f t="shared" ca="1" si="5"/>
        <v>0</v>
      </c>
      <c r="AQ18" s="5">
        <f t="shared" ca="1" si="5"/>
        <v>0</v>
      </c>
      <c r="AR18" s="5">
        <f t="shared" ca="1" si="5"/>
        <v>0</v>
      </c>
      <c r="AS18" s="5">
        <f t="shared" ca="1" si="5"/>
        <v>0</v>
      </c>
      <c r="AT18" s="5">
        <f t="shared" ca="1" si="5"/>
        <v>0</v>
      </c>
      <c r="AU18" s="5">
        <f t="shared" ca="1" si="5"/>
        <v>0</v>
      </c>
      <c r="AV18" s="5">
        <f t="shared" ca="1" si="5"/>
        <v>0</v>
      </c>
      <c r="AW18" s="5">
        <f t="shared" ca="1" si="5"/>
        <v>0</v>
      </c>
      <c r="AX18" s="5">
        <f t="shared" ca="1" si="5"/>
        <v>0</v>
      </c>
      <c r="AY18" s="5">
        <f t="shared" ca="1" si="5"/>
        <v>0</v>
      </c>
      <c r="AZ18" s="5">
        <f t="shared" ca="1" si="5"/>
        <v>0</v>
      </c>
      <c r="BA18" s="5">
        <f t="shared" ca="1" si="6"/>
        <v>0</v>
      </c>
      <c r="BB18" s="5">
        <f t="shared" ca="1" si="6"/>
        <v>0</v>
      </c>
      <c r="BC18" s="5">
        <f t="shared" ca="1" si="6"/>
        <v>0</v>
      </c>
      <c r="BD18" s="5">
        <f t="shared" ca="1" si="6"/>
        <v>0</v>
      </c>
      <c r="BE18" s="5">
        <f t="shared" ca="1" si="6"/>
        <v>0</v>
      </c>
      <c r="BF18" s="5">
        <f t="shared" ca="1" si="6"/>
        <v>0</v>
      </c>
      <c r="BG18" s="5">
        <f t="shared" ca="1" si="6"/>
        <v>0</v>
      </c>
      <c r="BH18" s="5">
        <f t="shared" ca="1" si="6"/>
        <v>0</v>
      </c>
      <c r="BI18" s="5">
        <f t="shared" ca="1" si="6"/>
        <v>0</v>
      </c>
      <c r="BJ18" s="5">
        <f t="shared" ca="1" si="6"/>
        <v>0</v>
      </c>
      <c r="BK18" s="5">
        <f t="shared" ca="1" si="6"/>
        <v>0</v>
      </c>
      <c r="BL18" s="5">
        <f t="shared" ca="1" si="6"/>
        <v>0</v>
      </c>
      <c r="BM18" s="5">
        <f t="shared" ca="1" si="6"/>
        <v>0</v>
      </c>
      <c r="BN18" s="5">
        <f t="shared" ca="1" si="6"/>
        <v>0</v>
      </c>
      <c r="BO18" s="5">
        <f t="shared" ca="1" si="6"/>
        <v>0</v>
      </c>
    </row>
    <row r="19" spans="2:67" ht="10.5" hidden="1" thickBot="1" x14ac:dyDescent="0.25">
      <c r="E19" s="20">
        <v>14</v>
      </c>
      <c r="F19" s="17"/>
      <c r="G19" s="18"/>
      <c r="H19" s="18"/>
      <c r="I19" s="18"/>
      <c r="J19" s="18"/>
      <c r="K19" s="18"/>
      <c r="L19" s="21"/>
      <c r="O19" s="29">
        <f t="shared" ref="O19:O30" si="8">K18*(1+$C$19)^(-(1+$E18))</f>
        <v>0</v>
      </c>
      <c r="P19" s="21">
        <f t="shared" ref="P19:P30" si="9">J18*(1+$C$19)^(-(1+$E18))</f>
        <v>0</v>
      </c>
      <c r="Q19" s="72"/>
      <c r="R19">
        <v>14</v>
      </c>
      <c r="S19" s="11">
        <f t="shared" si="3"/>
        <v>0</v>
      </c>
      <c r="T19" s="5">
        <f t="shared" ca="1" si="7"/>
        <v>0</v>
      </c>
      <c r="U19" s="5">
        <f t="shared" ca="1" si="4"/>
        <v>0</v>
      </c>
      <c r="V19" s="5">
        <f t="shared" ca="1" si="4"/>
        <v>0</v>
      </c>
      <c r="W19" s="5">
        <f t="shared" ca="1" si="4"/>
        <v>0</v>
      </c>
      <c r="X19" s="5">
        <f t="shared" ca="1" si="4"/>
        <v>0</v>
      </c>
      <c r="Y19" s="5">
        <f t="shared" ca="1" si="4"/>
        <v>0</v>
      </c>
      <c r="Z19" s="5">
        <f t="shared" ca="1" si="4"/>
        <v>0</v>
      </c>
      <c r="AA19" s="5">
        <f t="shared" ca="1" si="4"/>
        <v>0</v>
      </c>
      <c r="AB19" s="5">
        <f t="shared" ca="1" si="4"/>
        <v>0</v>
      </c>
      <c r="AC19" s="5">
        <f t="shared" ca="1" si="4"/>
        <v>0</v>
      </c>
      <c r="AD19" s="5">
        <f t="shared" ca="1" si="4"/>
        <v>0</v>
      </c>
      <c r="AE19" s="5">
        <f t="shared" ca="1" si="4"/>
        <v>0</v>
      </c>
      <c r="AF19" s="5">
        <f t="shared" ca="1" si="4"/>
        <v>0</v>
      </c>
      <c r="AG19" s="5">
        <f t="shared" ca="1" si="4"/>
        <v>0</v>
      </c>
      <c r="AH19" s="5">
        <f t="shared" ca="1" si="4"/>
        <v>0</v>
      </c>
      <c r="AI19" s="5">
        <f t="shared" ca="1" si="4"/>
        <v>0</v>
      </c>
      <c r="AJ19" s="5">
        <f t="shared" ca="1" si="4"/>
        <v>0</v>
      </c>
      <c r="AK19" s="5">
        <f t="shared" ca="1" si="5"/>
        <v>0</v>
      </c>
      <c r="AL19" s="5">
        <f t="shared" ca="1" si="5"/>
        <v>0</v>
      </c>
      <c r="AM19" s="5">
        <f t="shared" ca="1" si="5"/>
        <v>0</v>
      </c>
      <c r="AN19" s="5">
        <f t="shared" ca="1" si="5"/>
        <v>0</v>
      </c>
      <c r="AO19" s="5">
        <f t="shared" ca="1" si="5"/>
        <v>0</v>
      </c>
      <c r="AP19" s="5">
        <f t="shared" ca="1" si="5"/>
        <v>0</v>
      </c>
      <c r="AQ19" s="5">
        <f t="shared" ca="1" si="5"/>
        <v>0</v>
      </c>
      <c r="AR19" s="5">
        <f t="shared" ca="1" si="5"/>
        <v>0</v>
      </c>
      <c r="AS19" s="5">
        <f t="shared" ca="1" si="5"/>
        <v>0</v>
      </c>
      <c r="AT19" s="5">
        <f t="shared" ca="1" si="5"/>
        <v>0</v>
      </c>
      <c r="AU19" s="5">
        <f t="shared" ca="1" si="5"/>
        <v>0</v>
      </c>
      <c r="AV19" s="5">
        <f t="shared" ca="1" si="5"/>
        <v>0</v>
      </c>
      <c r="AW19" s="5">
        <f t="shared" ca="1" si="5"/>
        <v>0</v>
      </c>
      <c r="AX19" s="5">
        <f t="shared" ca="1" si="5"/>
        <v>0</v>
      </c>
      <c r="AY19" s="5">
        <f t="shared" ca="1" si="5"/>
        <v>0</v>
      </c>
      <c r="AZ19" s="5">
        <f t="shared" ca="1" si="5"/>
        <v>0</v>
      </c>
      <c r="BA19" s="5">
        <f t="shared" ca="1" si="6"/>
        <v>0</v>
      </c>
      <c r="BB19" s="5">
        <f t="shared" ca="1" si="6"/>
        <v>0</v>
      </c>
      <c r="BC19" s="5">
        <f t="shared" ca="1" si="6"/>
        <v>0</v>
      </c>
      <c r="BD19" s="5">
        <f t="shared" ca="1" si="6"/>
        <v>0</v>
      </c>
      <c r="BE19" s="5">
        <f t="shared" ca="1" si="6"/>
        <v>0</v>
      </c>
      <c r="BF19" s="5">
        <f t="shared" ca="1" si="6"/>
        <v>0</v>
      </c>
      <c r="BG19" s="5">
        <f t="shared" ca="1" si="6"/>
        <v>0</v>
      </c>
      <c r="BH19" s="5">
        <f t="shared" ca="1" si="6"/>
        <v>0</v>
      </c>
      <c r="BI19" s="5">
        <f t="shared" ca="1" si="6"/>
        <v>0</v>
      </c>
      <c r="BJ19" s="5">
        <f t="shared" ca="1" si="6"/>
        <v>0</v>
      </c>
      <c r="BK19" s="5">
        <f t="shared" ca="1" si="6"/>
        <v>0</v>
      </c>
      <c r="BL19" s="5">
        <f t="shared" ca="1" si="6"/>
        <v>0</v>
      </c>
      <c r="BM19" s="5">
        <f t="shared" ca="1" si="6"/>
        <v>0</v>
      </c>
      <c r="BN19" s="5">
        <f t="shared" ca="1" si="6"/>
        <v>0</v>
      </c>
      <c r="BO19" s="5">
        <f t="shared" ca="1" si="6"/>
        <v>0</v>
      </c>
    </row>
    <row r="20" spans="2:67" ht="10.5" hidden="1" thickBot="1" x14ac:dyDescent="0.25">
      <c r="E20" s="20">
        <v>15</v>
      </c>
      <c r="F20" s="17"/>
      <c r="G20" s="18"/>
      <c r="H20" s="18"/>
      <c r="I20" s="18"/>
      <c r="J20" s="18"/>
      <c r="K20" s="18"/>
      <c r="L20" s="21"/>
      <c r="O20" s="29">
        <f t="shared" si="8"/>
        <v>0</v>
      </c>
      <c r="P20" s="21">
        <f t="shared" si="9"/>
        <v>0</v>
      </c>
      <c r="Q20" s="72"/>
      <c r="R20">
        <v>15</v>
      </c>
      <c r="S20" s="11">
        <f t="shared" si="3"/>
        <v>0</v>
      </c>
      <c r="T20" s="5">
        <f t="shared" ca="1" si="7"/>
        <v>0</v>
      </c>
      <c r="U20" s="5">
        <f t="shared" ca="1" si="4"/>
        <v>0</v>
      </c>
      <c r="V20" s="5">
        <f t="shared" ca="1" si="4"/>
        <v>0</v>
      </c>
      <c r="W20" s="5">
        <f t="shared" ca="1" si="4"/>
        <v>0</v>
      </c>
      <c r="X20" s="5">
        <f t="shared" ca="1" si="4"/>
        <v>0</v>
      </c>
      <c r="Y20" s="5">
        <f t="shared" ca="1" si="4"/>
        <v>0</v>
      </c>
      <c r="Z20" s="5">
        <f t="shared" ca="1" si="4"/>
        <v>0</v>
      </c>
      <c r="AA20" s="5">
        <f t="shared" ca="1" si="4"/>
        <v>0</v>
      </c>
      <c r="AB20" s="5">
        <f t="shared" ca="1" si="4"/>
        <v>0</v>
      </c>
      <c r="AC20" s="5">
        <f t="shared" ca="1" si="4"/>
        <v>0</v>
      </c>
      <c r="AD20" s="5">
        <f t="shared" ca="1" si="4"/>
        <v>0</v>
      </c>
      <c r="AE20" s="5">
        <f t="shared" ca="1" si="4"/>
        <v>0</v>
      </c>
      <c r="AF20" s="5">
        <f t="shared" ca="1" si="4"/>
        <v>0</v>
      </c>
      <c r="AG20" s="5">
        <f t="shared" ca="1" si="4"/>
        <v>0</v>
      </c>
      <c r="AH20" s="5">
        <f t="shared" ca="1" si="4"/>
        <v>0</v>
      </c>
      <c r="AI20" s="5">
        <f t="shared" ca="1" si="4"/>
        <v>0</v>
      </c>
      <c r="AJ20" s="5">
        <f t="shared" ca="1" si="4"/>
        <v>0</v>
      </c>
      <c r="AK20" s="5">
        <f t="shared" ca="1" si="5"/>
        <v>0</v>
      </c>
      <c r="AL20" s="5">
        <f t="shared" ca="1" si="5"/>
        <v>0</v>
      </c>
      <c r="AM20" s="5">
        <f t="shared" ca="1" si="5"/>
        <v>0</v>
      </c>
      <c r="AN20" s="5">
        <f t="shared" ca="1" si="5"/>
        <v>0</v>
      </c>
      <c r="AO20" s="5">
        <f t="shared" ca="1" si="5"/>
        <v>0</v>
      </c>
      <c r="AP20" s="5">
        <f t="shared" ca="1" si="5"/>
        <v>0</v>
      </c>
      <c r="AQ20" s="5">
        <f t="shared" ca="1" si="5"/>
        <v>0</v>
      </c>
      <c r="AR20" s="5">
        <f t="shared" ca="1" si="5"/>
        <v>0</v>
      </c>
      <c r="AS20" s="5">
        <f t="shared" ca="1" si="5"/>
        <v>0</v>
      </c>
      <c r="AT20" s="5">
        <f t="shared" ca="1" si="5"/>
        <v>0</v>
      </c>
      <c r="AU20" s="5">
        <f t="shared" ca="1" si="5"/>
        <v>0</v>
      </c>
      <c r="AV20" s="5">
        <f t="shared" ca="1" si="5"/>
        <v>0</v>
      </c>
      <c r="AW20" s="5">
        <f t="shared" ca="1" si="5"/>
        <v>0</v>
      </c>
      <c r="AX20" s="5">
        <f t="shared" ca="1" si="5"/>
        <v>0</v>
      </c>
      <c r="AY20" s="5">
        <f t="shared" ca="1" si="5"/>
        <v>0</v>
      </c>
      <c r="AZ20" s="5">
        <f t="shared" ca="1" si="5"/>
        <v>0</v>
      </c>
      <c r="BA20" s="5">
        <f t="shared" ca="1" si="6"/>
        <v>0</v>
      </c>
      <c r="BB20" s="5">
        <f t="shared" ca="1" si="6"/>
        <v>0</v>
      </c>
      <c r="BC20" s="5">
        <f t="shared" ca="1" si="6"/>
        <v>0</v>
      </c>
      <c r="BD20" s="5">
        <f t="shared" ca="1" si="6"/>
        <v>0</v>
      </c>
      <c r="BE20" s="5">
        <f t="shared" ca="1" si="6"/>
        <v>0</v>
      </c>
      <c r="BF20" s="5">
        <f t="shared" ca="1" si="6"/>
        <v>0</v>
      </c>
      <c r="BG20" s="5">
        <f t="shared" ca="1" si="6"/>
        <v>0</v>
      </c>
      <c r="BH20" s="5">
        <f t="shared" ca="1" si="6"/>
        <v>0</v>
      </c>
      <c r="BI20" s="5">
        <f t="shared" ca="1" si="6"/>
        <v>0</v>
      </c>
      <c r="BJ20" s="5">
        <f t="shared" ca="1" si="6"/>
        <v>0</v>
      </c>
      <c r="BK20" s="5">
        <f t="shared" ca="1" si="6"/>
        <v>0</v>
      </c>
      <c r="BL20" s="5">
        <f t="shared" ca="1" si="6"/>
        <v>0</v>
      </c>
      <c r="BM20" s="5">
        <f t="shared" ca="1" si="6"/>
        <v>0</v>
      </c>
      <c r="BN20" s="5">
        <f t="shared" ca="1" si="6"/>
        <v>0</v>
      </c>
      <c r="BO20" s="5">
        <f t="shared" ca="1" si="6"/>
        <v>0</v>
      </c>
    </row>
    <row r="21" spans="2:67" ht="10.5" hidden="1" thickBot="1" x14ac:dyDescent="0.25">
      <c r="E21" s="20">
        <v>16</v>
      </c>
      <c r="F21" s="17"/>
      <c r="G21" s="18"/>
      <c r="H21" s="18"/>
      <c r="I21" s="18"/>
      <c r="J21" s="18"/>
      <c r="K21" s="18"/>
      <c r="L21" s="21"/>
      <c r="O21" s="29">
        <f t="shared" si="8"/>
        <v>0</v>
      </c>
      <c r="P21" s="21">
        <f t="shared" si="9"/>
        <v>0</v>
      </c>
      <c r="Q21" s="72"/>
      <c r="R21">
        <v>16</v>
      </c>
      <c r="S21" s="11" t="e">
        <f>+#REF!</f>
        <v>#REF!</v>
      </c>
      <c r="T21" s="5">
        <f t="shared" ca="1" si="7"/>
        <v>0</v>
      </c>
      <c r="U21" s="5">
        <f t="shared" ca="1" si="4"/>
        <v>0</v>
      </c>
      <c r="V21" s="5">
        <f t="shared" ca="1" si="4"/>
        <v>0</v>
      </c>
      <c r="W21" s="5">
        <f t="shared" ca="1" si="4"/>
        <v>0</v>
      </c>
      <c r="X21" s="5">
        <f t="shared" ca="1" si="4"/>
        <v>0</v>
      </c>
      <c r="Y21" s="5">
        <f t="shared" ca="1" si="4"/>
        <v>0</v>
      </c>
      <c r="Z21" s="5">
        <f t="shared" ca="1" si="4"/>
        <v>0</v>
      </c>
      <c r="AA21" s="5">
        <f t="shared" ca="1" si="4"/>
        <v>0</v>
      </c>
      <c r="AB21" s="5">
        <f t="shared" ca="1" si="4"/>
        <v>0</v>
      </c>
      <c r="AC21" s="5">
        <f t="shared" ca="1" si="4"/>
        <v>0</v>
      </c>
      <c r="AD21" s="5">
        <f t="shared" ca="1" si="4"/>
        <v>0</v>
      </c>
      <c r="AE21" s="5">
        <f t="shared" ca="1" si="4"/>
        <v>0</v>
      </c>
      <c r="AF21" s="5">
        <f t="shared" ca="1" si="4"/>
        <v>0</v>
      </c>
      <c r="AG21" s="5">
        <f t="shared" ca="1" si="4"/>
        <v>0</v>
      </c>
      <c r="AH21" s="5">
        <f t="shared" ca="1" si="4"/>
        <v>0</v>
      </c>
      <c r="AI21" s="5">
        <f t="shared" ca="1" si="4"/>
        <v>0</v>
      </c>
      <c r="AJ21" s="5">
        <f t="shared" ref="AJ21:AY29" ca="1" si="10">+IFERROR(IF($R21&lt;=24,IF($R21&lt;=AJ$3,$S21*INDIRECT(INDEX($T$2:$BO$2,1,MATCH(AJ$3-$R21+1,$T$1:$BO$1,0))&amp;"$5"),0),IF($R21&gt;24,IF(MOD($R21,24)&lt;=AJ$3,$S21*INDIRECT(INDEX($T$2:$BO$2,1,MATCH(AJ$3-$R21+1,$T$1:$BO$1,0))&amp;"$5"),0),0)),0)</f>
        <v>0</v>
      </c>
      <c r="AK21" s="5">
        <f t="shared" ca="1" si="5"/>
        <v>0</v>
      </c>
      <c r="AL21" s="5">
        <f t="shared" ca="1" si="5"/>
        <v>0</v>
      </c>
      <c r="AM21" s="5">
        <f t="shared" ca="1" si="5"/>
        <v>0</v>
      </c>
      <c r="AN21" s="5">
        <f t="shared" ca="1" si="5"/>
        <v>0</v>
      </c>
      <c r="AO21" s="5">
        <f t="shared" ca="1" si="5"/>
        <v>0</v>
      </c>
      <c r="AP21" s="5">
        <f t="shared" ca="1" si="5"/>
        <v>0</v>
      </c>
      <c r="AQ21" s="5">
        <f t="shared" ca="1" si="5"/>
        <v>0</v>
      </c>
      <c r="AR21" s="5">
        <f t="shared" ca="1" si="5"/>
        <v>0</v>
      </c>
      <c r="AS21" s="5">
        <f t="shared" ca="1" si="5"/>
        <v>0</v>
      </c>
      <c r="AT21" s="5">
        <f t="shared" ca="1" si="5"/>
        <v>0</v>
      </c>
      <c r="AU21" s="5">
        <f t="shared" ca="1" si="5"/>
        <v>0</v>
      </c>
      <c r="AV21" s="5">
        <f t="shared" ca="1" si="5"/>
        <v>0</v>
      </c>
      <c r="AW21" s="5">
        <f t="shared" ca="1" si="5"/>
        <v>0</v>
      </c>
      <c r="AX21" s="5">
        <f t="shared" ca="1" si="5"/>
        <v>0</v>
      </c>
      <c r="AY21" s="5">
        <f t="shared" ca="1" si="5"/>
        <v>0</v>
      </c>
      <c r="AZ21" s="5">
        <f t="shared" ref="AZ21:BO29" ca="1" si="11">+IFERROR(IF($R21&lt;=24,IF($R21&lt;=AZ$3,$S21*INDIRECT(INDEX($T$2:$BO$2,1,MATCH(AZ$3-$R21+1,$T$1:$BO$1,0))&amp;"$5"),0),IF($R21&gt;24,IF(MOD($R21,24)&lt;=AZ$3,$S21*INDIRECT(INDEX($T$2:$BO$2,1,MATCH(AZ$3-$R21+1,$T$1:$BO$1,0))&amp;"$5"),0),0)),0)</f>
        <v>0</v>
      </c>
      <c r="BA21" s="5">
        <f t="shared" ca="1" si="6"/>
        <v>0</v>
      </c>
      <c r="BB21" s="5">
        <f t="shared" ca="1" si="6"/>
        <v>0</v>
      </c>
      <c r="BC21" s="5">
        <f t="shared" ca="1" si="6"/>
        <v>0</v>
      </c>
      <c r="BD21" s="5">
        <f t="shared" ca="1" si="6"/>
        <v>0</v>
      </c>
      <c r="BE21" s="5">
        <f t="shared" ca="1" si="6"/>
        <v>0</v>
      </c>
      <c r="BF21" s="5">
        <f t="shared" ca="1" si="6"/>
        <v>0</v>
      </c>
      <c r="BG21" s="5">
        <f t="shared" ca="1" si="6"/>
        <v>0</v>
      </c>
      <c r="BH21" s="5">
        <f t="shared" ca="1" si="6"/>
        <v>0</v>
      </c>
      <c r="BI21" s="5">
        <f t="shared" ca="1" si="6"/>
        <v>0</v>
      </c>
      <c r="BJ21" s="5">
        <f t="shared" ca="1" si="6"/>
        <v>0</v>
      </c>
      <c r="BK21" s="5">
        <f t="shared" ca="1" si="6"/>
        <v>0</v>
      </c>
      <c r="BL21" s="5">
        <f t="shared" ca="1" si="6"/>
        <v>0</v>
      </c>
      <c r="BM21" s="5">
        <f t="shared" ca="1" si="6"/>
        <v>0</v>
      </c>
      <c r="BN21" s="5">
        <f t="shared" ca="1" si="6"/>
        <v>0</v>
      </c>
      <c r="BO21" s="5">
        <f t="shared" ca="1" si="6"/>
        <v>0</v>
      </c>
    </row>
    <row r="22" spans="2:67" ht="10.5" hidden="1" thickBot="1" x14ac:dyDescent="0.25">
      <c r="D22" s="2"/>
      <c r="E22" s="20">
        <v>17</v>
      </c>
      <c r="F22" s="17"/>
      <c r="G22" s="18"/>
      <c r="H22" s="18"/>
      <c r="I22" s="18"/>
      <c r="J22" s="18"/>
      <c r="K22" s="18"/>
      <c r="L22" s="21"/>
      <c r="O22" s="29">
        <f t="shared" si="8"/>
        <v>0</v>
      </c>
      <c r="P22" s="21">
        <f t="shared" si="9"/>
        <v>0</v>
      </c>
      <c r="Q22" s="72"/>
      <c r="R22">
        <v>17</v>
      </c>
      <c r="S22" s="11" t="e">
        <f>+#REF!</f>
        <v>#REF!</v>
      </c>
      <c r="T22" s="5">
        <f t="shared" ca="1" si="7"/>
        <v>0</v>
      </c>
      <c r="U22" s="5">
        <f t="shared" ca="1" si="7"/>
        <v>0</v>
      </c>
      <c r="V22" s="5">
        <f t="shared" ca="1" si="7"/>
        <v>0</v>
      </c>
      <c r="W22" s="5">
        <f t="shared" ca="1" si="7"/>
        <v>0</v>
      </c>
      <c r="X22" s="5">
        <f t="shared" ca="1" si="7"/>
        <v>0</v>
      </c>
      <c r="Y22" s="5">
        <f t="shared" ca="1" si="7"/>
        <v>0</v>
      </c>
      <c r="Z22" s="5">
        <f t="shared" ca="1" si="7"/>
        <v>0</v>
      </c>
      <c r="AA22" s="5">
        <f t="shared" ca="1" si="7"/>
        <v>0</v>
      </c>
      <c r="AB22" s="5">
        <f t="shared" ca="1" si="7"/>
        <v>0</v>
      </c>
      <c r="AC22" s="5">
        <f t="shared" ca="1" si="7"/>
        <v>0</v>
      </c>
      <c r="AD22" s="5">
        <f t="shared" ca="1" si="7"/>
        <v>0</v>
      </c>
      <c r="AE22" s="5">
        <f t="shared" ca="1" si="7"/>
        <v>0</v>
      </c>
      <c r="AF22" s="5">
        <f t="shared" ca="1" si="7"/>
        <v>0</v>
      </c>
      <c r="AG22" s="5">
        <f t="shared" ca="1" si="7"/>
        <v>0</v>
      </c>
      <c r="AH22" s="5">
        <f t="shared" ca="1" si="7"/>
        <v>0</v>
      </c>
      <c r="AI22" s="5">
        <f t="shared" ca="1" si="7"/>
        <v>0</v>
      </c>
      <c r="AJ22" s="5">
        <f t="shared" ca="1" si="10"/>
        <v>0</v>
      </c>
      <c r="AK22" s="5">
        <f t="shared" ca="1" si="10"/>
        <v>0</v>
      </c>
      <c r="AL22" s="5">
        <f t="shared" ca="1" si="10"/>
        <v>0</v>
      </c>
      <c r="AM22" s="5">
        <f t="shared" ca="1" si="10"/>
        <v>0</v>
      </c>
      <c r="AN22" s="5">
        <f t="shared" ca="1" si="10"/>
        <v>0</v>
      </c>
      <c r="AO22" s="5">
        <f t="shared" ca="1" si="10"/>
        <v>0</v>
      </c>
      <c r="AP22" s="5">
        <f t="shared" ca="1" si="10"/>
        <v>0</v>
      </c>
      <c r="AQ22" s="5">
        <f t="shared" ca="1" si="10"/>
        <v>0</v>
      </c>
      <c r="AR22" s="5">
        <f t="shared" ca="1" si="10"/>
        <v>0</v>
      </c>
      <c r="AS22" s="5">
        <f t="shared" ca="1" si="10"/>
        <v>0</v>
      </c>
      <c r="AT22" s="5">
        <f t="shared" ca="1" si="10"/>
        <v>0</v>
      </c>
      <c r="AU22" s="5">
        <f t="shared" ca="1" si="10"/>
        <v>0</v>
      </c>
      <c r="AV22" s="5">
        <f t="shared" ca="1" si="10"/>
        <v>0</v>
      </c>
      <c r="AW22" s="5">
        <f t="shared" ca="1" si="10"/>
        <v>0</v>
      </c>
      <c r="AX22" s="5">
        <f t="shared" ca="1" si="10"/>
        <v>0</v>
      </c>
      <c r="AY22" s="5">
        <f t="shared" ca="1" si="10"/>
        <v>0</v>
      </c>
      <c r="AZ22" s="5">
        <f t="shared" ca="1" si="11"/>
        <v>0</v>
      </c>
      <c r="BA22" s="5">
        <f t="shared" ca="1" si="11"/>
        <v>0</v>
      </c>
      <c r="BB22" s="5">
        <f t="shared" ca="1" si="11"/>
        <v>0</v>
      </c>
      <c r="BC22" s="5">
        <f t="shared" ca="1" si="11"/>
        <v>0</v>
      </c>
      <c r="BD22" s="5">
        <f t="shared" ca="1" si="11"/>
        <v>0</v>
      </c>
      <c r="BE22" s="5">
        <f t="shared" ca="1" si="11"/>
        <v>0</v>
      </c>
      <c r="BF22" s="5">
        <f t="shared" ca="1" si="11"/>
        <v>0</v>
      </c>
      <c r="BG22" s="5">
        <f t="shared" ca="1" si="11"/>
        <v>0</v>
      </c>
      <c r="BH22" s="5">
        <f t="shared" ca="1" si="11"/>
        <v>0</v>
      </c>
      <c r="BI22" s="5">
        <f t="shared" ca="1" si="11"/>
        <v>0</v>
      </c>
      <c r="BJ22" s="5">
        <f t="shared" ca="1" si="11"/>
        <v>0</v>
      </c>
      <c r="BK22" s="5">
        <f t="shared" ca="1" si="11"/>
        <v>0</v>
      </c>
      <c r="BL22" s="5">
        <f t="shared" ca="1" si="11"/>
        <v>0</v>
      </c>
      <c r="BM22" s="5">
        <f t="shared" ca="1" si="11"/>
        <v>0</v>
      </c>
      <c r="BN22" s="5">
        <f t="shared" ca="1" si="11"/>
        <v>0</v>
      </c>
      <c r="BO22" s="5">
        <f t="shared" ca="1" si="11"/>
        <v>0</v>
      </c>
    </row>
    <row r="23" spans="2:67" ht="10.5" hidden="1" thickBot="1" x14ac:dyDescent="0.25">
      <c r="E23" s="20">
        <v>18</v>
      </c>
      <c r="F23" s="17"/>
      <c r="G23" s="18"/>
      <c r="H23" s="18"/>
      <c r="I23" s="18"/>
      <c r="J23" s="18"/>
      <c r="K23" s="18"/>
      <c r="L23" s="21"/>
      <c r="O23" s="29">
        <f t="shared" si="8"/>
        <v>0</v>
      </c>
      <c r="P23" s="21">
        <f t="shared" si="9"/>
        <v>0</v>
      </c>
      <c r="Q23" s="72"/>
      <c r="R23">
        <v>18</v>
      </c>
      <c r="S23" s="11" t="e">
        <f>+#REF!</f>
        <v>#REF!</v>
      </c>
      <c r="T23" s="5">
        <f t="shared" ref="T23:AI29" ca="1" si="12">+IFERROR(IF($R23&lt;=24,IF($R23&lt;=T$3,$S23*INDIRECT(INDEX($T$2:$BO$2,1,MATCH(T$3-$R23+1,$T$1:$BO$1,0))&amp;"$5"),0),IF($R23&gt;24,IF(MOD($R23,24)&lt;=T$3,$S23*INDIRECT(INDEX($T$2:$BO$2,1,MATCH(T$3-$R23+1,$T$1:$BO$1,0))&amp;"$5"),0),0)),0)</f>
        <v>0</v>
      </c>
      <c r="U23" s="5">
        <f t="shared" ca="1" si="12"/>
        <v>0</v>
      </c>
      <c r="V23" s="5">
        <f t="shared" ca="1" si="12"/>
        <v>0</v>
      </c>
      <c r="W23" s="5">
        <f t="shared" ca="1" si="12"/>
        <v>0</v>
      </c>
      <c r="X23" s="5">
        <f t="shared" ca="1" si="12"/>
        <v>0</v>
      </c>
      <c r="Y23" s="5">
        <f t="shared" ca="1" si="12"/>
        <v>0</v>
      </c>
      <c r="Z23" s="5">
        <f t="shared" ca="1" si="12"/>
        <v>0</v>
      </c>
      <c r="AA23" s="5">
        <f t="shared" ca="1" si="12"/>
        <v>0</v>
      </c>
      <c r="AB23" s="5">
        <f t="shared" ca="1" si="12"/>
        <v>0</v>
      </c>
      <c r="AC23" s="5">
        <f t="shared" ca="1" si="12"/>
        <v>0</v>
      </c>
      <c r="AD23" s="5">
        <f t="shared" ca="1" si="12"/>
        <v>0</v>
      </c>
      <c r="AE23" s="5">
        <f t="shared" ca="1" si="12"/>
        <v>0</v>
      </c>
      <c r="AF23" s="5">
        <f t="shared" ca="1" si="12"/>
        <v>0</v>
      </c>
      <c r="AG23" s="5">
        <f t="shared" ca="1" si="12"/>
        <v>0</v>
      </c>
      <c r="AH23" s="5">
        <f t="shared" ca="1" si="12"/>
        <v>0</v>
      </c>
      <c r="AI23" s="5">
        <f t="shared" ca="1" si="12"/>
        <v>0</v>
      </c>
      <c r="AJ23" s="5">
        <f t="shared" ca="1" si="10"/>
        <v>0</v>
      </c>
      <c r="AK23" s="5">
        <f t="shared" ca="1" si="10"/>
        <v>0</v>
      </c>
      <c r="AL23" s="5">
        <f t="shared" ca="1" si="10"/>
        <v>0</v>
      </c>
      <c r="AM23" s="5">
        <f t="shared" ca="1" si="10"/>
        <v>0</v>
      </c>
      <c r="AN23" s="5">
        <f t="shared" ca="1" si="10"/>
        <v>0</v>
      </c>
      <c r="AO23" s="5">
        <f t="shared" ca="1" si="10"/>
        <v>0</v>
      </c>
      <c r="AP23" s="5">
        <f t="shared" ca="1" si="10"/>
        <v>0</v>
      </c>
      <c r="AQ23" s="5">
        <f t="shared" ca="1" si="10"/>
        <v>0</v>
      </c>
      <c r="AR23" s="5">
        <f t="shared" ca="1" si="10"/>
        <v>0</v>
      </c>
      <c r="AS23" s="5">
        <f t="shared" ca="1" si="10"/>
        <v>0</v>
      </c>
      <c r="AT23" s="5">
        <f t="shared" ca="1" si="10"/>
        <v>0</v>
      </c>
      <c r="AU23" s="5">
        <f t="shared" ca="1" si="10"/>
        <v>0</v>
      </c>
      <c r="AV23" s="5">
        <f t="shared" ca="1" si="10"/>
        <v>0</v>
      </c>
      <c r="AW23" s="5">
        <f t="shared" ca="1" si="10"/>
        <v>0</v>
      </c>
      <c r="AX23" s="5">
        <f t="shared" ca="1" si="10"/>
        <v>0</v>
      </c>
      <c r="AY23" s="5">
        <f t="shared" ca="1" si="10"/>
        <v>0</v>
      </c>
      <c r="AZ23" s="5">
        <f t="shared" ca="1" si="11"/>
        <v>0</v>
      </c>
      <c r="BA23" s="5">
        <f t="shared" ca="1" si="11"/>
        <v>0</v>
      </c>
      <c r="BB23" s="5">
        <f t="shared" ca="1" si="11"/>
        <v>0</v>
      </c>
      <c r="BC23" s="5">
        <f t="shared" ca="1" si="11"/>
        <v>0</v>
      </c>
      <c r="BD23" s="5">
        <f t="shared" ca="1" si="11"/>
        <v>0</v>
      </c>
      <c r="BE23" s="5">
        <f t="shared" ca="1" si="11"/>
        <v>0</v>
      </c>
      <c r="BF23" s="5">
        <f t="shared" ca="1" si="11"/>
        <v>0</v>
      </c>
      <c r="BG23" s="5">
        <f t="shared" ca="1" si="11"/>
        <v>0</v>
      </c>
      <c r="BH23" s="5">
        <f t="shared" ca="1" si="11"/>
        <v>0</v>
      </c>
      <c r="BI23" s="5">
        <f t="shared" ca="1" si="11"/>
        <v>0</v>
      </c>
      <c r="BJ23" s="5">
        <f t="shared" ca="1" si="11"/>
        <v>0</v>
      </c>
      <c r="BK23" s="5">
        <f t="shared" ca="1" si="11"/>
        <v>0</v>
      </c>
      <c r="BL23" s="5">
        <f t="shared" ca="1" si="11"/>
        <v>0</v>
      </c>
      <c r="BM23" s="5">
        <f t="shared" ca="1" si="11"/>
        <v>0</v>
      </c>
      <c r="BN23" s="5">
        <f t="shared" ca="1" si="11"/>
        <v>0</v>
      </c>
      <c r="BO23" s="5">
        <f t="shared" ca="1" si="11"/>
        <v>0</v>
      </c>
    </row>
    <row r="24" spans="2:67" ht="10.5" hidden="1" thickBot="1" x14ac:dyDescent="0.25">
      <c r="E24" s="20">
        <v>19</v>
      </c>
      <c r="F24" s="17"/>
      <c r="G24" s="18"/>
      <c r="H24" s="18"/>
      <c r="I24" s="18"/>
      <c r="J24" s="18"/>
      <c r="K24" s="18"/>
      <c r="L24" s="21"/>
      <c r="O24" s="29">
        <f t="shared" si="8"/>
        <v>0</v>
      </c>
      <c r="P24" s="21">
        <f t="shared" si="9"/>
        <v>0</v>
      </c>
      <c r="Q24" s="72"/>
      <c r="R24">
        <v>19</v>
      </c>
      <c r="S24" s="11" t="e">
        <f>+#REF!</f>
        <v>#REF!</v>
      </c>
      <c r="T24" s="5">
        <f t="shared" ca="1" si="12"/>
        <v>0</v>
      </c>
      <c r="U24" s="5">
        <f t="shared" ca="1" si="12"/>
        <v>0</v>
      </c>
      <c r="V24" s="5">
        <f t="shared" ca="1" si="12"/>
        <v>0</v>
      </c>
      <c r="W24" s="5">
        <f t="shared" ca="1" si="12"/>
        <v>0</v>
      </c>
      <c r="X24" s="5">
        <f t="shared" ca="1" si="12"/>
        <v>0</v>
      </c>
      <c r="Y24" s="5">
        <f t="shared" ca="1" si="12"/>
        <v>0</v>
      </c>
      <c r="Z24" s="5">
        <f t="shared" ca="1" si="12"/>
        <v>0</v>
      </c>
      <c r="AA24" s="5">
        <f t="shared" ca="1" si="12"/>
        <v>0</v>
      </c>
      <c r="AB24" s="5">
        <f t="shared" ca="1" si="12"/>
        <v>0</v>
      </c>
      <c r="AC24" s="5">
        <f t="shared" ca="1" si="12"/>
        <v>0</v>
      </c>
      <c r="AD24" s="5">
        <f t="shared" ca="1" si="12"/>
        <v>0</v>
      </c>
      <c r="AE24" s="5">
        <f t="shared" ca="1" si="12"/>
        <v>0</v>
      </c>
      <c r="AF24" s="5">
        <f t="shared" ca="1" si="12"/>
        <v>0</v>
      </c>
      <c r="AG24" s="5">
        <f t="shared" ca="1" si="12"/>
        <v>0</v>
      </c>
      <c r="AH24" s="5">
        <f t="shared" ca="1" si="12"/>
        <v>0</v>
      </c>
      <c r="AI24" s="5">
        <f t="shared" ca="1" si="12"/>
        <v>0</v>
      </c>
      <c r="AJ24" s="5">
        <f t="shared" ca="1" si="10"/>
        <v>0</v>
      </c>
      <c r="AK24" s="5">
        <f t="shared" ca="1" si="10"/>
        <v>0</v>
      </c>
      <c r="AL24" s="5">
        <f t="shared" ca="1" si="10"/>
        <v>0</v>
      </c>
      <c r="AM24" s="5">
        <f t="shared" ca="1" si="10"/>
        <v>0</v>
      </c>
      <c r="AN24" s="5">
        <f t="shared" ca="1" si="10"/>
        <v>0</v>
      </c>
      <c r="AO24" s="5">
        <f t="shared" ca="1" si="10"/>
        <v>0</v>
      </c>
      <c r="AP24" s="5">
        <f t="shared" ca="1" si="10"/>
        <v>0</v>
      </c>
      <c r="AQ24" s="5">
        <f t="shared" ca="1" si="10"/>
        <v>0</v>
      </c>
      <c r="AR24" s="5">
        <f t="shared" ca="1" si="10"/>
        <v>0</v>
      </c>
      <c r="AS24" s="5">
        <f t="shared" ca="1" si="10"/>
        <v>0</v>
      </c>
      <c r="AT24" s="5">
        <f t="shared" ca="1" si="10"/>
        <v>0</v>
      </c>
      <c r="AU24" s="5">
        <f t="shared" ca="1" si="10"/>
        <v>0</v>
      </c>
      <c r="AV24" s="5">
        <f t="shared" ca="1" si="10"/>
        <v>0</v>
      </c>
      <c r="AW24" s="5">
        <f t="shared" ca="1" si="10"/>
        <v>0</v>
      </c>
      <c r="AX24" s="5">
        <f t="shared" ca="1" si="10"/>
        <v>0</v>
      </c>
      <c r="AY24" s="5">
        <f t="shared" ca="1" si="10"/>
        <v>0</v>
      </c>
      <c r="AZ24" s="5">
        <f t="shared" ca="1" si="11"/>
        <v>0</v>
      </c>
      <c r="BA24" s="5">
        <f t="shared" ca="1" si="11"/>
        <v>0</v>
      </c>
      <c r="BB24" s="5">
        <f t="shared" ca="1" si="11"/>
        <v>0</v>
      </c>
      <c r="BC24" s="5">
        <f t="shared" ca="1" si="11"/>
        <v>0</v>
      </c>
      <c r="BD24" s="5">
        <f t="shared" ca="1" si="11"/>
        <v>0</v>
      </c>
      <c r="BE24" s="5">
        <f t="shared" ca="1" si="11"/>
        <v>0</v>
      </c>
      <c r="BF24" s="5">
        <f t="shared" ca="1" si="11"/>
        <v>0</v>
      </c>
      <c r="BG24" s="5">
        <f t="shared" ca="1" si="11"/>
        <v>0</v>
      </c>
      <c r="BH24" s="5">
        <f t="shared" ca="1" si="11"/>
        <v>0</v>
      </c>
      <c r="BI24" s="5">
        <f t="shared" ca="1" si="11"/>
        <v>0</v>
      </c>
      <c r="BJ24" s="5">
        <f t="shared" ca="1" si="11"/>
        <v>0</v>
      </c>
      <c r="BK24" s="5">
        <f t="shared" ca="1" si="11"/>
        <v>0</v>
      </c>
      <c r="BL24" s="5">
        <f t="shared" ca="1" si="11"/>
        <v>0</v>
      </c>
      <c r="BM24" s="5">
        <f t="shared" ca="1" si="11"/>
        <v>0</v>
      </c>
      <c r="BN24" s="5">
        <f t="shared" ca="1" si="11"/>
        <v>0</v>
      </c>
      <c r="BO24" s="5">
        <f t="shared" ca="1" si="11"/>
        <v>0</v>
      </c>
    </row>
    <row r="25" spans="2:67" ht="10.5" hidden="1" thickBot="1" x14ac:dyDescent="0.25">
      <c r="E25" s="20">
        <v>20</v>
      </c>
      <c r="F25" s="17"/>
      <c r="G25" s="18"/>
      <c r="H25" s="18"/>
      <c r="I25" s="18"/>
      <c r="J25" s="18"/>
      <c r="K25" s="18"/>
      <c r="L25" s="21"/>
      <c r="O25" s="29">
        <f t="shared" si="8"/>
        <v>0</v>
      </c>
      <c r="P25" s="21">
        <f t="shared" si="9"/>
        <v>0</v>
      </c>
      <c r="Q25" s="72"/>
      <c r="R25">
        <v>20</v>
      </c>
      <c r="S25" s="11" t="e">
        <f>+#REF!</f>
        <v>#REF!</v>
      </c>
      <c r="T25" s="5">
        <f t="shared" ca="1" si="12"/>
        <v>0</v>
      </c>
      <c r="U25" s="5">
        <f t="shared" ca="1" si="12"/>
        <v>0</v>
      </c>
      <c r="V25" s="5">
        <f t="shared" ca="1" si="12"/>
        <v>0</v>
      </c>
      <c r="W25" s="5">
        <f t="shared" ca="1" si="12"/>
        <v>0</v>
      </c>
      <c r="X25" s="5">
        <f t="shared" ca="1" si="12"/>
        <v>0</v>
      </c>
      <c r="Y25" s="5">
        <f t="shared" ca="1" si="12"/>
        <v>0</v>
      </c>
      <c r="Z25" s="5">
        <f t="shared" ca="1" si="12"/>
        <v>0</v>
      </c>
      <c r="AA25" s="5">
        <f t="shared" ca="1" si="12"/>
        <v>0</v>
      </c>
      <c r="AB25" s="5">
        <f t="shared" ca="1" si="12"/>
        <v>0</v>
      </c>
      <c r="AC25" s="5">
        <f t="shared" ca="1" si="12"/>
        <v>0</v>
      </c>
      <c r="AD25" s="5">
        <f t="shared" ca="1" si="12"/>
        <v>0</v>
      </c>
      <c r="AE25" s="5">
        <f t="shared" ca="1" si="12"/>
        <v>0</v>
      </c>
      <c r="AF25" s="5">
        <f t="shared" ca="1" si="12"/>
        <v>0</v>
      </c>
      <c r="AG25" s="5">
        <f t="shared" ca="1" si="12"/>
        <v>0</v>
      </c>
      <c r="AH25" s="5">
        <f t="shared" ca="1" si="12"/>
        <v>0</v>
      </c>
      <c r="AI25" s="5">
        <f t="shared" ca="1" si="12"/>
        <v>0</v>
      </c>
      <c r="AJ25" s="5">
        <f t="shared" ca="1" si="10"/>
        <v>0</v>
      </c>
      <c r="AK25" s="5">
        <f t="shared" ca="1" si="10"/>
        <v>0</v>
      </c>
      <c r="AL25" s="5">
        <f t="shared" ca="1" si="10"/>
        <v>0</v>
      </c>
      <c r="AM25" s="5">
        <f t="shared" ca="1" si="10"/>
        <v>0</v>
      </c>
      <c r="AN25" s="5">
        <f t="shared" ca="1" si="10"/>
        <v>0</v>
      </c>
      <c r="AO25" s="5">
        <f t="shared" ca="1" si="10"/>
        <v>0</v>
      </c>
      <c r="AP25" s="5">
        <f t="shared" ca="1" si="10"/>
        <v>0</v>
      </c>
      <c r="AQ25" s="5">
        <f t="shared" ca="1" si="10"/>
        <v>0</v>
      </c>
      <c r="AR25" s="5">
        <f t="shared" ca="1" si="10"/>
        <v>0</v>
      </c>
      <c r="AS25" s="5">
        <f t="shared" ca="1" si="10"/>
        <v>0</v>
      </c>
      <c r="AT25" s="5">
        <f t="shared" ca="1" si="10"/>
        <v>0</v>
      </c>
      <c r="AU25" s="5">
        <f t="shared" ca="1" si="10"/>
        <v>0</v>
      </c>
      <c r="AV25" s="5">
        <f t="shared" ca="1" si="10"/>
        <v>0</v>
      </c>
      <c r="AW25" s="5">
        <f t="shared" ca="1" si="10"/>
        <v>0</v>
      </c>
      <c r="AX25" s="5">
        <f t="shared" ca="1" si="10"/>
        <v>0</v>
      </c>
      <c r="AY25" s="5">
        <f t="shared" ca="1" si="10"/>
        <v>0</v>
      </c>
      <c r="AZ25" s="5">
        <f t="shared" ca="1" si="11"/>
        <v>0</v>
      </c>
      <c r="BA25" s="5">
        <f t="shared" ca="1" si="11"/>
        <v>0</v>
      </c>
      <c r="BB25" s="5">
        <f t="shared" ca="1" si="11"/>
        <v>0</v>
      </c>
      <c r="BC25" s="5">
        <f t="shared" ca="1" si="11"/>
        <v>0</v>
      </c>
      <c r="BD25" s="5">
        <f t="shared" ca="1" si="11"/>
        <v>0</v>
      </c>
      <c r="BE25" s="5">
        <f t="shared" ca="1" si="11"/>
        <v>0</v>
      </c>
      <c r="BF25" s="5">
        <f t="shared" ca="1" si="11"/>
        <v>0</v>
      </c>
      <c r="BG25" s="5">
        <f t="shared" ca="1" si="11"/>
        <v>0</v>
      </c>
      <c r="BH25" s="5">
        <f t="shared" ca="1" si="11"/>
        <v>0</v>
      </c>
      <c r="BI25" s="5">
        <f t="shared" ca="1" si="11"/>
        <v>0</v>
      </c>
      <c r="BJ25" s="5">
        <f t="shared" ca="1" si="11"/>
        <v>0</v>
      </c>
      <c r="BK25" s="5">
        <f t="shared" ca="1" si="11"/>
        <v>0</v>
      </c>
      <c r="BL25" s="5">
        <f t="shared" ca="1" si="11"/>
        <v>0</v>
      </c>
      <c r="BM25" s="5">
        <f t="shared" ca="1" si="11"/>
        <v>0</v>
      </c>
      <c r="BN25" s="5">
        <f t="shared" ca="1" si="11"/>
        <v>0</v>
      </c>
      <c r="BO25" s="5">
        <f t="shared" ca="1" si="11"/>
        <v>0</v>
      </c>
    </row>
    <row r="26" spans="2:67" ht="10.5" hidden="1" thickBot="1" x14ac:dyDescent="0.25">
      <c r="E26" s="20">
        <v>21</v>
      </c>
      <c r="F26" s="17"/>
      <c r="G26" s="18"/>
      <c r="H26" s="18"/>
      <c r="I26" s="18"/>
      <c r="J26" s="18"/>
      <c r="K26" s="18"/>
      <c r="L26" s="21"/>
      <c r="O26" s="29">
        <f t="shared" si="8"/>
        <v>0</v>
      </c>
      <c r="P26" s="21">
        <f t="shared" si="9"/>
        <v>0</v>
      </c>
      <c r="Q26" s="72"/>
      <c r="R26">
        <v>21</v>
      </c>
      <c r="S26" s="11" t="e">
        <f>+#REF!</f>
        <v>#REF!</v>
      </c>
      <c r="T26" s="5">
        <f t="shared" ca="1" si="12"/>
        <v>0</v>
      </c>
      <c r="U26" s="5">
        <f t="shared" ca="1" si="12"/>
        <v>0</v>
      </c>
      <c r="V26" s="5">
        <f t="shared" ca="1" si="12"/>
        <v>0</v>
      </c>
      <c r="W26" s="5">
        <f t="shared" ca="1" si="12"/>
        <v>0</v>
      </c>
      <c r="X26" s="5">
        <f t="shared" ca="1" si="12"/>
        <v>0</v>
      </c>
      <c r="Y26" s="5">
        <f t="shared" ca="1" si="12"/>
        <v>0</v>
      </c>
      <c r="Z26" s="5">
        <f t="shared" ca="1" si="12"/>
        <v>0</v>
      </c>
      <c r="AA26" s="5">
        <f t="shared" ca="1" si="12"/>
        <v>0</v>
      </c>
      <c r="AB26" s="5">
        <f t="shared" ca="1" si="12"/>
        <v>0</v>
      </c>
      <c r="AC26" s="5">
        <f t="shared" ca="1" si="12"/>
        <v>0</v>
      </c>
      <c r="AD26" s="5">
        <f t="shared" ca="1" si="12"/>
        <v>0</v>
      </c>
      <c r="AE26" s="5">
        <f t="shared" ca="1" si="12"/>
        <v>0</v>
      </c>
      <c r="AF26" s="5">
        <f t="shared" ca="1" si="12"/>
        <v>0</v>
      </c>
      <c r="AG26" s="5">
        <f t="shared" ca="1" si="12"/>
        <v>0</v>
      </c>
      <c r="AH26" s="5">
        <f t="shared" ca="1" si="12"/>
        <v>0</v>
      </c>
      <c r="AI26" s="5">
        <f t="shared" ca="1" si="12"/>
        <v>0</v>
      </c>
      <c r="AJ26" s="5">
        <f t="shared" ca="1" si="10"/>
        <v>0</v>
      </c>
      <c r="AK26" s="5">
        <f t="shared" ca="1" si="10"/>
        <v>0</v>
      </c>
      <c r="AL26" s="5">
        <f t="shared" ca="1" si="10"/>
        <v>0</v>
      </c>
      <c r="AM26" s="5">
        <f t="shared" ca="1" si="10"/>
        <v>0</v>
      </c>
      <c r="AN26" s="5">
        <f t="shared" ca="1" si="10"/>
        <v>0</v>
      </c>
      <c r="AO26" s="5">
        <f t="shared" ca="1" si="10"/>
        <v>0</v>
      </c>
      <c r="AP26" s="5">
        <f t="shared" ca="1" si="10"/>
        <v>0</v>
      </c>
      <c r="AQ26" s="5">
        <f t="shared" ca="1" si="10"/>
        <v>0</v>
      </c>
      <c r="AR26" s="5">
        <f t="shared" ca="1" si="10"/>
        <v>0</v>
      </c>
      <c r="AS26" s="5">
        <f t="shared" ca="1" si="10"/>
        <v>0</v>
      </c>
      <c r="AT26" s="5">
        <f t="shared" ca="1" si="10"/>
        <v>0</v>
      </c>
      <c r="AU26" s="5">
        <f t="shared" ca="1" si="10"/>
        <v>0</v>
      </c>
      <c r="AV26" s="5">
        <f t="shared" ca="1" si="10"/>
        <v>0</v>
      </c>
      <c r="AW26" s="5">
        <f t="shared" ca="1" si="10"/>
        <v>0</v>
      </c>
      <c r="AX26" s="5">
        <f t="shared" ca="1" si="10"/>
        <v>0</v>
      </c>
      <c r="AY26" s="5">
        <f t="shared" ca="1" si="10"/>
        <v>0</v>
      </c>
      <c r="AZ26" s="5">
        <f t="shared" ca="1" si="11"/>
        <v>0</v>
      </c>
      <c r="BA26" s="5">
        <f t="shared" ca="1" si="11"/>
        <v>0</v>
      </c>
      <c r="BB26" s="5">
        <f t="shared" ca="1" si="11"/>
        <v>0</v>
      </c>
      <c r="BC26" s="5">
        <f t="shared" ca="1" si="11"/>
        <v>0</v>
      </c>
      <c r="BD26" s="5">
        <f t="shared" ca="1" si="11"/>
        <v>0</v>
      </c>
      <c r="BE26" s="5">
        <f t="shared" ca="1" si="11"/>
        <v>0</v>
      </c>
      <c r="BF26" s="5">
        <f t="shared" ca="1" si="11"/>
        <v>0</v>
      </c>
      <c r="BG26" s="5">
        <f t="shared" ca="1" si="11"/>
        <v>0</v>
      </c>
      <c r="BH26" s="5">
        <f t="shared" ca="1" si="11"/>
        <v>0</v>
      </c>
      <c r="BI26" s="5">
        <f t="shared" ca="1" si="11"/>
        <v>0</v>
      </c>
      <c r="BJ26" s="5">
        <f t="shared" ca="1" si="11"/>
        <v>0</v>
      </c>
      <c r="BK26" s="5">
        <f t="shared" ca="1" si="11"/>
        <v>0</v>
      </c>
      <c r="BL26" s="5">
        <f t="shared" ca="1" si="11"/>
        <v>0</v>
      </c>
      <c r="BM26" s="5">
        <f t="shared" ca="1" si="11"/>
        <v>0</v>
      </c>
      <c r="BN26" s="5">
        <f t="shared" ca="1" si="11"/>
        <v>0</v>
      </c>
      <c r="BO26" s="5">
        <f t="shared" ca="1" si="11"/>
        <v>0</v>
      </c>
    </row>
    <row r="27" spans="2:67" ht="10.5" hidden="1" thickBot="1" x14ac:dyDescent="0.25">
      <c r="E27" s="20">
        <v>22</v>
      </c>
      <c r="F27" s="17"/>
      <c r="G27" s="18"/>
      <c r="H27" s="18"/>
      <c r="I27" s="18"/>
      <c r="J27" s="18"/>
      <c r="K27" s="18"/>
      <c r="L27" s="21"/>
      <c r="O27" s="29">
        <f t="shared" si="8"/>
        <v>0</v>
      </c>
      <c r="P27" s="21">
        <f t="shared" si="9"/>
        <v>0</v>
      </c>
      <c r="Q27" s="72"/>
      <c r="R27">
        <v>22</v>
      </c>
      <c r="S27" s="11" t="e">
        <f>+#REF!</f>
        <v>#REF!</v>
      </c>
      <c r="T27" s="5">
        <f t="shared" ca="1" si="12"/>
        <v>0</v>
      </c>
      <c r="U27" s="5">
        <f t="shared" ca="1" si="12"/>
        <v>0</v>
      </c>
      <c r="V27" s="5">
        <f t="shared" ca="1" si="12"/>
        <v>0</v>
      </c>
      <c r="W27" s="5">
        <f t="shared" ca="1" si="12"/>
        <v>0</v>
      </c>
      <c r="X27" s="5">
        <f t="shared" ca="1" si="12"/>
        <v>0</v>
      </c>
      <c r="Y27" s="5">
        <f t="shared" ca="1" si="12"/>
        <v>0</v>
      </c>
      <c r="Z27" s="5">
        <f t="shared" ca="1" si="12"/>
        <v>0</v>
      </c>
      <c r="AA27" s="5">
        <f t="shared" ca="1" si="12"/>
        <v>0</v>
      </c>
      <c r="AB27" s="5">
        <f t="shared" ca="1" si="12"/>
        <v>0</v>
      </c>
      <c r="AC27" s="5">
        <f t="shared" ca="1" si="12"/>
        <v>0</v>
      </c>
      <c r="AD27" s="5">
        <f t="shared" ca="1" si="12"/>
        <v>0</v>
      </c>
      <c r="AE27" s="5">
        <f t="shared" ca="1" si="12"/>
        <v>0</v>
      </c>
      <c r="AF27" s="5">
        <f t="shared" ca="1" si="12"/>
        <v>0</v>
      </c>
      <c r="AG27" s="5">
        <f t="shared" ca="1" si="12"/>
        <v>0</v>
      </c>
      <c r="AH27" s="5">
        <f t="shared" ca="1" si="12"/>
        <v>0</v>
      </c>
      <c r="AI27" s="5">
        <f t="shared" ca="1" si="12"/>
        <v>0</v>
      </c>
      <c r="AJ27" s="5">
        <f t="shared" ca="1" si="10"/>
        <v>0</v>
      </c>
      <c r="AK27" s="5">
        <f t="shared" ca="1" si="10"/>
        <v>0</v>
      </c>
      <c r="AL27" s="5">
        <f t="shared" ca="1" si="10"/>
        <v>0</v>
      </c>
      <c r="AM27" s="5">
        <f t="shared" ca="1" si="10"/>
        <v>0</v>
      </c>
      <c r="AN27" s="5">
        <f t="shared" ca="1" si="10"/>
        <v>0</v>
      </c>
      <c r="AO27" s="5">
        <f t="shared" ca="1" si="10"/>
        <v>0</v>
      </c>
      <c r="AP27" s="5">
        <f t="shared" ca="1" si="10"/>
        <v>0</v>
      </c>
      <c r="AQ27" s="5">
        <f t="shared" ca="1" si="10"/>
        <v>0</v>
      </c>
      <c r="AR27" s="5">
        <f t="shared" ca="1" si="10"/>
        <v>0</v>
      </c>
      <c r="AS27" s="5">
        <f t="shared" ca="1" si="10"/>
        <v>0</v>
      </c>
      <c r="AT27" s="5">
        <f t="shared" ca="1" si="10"/>
        <v>0</v>
      </c>
      <c r="AU27" s="5">
        <f t="shared" ca="1" si="10"/>
        <v>0</v>
      </c>
      <c r="AV27" s="5">
        <f t="shared" ca="1" si="10"/>
        <v>0</v>
      </c>
      <c r="AW27" s="5">
        <f t="shared" ca="1" si="10"/>
        <v>0</v>
      </c>
      <c r="AX27" s="5">
        <f t="shared" ca="1" si="10"/>
        <v>0</v>
      </c>
      <c r="AY27" s="5">
        <f t="shared" ca="1" si="10"/>
        <v>0</v>
      </c>
      <c r="AZ27" s="5">
        <f t="shared" ca="1" si="11"/>
        <v>0</v>
      </c>
      <c r="BA27" s="5">
        <f t="shared" ca="1" si="11"/>
        <v>0</v>
      </c>
      <c r="BB27" s="5">
        <f t="shared" ca="1" si="11"/>
        <v>0</v>
      </c>
      <c r="BC27" s="5">
        <f t="shared" ca="1" si="11"/>
        <v>0</v>
      </c>
      <c r="BD27" s="5">
        <f t="shared" ca="1" si="11"/>
        <v>0</v>
      </c>
      <c r="BE27" s="5">
        <f t="shared" ca="1" si="11"/>
        <v>0</v>
      </c>
      <c r="BF27" s="5">
        <f t="shared" ca="1" si="11"/>
        <v>0</v>
      </c>
      <c r="BG27" s="5">
        <f t="shared" ca="1" si="11"/>
        <v>0</v>
      </c>
      <c r="BH27" s="5">
        <f t="shared" ca="1" si="11"/>
        <v>0</v>
      </c>
      <c r="BI27" s="5">
        <f t="shared" ca="1" si="11"/>
        <v>0</v>
      </c>
      <c r="BJ27" s="5">
        <f t="shared" ca="1" si="11"/>
        <v>0</v>
      </c>
      <c r="BK27" s="5">
        <f t="shared" ca="1" si="11"/>
        <v>0</v>
      </c>
      <c r="BL27" s="5">
        <f t="shared" ca="1" si="11"/>
        <v>0</v>
      </c>
      <c r="BM27" s="5">
        <f t="shared" ca="1" si="11"/>
        <v>0</v>
      </c>
      <c r="BN27" s="5">
        <f t="shared" ca="1" si="11"/>
        <v>0</v>
      </c>
      <c r="BO27" s="5">
        <f t="shared" ca="1" si="11"/>
        <v>0</v>
      </c>
    </row>
    <row r="28" spans="2:67" ht="10.5" hidden="1" thickBot="1" x14ac:dyDescent="0.25">
      <c r="E28" s="20">
        <v>23</v>
      </c>
      <c r="F28" s="17"/>
      <c r="G28" s="18"/>
      <c r="H28" s="18"/>
      <c r="I28" s="18"/>
      <c r="J28" s="18"/>
      <c r="K28" s="18"/>
      <c r="L28" s="21"/>
      <c r="O28" s="29">
        <f t="shared" si="8"/>
        <v>0</v>
      </c>
      <c r="P28" s="21">
        <f t="shared" si="9"/>
        <v>0</v>
      </c>
      <c r="Q28" s="72"/>
      <c r="R28">
        <v>23</v>
      </c>
      <c r="S28" s="11" t="e">
        <f>+#REF!</f>
        <v>#REF!</v>
      </c>
      <c r="T28" s="5">
        <f t="shared" ca="1" si="12"/>
        <v>0</v>
      </c>
      <c r="U28" s="5">
        <f t="shared" ca="1" si="12"/>
        <v>0</v>
      </c>
      <c r="V28" s="5">
        <f t="shared" ca="1" si="12"/>
        <v>0</v>
      </c>
      <c r="W28" s="5">
        <f t="shared" ca="1" si="12"/>
        <v>0</v>
      </c>
      <c r="X28" s="5">
        <f t="shared" ca="1" si="12"/>
        <v>0</v>
      </c>
      <c r="Y28" s="5">
        <f t="shared" ca="1" si="12"/>
        <v>0</v>
      </c>
      <c r="Z28" s="5">
        <f t="shared" ca="1" si="12"/>
        <v>0</v>
      </c>
      <c r="AA28" s="5">
        <f t="shared" ca="1" si="12"/>
        <v>0</v>
      </c>
      <c r="AB28" s="5">
        <f t="shared" ca="1" si="12"/>
        <v>0</v>
      </c>
      <c r="AC28" s="5">
        <f t="shared" ca="1" si="12"/>
        <v>0</v>
      </c>
      <c r="AD28" s="5">
        <f t="shared" ca="1" si="12"/>
        <v>0</v>
      </c>
      <c r="AE28" s="5">
        <f t="shared" ca="1" si="12"/>
        <v>0</v>
      </c>
      <c r="AF28" s="5">
        <f t="shared" ca="1" si="12"/>
        <v>0</v>
      </c>
      <c r="AG28" s="5">
        <f t="shared" ca="1" si="12"/>
        <v>0</v>
      </c>
      <c r="AH28" s="5">
        <f t="shared" ca="1" si="12"/>
        <v>0</v>
      </c>
      <c r="AI28" s="5">
        <f t="shared" ca="1" si="12"/>
        <v>0</v>
      </c>
      <c r="AJ28" s="5">
        <f t="shared" ca="1" si="10"/>
        <v>0</v>
      </c>
      <c r="AK28" s="5">
        <f t="shared" ca="1" si="10"/>
        <v>0</v>
      </c>
      <c r="AL28" s="5">
        <f t="shared" ca="1" si="10"/>
        <v>0</v>
      </c>
      <c r="AM28" s="5">
        <f t="shared" ca="1" si="10"/>
        <v>0</v>
      </c>
      <c r="AN28" s="5">
        <f t="shared" ca="1" si="10"/>
        <v>0</v>
      </c>
      <c r="AO28" s="5">
        <f t="shared" ca="1" si="10"/>
        <v>0</v>
      </c>
      <c r="AP28" s="5">
        <f t="shared" ca="1" si="10"/>
        <v>0</v>
      </c>
      <c r="AQ28" s="5">
        <f t="shared" ca="1" si="10"/>
        <v>0</v>
      </c>
      <c r="AR28" s="5">
        <f t="shared" ca="1" si="10"/>
        <v>0</v>
      </c>
      <c r="AS28" s="5">
        <f t="shared" ca="1" si="10"/>
        <v>0</v>
      </c>
      <c r="AT28" s="5">
        <f t="shared" ca="1" si="10"/>
        <v>0</v>
      </c>
      <c r="AU28" s="5">
        <f t="shared" ca="1" si="10"/>
        <v>0</v>
      </c>
      <c r="AV28" s="5">
        <f t="shared" ca="1" si="10"/>
        <v>0</v>
      </c>
      <c r="AW28" s="5">
        <f t="shared" ca="1" si="10"/>
        <v>0</v>
      </c>
      <c r="AX28" s="5">
        <f t="shared" ca="1" si="10"/>
        <v>0</v>
      </c>
      <c r="AY28" s="5">
        <f t="shared" ca="1" si="10"/>
        <v>0</v>
      </c>
      <c r="AZ28" s="5">
        <f t="shared" ca="1" si="11"/>
        <v>0</v>
      </c>
      <c r="BA28" s="5">
        <f t="shared" ca="1" si="11"/>
        <v>0</v>
      </c>
      <c r="BB28" s="5">
        <f t="shared" ca="1" si="11"/>
        <v>0</v>
      </c>
      <c r="BC28" s="5">
        <f t="shared" ca="1" si="11"/>
        <v>0</v>
      </c>
      <c r="BD28" s="5">
        <f t="shared" ca="1" si="11"/>
        <v>0</v>
      </c>
      <c r="BE28" s="5">
        <f t="shared" ca="1" si="11"/>
        <v>0</v>
      </c>
      <c r="BF28" s="5">
        <f t="shared" ca="1" si="11"/>
        <v>0</v>
      </c>
      <c r="BG28" s="5">
        <f t="shared" ca="1" si="11"/>
        <v>0</v>
      </c>
      <c r="BH28" s="5">
        <f t="shared" ca="1" si="11"/>
        <v>0</v>
      </c>
      <c r="BI28" s="5">
        <f t="shared" ca="1" si="11"/>
        <v>0</v>
      </c>
      <c r="BJ28" s="5">
        <f t="shared" ca="1" si="11"/>
        <v>0</v>
      </c>
      <c r="BK28" s="5">
        <f t="shared" ca="1" si="11"/>
        <v>0</v>
      </c>
      <c r="BL28" s="5">
        <f t="shared" ca="1" si="11"/>
        <v>0</v>
      </c>
      <c r="BM28" s="5">
        <f t="shared" ca="1" si="11"/>
        <v>0</v>
      </c>
      <c r="BN28" s="5">
        <f t="shared" ca="1" si="11"/>
        <v>0</v>
      </c>
      <c r="BO28" s="5">
        <f t="shared" ca="1" si="11"/>
        <v>0</v>
      </c>
    </row>
    <row r="29" spans="2:67" ht="10.5" hidden="1" thickBot="1" x14ac:dyDescent="0.25">
      <c r="E29" s="20">
        <v>24</v>
      </c>
      <c r="F29" s="76"/>
      <c r="G29" s="18"/>
      <c r="H29" s="18"/>
      <c r="I29" s="18"/>
      <c r="J29" s="18"/>
      <c r="K29" s="18"/>
      <c r="L29" s="21"/>
      <c r="O29" s="29">
        <f t="shared" si="8"/>
        <v>0</v>
      </c>
      <c r="P29" s="21">
        <f t="shared" si="9"/>
        <v>0</v>
      </c>
      <c r="Q29" s="72"/>
      <c r="R29">
        <v>24</v>
      </c>
      <c r="S29" s="11" t="e">
        <f>+#REF!</f>
        <v>#REF!</v>
      </c>
      <c r="T29" s="5">
        <f t="shared" ca="1" si="12"/>
        <v>0</v>
      </c>
      <c r="U29" s="5">
        <f t="shared" ca="1" si="12"/>
        <v>0</v>
      </c>
      <c r="V29" s="5">
        <f t="shared" ca="1" si="12"/>
        <v>0</v>
      </c>
      <c r="W29" s="5">
        <f t="shared" ca="1" si="12"/>
        <v>0</v>
      </c>
      <c r="X29" s="5">
        <f t="shared" ca="1" si="12"/>
        <v>0</v>
      </c>
      <c r="Y29" s="5">
        <f t="shared" ca="1" si="12"/>
        <v>0</v>
      </c>
      <c r="Z29" s="5">
        <f t="shared" ca="1" si="12"/>
        <v>0</v>
      </c>
      <c r="AA29" s="5">
        <f t="shared" ca="1" si="12"/>
        <v>0</v>
      </c>
      <c r="AB29" s="5">
        <f t="shared" ca="1" si="12"/>
        <v>0</v>
      </c>
      <c r="AC29" s="5">
        <f t="shared" ca="1" si="12"/>
        <v>0</v>
      </c>
      <c r="AD29" s="5">
        <f t="shared" ca="1" si="12"/>
        <v>0</v>
      </c>
      <c r="AE29" s="5">
        <f t="shared" ca="1" si="12"/>
        <v>0</v>
      </c>
      <c r="AF29" s="5">
        <f t="shared" ca="1" si="12"/>
        <v>0</v>
      </c>
      <c r="AG29" s="5">
        <f t="shared" ca="1" si="12"/>
        <v>0</v>
      </c>
      <c r="AH29" s="5">
        <f t="shared" ca="1" si="12"/>
        <v>0</v>
      </c>
      <c r="AI29" s="5">
        <f t="shared" ca="1" si="12"/>
        <v>0</v>
      </c>
      <c r="AJ29" s="5">
        <f t="shared" ca="1" si="10"/>
        <v>0</v>
      </c>
      <c r="AK29" s="5">
        <f t="shared" ca="1" si="10"/>
        <v>0</v>
      </c>
      <c r="AL29" s="5">
        <f t="shared" ca="1" si="10"/>
        <v>0</v>
      </c>
      <c r="AM29" s="5">
        <f t="shared" ca="1" si="10"/>
        <v>0</v>
      </c>
      <c r="AN29" s="5">
        <f t="shared" ca="1" si="10"/>
        <v>0</v>
      </c>
      <c r="AO29" s="5">
        <f t="shared" ca="1" si="10"/>
        <v>0</v>
      </c>
      <c r="AP29" s="5">
        <f t="shared" ca="1" si="10"/>
        <v>0</v>
      </c>
      <c r="AQ29" s="5">
        <f t="shared" ca="1" si="10"/>
        <v>0</v>
      </c>
      <c r="AR29" s="5">
        <f t="shared" ca="1" si="10"/>
        <v>0</v>
      </c>
      <c r="AS29" s="5">
        <f t="shared" ca="1" si="10"/>
        <v>0</v>
      </c>
      <c r="AT29" s="5">
        <f t="shared" ca="1" si="10"/>
        <v>0</v>
      </c>
      <c r="AU29" s="5">
        <f t="shared" ca="1" si="10"/>
        <v>0</v>
      </c>
      <c r="AV29" s="5">
        <f t="shared" ca="1" si="10"/>
        <v>0</v>
      </c>
      <c r="AW29" s="5">
        <f t="shared" ca="1" si="10"/>
        <v>0</v>
      </c>
      <c r="AX29" s="5">
        <f t="shared" ca="1" si="10"/>
        <v>0</v>
      </c>
      <c r="AY29" s="5">
        <f t="shared" ca="1" si="10"/>
        <v>0</v>
      </c>
      <c r="AZ29" s="5">
        <f t="shared" ca="1" si="11"/>
        <v>0</v>
      </c>
      <c r="BA29" s="5">
        <f t="shared" ca="1" si="11"/>
        <v>0</v>
      </c>
      <c r="BB29" s="5">
        <f t="shared" ca="1" si="11"/>
        <v>0</v>
      </c>
      <c r="BC29" s="5">
        <f t="shared" ca="1" si="11"/>
        <v>0</v>
      </c>
      <c r="BD29" s="5">
        <f t="shared" ca="1" si="11"/>
        <v>0</v>
      </c>
      <c r="BE29" s="5">
        <f t="shared" ca="1" si="11"/>
        <v>0</v>
      </c>
      <c r="BF29" s="5">
        <f t="shared" ca="1" si="11"/>
        <v>0</v>
      </c>
      <c r="BG29" s="5">
        <f t="shared" ca="1" si="11"/>
        <v>0</v>
      </c>
      <c r="BH29" s="5">
        <f t="shared" ca="1" si="11"/>
        <v>0</v>
      </c>
      <c r="BI29" s="5">
        <f t="shared" ca="1" si="11"/>
        <v>0</v>
      </c>
      <c r="BJ29" s="5">
        <f t="shared" ca="1" si="11"/>
        <v>0</v>
      </c>
      <c r="BK29" s="5">
        <f t="shared" ca="1" si="11"/>
        <v>0</v>
      </c>
      <c r="BL29" s="5">
        <f t="shared" ca="1" si="11"/>
        <v>0</v>
      </c>
      <c r="BM29" s="5">
        <f t="shared" ca="1" si="11"/>
        <v>0</v>
      </c>
      <c r="BN29" s="5">
        <f t="shared" ca="1" si="11"/>
        <v>0</v>
      </c>
      <c r="BO29" s="5">
        <f t="shared" ca="1" si="11"/>
        <v>0</v>
      </c>
    </row>
    <row r="30" spans="2:67" ht="10.5" hidden="1" thickBot="1" x14ac:dyDescent="0.25">
      <c r="E30" s="58">
        <v>25</v>
      </c>
      <c r="F30" s="77"/>
      <c r="G30" s="59"/>
      <c r="H30" s="59"/>
      <c r="I30" s="59"/>
      <c r="J30" s="59"/>
      <c r="K30" s="59"/>
      <c r="L30" s="75"/>
      <c r="O30" s="30">
        <f t="shared" si="8"/>
        <v>0</v>
      </c>
      <c r="P30" s="19">
        <f t="shared" si="9"/>
        <v>0</v>
      </c>
      <c r="Q30" s="7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2:67" ht="12.75" customHeight="1" thickBot="1" x14ac:dyDescent="0.3">
      <c r="B31" s="98"/>
      <c r="C31" s="99"/>
      <c r="N31" s="10" t="s">
        <v>80</v>
      </c>
      <c r="O31" s="31" t="e">
        <f>SUM(O7:O30)</f>
        <v>#REF!</v>
      </c>
      <c r="P31" s="32" t="e">
        <f>SUM(P7:P30)</f>
        <v>#REF!</v>
      </c>
      <c r="Q31" s="72"/>
      <c r="S31" s="54"/>
    </row>
    <row r="32" spans="2:67" ht="12.75" customHeight="1" x14ac:dyDescent="0.25">
      <c r="C32" s="3"/>
      <c r="O32" s="78"/>
      <c r="P32" s="78"/>
      <c r="Q32" s="72"/>
      <c r="S32" s="54"/>
    </row>
    <row r="33" spans="1:67" ht="12.75" customHeight="1" x14ac:dyDescent="0.25">
      <c r="C33" s="3"/>
      <c r="O33" s="78"/>
      <c r="P33" s="78"/>
      <c r="Q33" s="72"/>
      <c r="S33" s="54"/>
    </row>
    <row r="34" spans="1:67" ht="12.75" customHeight="1" x14ac:dyDescent="0.25">
      <c r="C34" s="3"/>
      <c r="O34" s="78"/>
      <c r="P34" s="78"/>
      <c r="Q34" s="72"/>
      <c r="S34" s="54"/>
    </row>
    <row r="35" spans="1:67" ht="21" x14ac:dyDescent="0.2">
      <c r="B35" s="71"/>
      <c r="F35" s="70" t="s">
        <v>84</v>
      </c>
      <c r="G35" s="70" t="s">
        <v>113</v>
      </c>
      <c r="H35" s="102">
        <f>C4</f>
        <v>500000</v>
      </c>
      <c r="Q35" s="72"/>
    </row>
    <row r="36" spans="1:67" ht="11" thickBot="1" x14ac:dyDescent="0.25">
      <c r="B36" s="55" t="s">
        <v>86</v>
      </c>
      <c r="Q36" s="72"/>
    </row>
    <row r="37" spans="1:67" s="10" customFormat="1" ht="32" thickBot="1" x14ac:dyDescent="0.25">
      <c r="A37" s="66"/>
      <c r="B37" s="68" t="s">
        <v>114</v>
      </c>
      <c r="C37" s="68"/>
      <c r="E37" s="69" t="s">
        <v>55</v>
      </c>
      <c r="F37" s="27" t="s">
        <v>56</v>
      </c>
      <c r="G37" s="25" t="s">
        <v>65</v>
      </c>
      <c r="H37" s="25" t="s">
        <v>88</v>
      </c>
      <c r="I37" s="63" t="s">
        <v>89</v>
      </c>
      <c r="J37" s="63" t="s">
        <v>90</v>
      </c>
      <c r="K37" s="63" t="s">
        <v>91</v>
      </c>
      <c r="L37" s="25" t="s">
        <v>92</v>
      </c>
      <c r="M37" s="57"/>
      <c r="N37" s="42"/>
      <c r="Q37" s="73"/>
      <c r="S37" s="11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</row>
    <row r="38" spans="1:67" x14ac:dyDescent="0.2">
      <c r="B38" t="s">
        <v>115</v>
      </c>
      <c r="C38" s="5">
        <f>C4</f>
        <v>500000</v>
      </c>
      <c r="E38" s="22">
        <v>1</v>
      </c>
      <c r="F38" s="23">
        <f>+C8</f>
        <v>44004</v>
      </c>
      <c r="G38" s="24">
        <f t="shared" ref="G38:G49" si="13">$C$55*$C$56</f>
        <v>15</v>
      </c>
      <c r="H38" s="24">
        <f>G38*$C$43</f>
        <v>7500000</v>
      </c>
      <c r="I38" s="64">
        <f>$C$50*G38</f>
        <v>236249.33849999995</v>
      </c>
      <c r="J38" s="65">
        <f>G38*$C$51</f>
        <v>888750.66149999993</v>
      </c>
      <c r="K38" s="64">
        <f t="shared" ref="K38:K49" si="14">+G38*$C$40</f>
        <v>0</v>
      </c>
      <c r="L38" s="24">
        <f t="shared" ref="L38:L49" ca="1" si="15">+INDIRECT(M38&amp;"41")</f>
        <v>0</v>
      </c>
      <c r="M38" s="42" t="s">
        <v>5</v>
      </c>
      <c r="N38" s="42"/>
      <c r="Q38" s="72"/>
      <c r="T38" s="13">
        <v>1</v>
      </c>
      <c r="U38" s="13">
        <v>2</v>
      </c>
      <c r="V38" s="13">
        <v>3</v>
      </c>
      <c r="W38" s="13">
        <v>4</v>
      </c>
      <c r="X38" s="13">
        <v>5</v>
      </c>
      <c r="Y38" s="13">
        <v>6</v>
      </c>
      <c r="Z38" s="13">
        <v>7</v>
      </c>
      <c r="AA38" s="13">
        <v>8</v>
      </c>
      <c r="AB38" s="13">
        <v>9</v>
      </c>
      <c r="AC38" s="13">
        <v>10</v>
      </c>
      <c r="AD38" s="13">
        <v>11</v>
      </c>
      <c r="AE38" s="13">
        <v>12</v>
      </c>
      <c r="AF38" s="13">
        <v>13</v>
      </c>
      <c r="AG38" s="13">
        <v>14</v>
      </c>
      <c r="AH38" s="13">
        <v>15</v>
      </c>
      <c r="AI38" s="13">
        <v>16</v>
      </c>
      <c r="AJ38" s="13">
        <v>17</v>
      </c>
      <c r="AK38" s="13">
        <v>18</v>
      </c>
      <c r="AL38" s="13">
        <v>19</v>
      </c>
      <c r="AM38">
        <v>20</v>
      </c>
      <c r="AN38">
        <v>21</v>
      </c>
      <c r="AO38">
        <v>22</v>
      </c>
      <c r="AP38">
        <v>23</v>
      </c>
      <c r="AQ38">
        <v>24</v>
      </c>
      <c r="AR38">
        <v>25</v>
      </c>
      <c r="AS38">
        <v>26</v>
      </c>
      <c r="AT38">
        <v>27</v>
      </c>
      <c r="AU38">
        <v>28</v>
      </c>
      <c r="AV38">
        <v>29</v>
      </c>
      <c r="AW38">
        <v>30</v>
      </c>
      <c r="AX38">
        <v>31</v>
      </c>
      <c r="AY38">
        <v>32</v>
      </c>
      <c r="AZ38">
        <v>33</v>
      </c>
      <c r="BA38">
        <v>34</v>
      </c>
      <c r="BB38">
        <v>35</v>
      </c>
      <c r="BC38">
        <v>36</v>
      </c>
      <c r="BD38">
        <v>37</v>
      </c>
      <c r="BE38">
        <v>38</v>
      </c>
      <c r="BF38">
        <v>39</v>
      </c>
      <c r="BG38">
        <v>40</v>
      </c>
      <c r="BH38">
        <v>41</v>
      </c>
      <c r="BI38">
        <v>42</v>
      </c>
      <c r="BJ38">
        <v>43</v>
      </c>
      <c r="BK38">
        <v>44</v>
      </c>
      <c r="BL38">
        <v>45</v>
      </c>
      <c r="BM38">
        <v>46</v>
      </c>
      <c r="BN38">
        <v>47</v>
      </c>
      <c r="BO38">
        <v>48</v>
      </c>
    </row>
    <row r="39" spans="1:67" ht="10.5" x14ac:dyDescent="0.25">
      <c r="B39" t="s">
        <v>94</v>
      </c>
      <c r="C39" s="56">
        <f>VLOOKUP($B$36,Type!$A$1:$B$6,2,FALSE)</f>
        <v>0</v>
      </c>
      <c r="E39" s="20">
        <v>2</v>
      </c>
      <c r="F39" s="17">
        <f>+EOMONTH(F38,0)+1</f>
        <v>44013</v>
      </c>
      <c r="G39" s="18">
        <f t="shared" si="13"/>
        <v>15</v>
      </c>
      <c r="H39" s="18">
        <f t="shared" ref="H39:H49" si="16">G39*$C$43</f>
        <v>7500000</v>
      </c>
      <c r="I39" s="64">
        <f t="shared" ref="I39:I49" si="17">$C$50*G39</f>
        <v>236249.33849999995</v>
      </c>
      <c r="J39" s="65">
        <f>G39*$C$51</f>
        <v>888750.66149999993</v>
      </c>
      <c r="K39" s="65">
        <f t="shared" si="14"/>
        <v>0</v>
      </c>
      <c r="L39" s="18">
        <f t="shared" ca="1" si="15"/>
        <v>0</v>
      </c>
      <c r="M39" s="42" t="s">
        <v>6</v>
      </c>
      <c r="N39" s="42"/>
      <c r="Q39" s="72"/>
      <c r="T39" s="13" t="s">
        <v>5</v>
      </c>
      <c r="U39" s="13" t="s">
        <v>6</v>
      </c>
      <c r="V39" s="13" t="s">
        <v>7</v>
      </c>
      <c r="W39" s="13" t="s">
        <v>8</v>
      </c>
      <c r="X39" s="13" t="s">
        <v>9</v>
      </c>
      <c r="Y39" s="13" t="s">
        <v>10</v>
      </c>
      <c r="Z39" s="13" t="s">
        <v>11</v>
      </c>
      <c r="AA39" s="13" t="s">
        <v>12</v>
      </c>
      <c r="AB39" s="13" t="s">
        <v>13</v>
      </c>
      <c r="AC39" s="13" t="s">
        <v>14</v>
      </c>
      <c r="AD39" s="13" t="s">
        <v>15</v>
      </c>
      <c r="AE39" s="13" t="s">
        <v>16</v>
      </c>
      <c r="AF39" s="13" t="s">
        <v>17</v>
      </c>
      <c r="AG39" s="13" t="s">
        <v>18</v>
      </c>
      <c r="AH39" s="13" t="s">
        <v>19</v>
      </c>
      <c r="AI39" s="13" t="s">
        <v>20</v>
      </c>
      <c r="AJ39" s="13" t="s">
        <v>21</v>
      </c>
      <c r="AK39" s="13" t="s">
        <v>22</v>
      </c>
      <c r="AL39" t="s">
        <v>23</v>
      </c>
      <c r="AM39" t="s">
        <v>24</v>
      </c>
      <c r="AN39" t="s">
        <v>25</v>
      </c>
      <c r="AO39" t="s">
        <v>26</v>
      </c>
      <c r="AP39" t="s">
        <v>27</v>
      </c>
      <c r="AQ39" t="s">
        <v>28</v>
      </c>
      <c r="AR39" t="s">
        <v>29</v>
      </c>
      <c r="AS39" t="s">
        <v>30</v>
      </c>
      <c r="AT39" t="s">
        <v>31</v>
      </c>
      <c r="AU39" t="s">
        <v>32</v>
      </c>
      <c r="AV39" t="s">
        <v>33</v>
      </c>
      <c r="AW39" t="s">
        <v>34</v>
      </c>
      <c r="AX39" t="s">
        <v>35</v>
      </c>
      <c r="AY39" t="s">
        <v>36</v>
      </c>
      <c r="AZ39" t="s">
        <v>37</v>
      </c>
      <c r="BA39" t="s">
        <v>38</v>
      </c>
      <c r="BB39" t="s">
        <v>39</v>
      </c>
      <c r="BC39" t="s">
        <v>40</v>
      </c>
      <c r="BD39" t="s">
        <v>41</v>
      </c>
      <c r="BE39" t="s">
        <v>42</v>
      </c>
      <c r="BF39" t="s">
        <v>43</v>
      </c>
      <c r="BG39" t="s">
        <v>44</v>
      </c>
      <c r="BH39" t="s">
        <v>45</v>
      </c>
      <c r="BI39" t="s">
        <v>46</v>
      </c>
      <c r="BJ39" t="s">
        <v>47</v>
      </c>
      <c r="BK39" t="s">
        <v>48</v>
      </c>
      <c r="BL39" t="s">
        <v>49</v>
      </c>
      <c r="BM39" t="s">
        <v>50</v>
      </c>
      <c r="BN39" t="s">
        <v>51</v>
      </c>
      <c r="BO39" t="s">
        <v>52</v>
      </c>
    </row>
    <row r="40" spans="1:67" ht="10.5" x14ac:dyDescent="0.25">
      <c r="B40" s="43" t="s">
        <v>116</v>
      </c>
      <c r="C40" s="44">
        <f>C38*C39</f>
        <v>0</v>
      </c>
      <c r="E40" s="20">
        <v>3</v>
      </c>
      <c r="F40" s="17">
        <f t="shared" ref="F40:F49" si="18">+EOMONTH(F39,0)+1</f>
        <v>44044</v>
      </c>
      <c r="G40" s="18">
        <f t="shared" si="13"/>
        <v>15</v>
      </c>
      <c r="H40" s="18">
        <f t="shared" si="16"/>
        <v>7500000</v>
      </c>
      <c r="I40" s="64">
        <f t="shared" si="17"/>
        <v>236249.33849999995</v>
      </c>
      <c r="J40" s="65">
        <f t="shared" ref="J40:J49" si="19">G40*$C$51</f>
        <v>888750.66149999993</v>
      </c>
      <c r="K40" s="65">
        <f t="shared" si="14"/>
        <v>0</v>
      </c>
      <c r="L40" s="18">
        <f t="shared" ca="1" si="15"/>
        <v>0</v>
      </c>
      <c r="M40" s="42" t="s">
        <v>7</v>
      </c>
      <c r="N40" s="42"/>
      <c r="Q40" s="72"/>
      <c r="T40" s="13">
        <v>1</v>
      </c>
      <c r="U40" s="13">
        <v>2</v>
      </c>
      <c r="V40" s="13">
        <v>3</v>
      </c>
      <c r="W40" s="13">
        <v>4</v>
      </c>
      <c r="X40" s="13">
        <v>5</v>
      </c>
      <c r="Y40" s="13">
        <v>6</v>
      </c>
      <c r="Z40" s="13">
        <v>7</v>
      </c>
      <c r="AA40" s="13">
        <v>8</v>
      </c>
      <c r="AB40" s="13">
        <v>9</v>
      </c>
      <c r="AC40" s="13">
        <v>10</v>
      </c>
      <c r="AD40" s="13">
        <v>11</v>
      </c>
      <c r="AE40" s="13">
        <v>12</v>
      </c>
      <c r="AF40" s="13">
        <v>13</v>
      </c>
      <c r="AG40" s="13">
        <v>14</v>
      </c>
      <c r="AH40" s="13">
        <v>15</v>
      </c>
      <c r="AI40" s="13">
        <v>16</v>
      </c>
      <c r="AJ40" s="13">
        <v>17</v>
      </c>
      <c r="AK40" s="13">
        <v>18</v>
      </c>
      <c r="AL40">
        <v>19</v>
      </c>
      <c r="AM40" s="13">
        <v>20</v>
      </c>
      <c r="AN40" s="13">
        <v>21</v>
      </c>
      <c r="AO40">
        <v>22</v>
      </c>
      <c r="AP40" s="13">
        <v>23</v>
      </c>
      <c r="AQ40" s="13">
        <v>24</v>
      </c>
      <c r="AR40">
        <v>25</v>
      </c>
      <c r="AS40" s="13">
        <v>26</v>
      </c>
      <c r="AT40" s="13">
        <v>27</v>
      </c>
      <c r="AU40">
        <v>28</v>
      </c>
      <c r="AV40" s="13">
        <v>29</v>
      </c>
      <c r="AW40" s="13">
        <v>30</v>
      </c>
      <c r="AX40">
        <v>31</v>
      </c>
      <c r="AY40" s="13">
        <v>32</v>
      </c>
      <c r="AZ40" s="13">
        <v>33</v>
      </c>
      <c r="BA40">
        <v>34</v>
      </c>
      <c r="BB40" s="13">
        <v>35</v>
      </c>
      <c r="BC40" s="13">
        <v>36</v>
      </c>
      <c r="BD40">
        <v>37</v>
      </c>
      <c r="BE40">
        <v>38</v>
      </c>
      <c r="BF40">
        <v>39</v>
      </c>
      <c r="BG40">
        <v>40</v>
      </c>
      <c r="BH40">
        <v>41</v>
      </c>
      <c r="BI40">
        <v>42</v>
      </c>
      <c r="BJ40">
        <v>43</v>
      </c>
      <c r="BK40">
        <v>44</v>
      </c>
      <c r="BL40">
        <v>45</v>
      </c>
      <c r="BM40">
        <v>46</v>
      </c>
      <c r="BN40">
        <v>47</v>
      </c>
      <c r="BO40">
        <v>48</v>
      </c>
    </row>
    <row r="41" spans="1:67" x14ac:dyDescent="0.2">
      <c r="B41" s="10"/>
      <c r="C41" s="5"/>
      <c r="E41" s="20">
        <v>4</v>
      </c>
      <c r="F41" s="17">
        <f t="shared" si="18"/>
        <v>44075</v>
      </c>
      <c r="G41" s="18">
        <f t="shared" si="13"/>
        <v>15</v>
      </c>
      <c r="H41" s="18">
        <f t="shared" si="16"/>
        <v>7500000</v>
      </c>
      <c r="I41" s="64">
        <f t="shared" si="17"/>
        <v>236249.33849999995</v>
      </c>
      <c r="J41" s="65">
        <f t="shared" si="19"/>
        <v>888750.66149999993</v>
      </c>
      <c r="K41" s="65">
        <f t="shared" si="14"/>
        <v>0</v>
      </c>
      <c r="L41" s="18">
        <f t="shared" ca="1" si="15"/>
        <v>0</v>
      </c>
      <c r="M41" s="42" t="s">
        <v>8</v>
      </c>
      <c r="N41" s="42"/>
      <c r="Q41" s="72"/>
      <c r="S41" s="61" t="s">
        <v>92</v>
      </c>
      <c r="T41" s="81">
        <f t="shared" ref="T41:BO41" ca="1" si="20">+SUM(T43:T66)</f>
        <v>0</v>
      </c>
      <c r="U41" s="81">
        <f t="shared" ca="1" si="20"/>
        <v>0</v>
      </c>
      <c r="V41" s="81">
        <f t="shared" ca="1" si="20"/>
        <v>0</v>
      </c>
      <c r="W41" s="81">
        <f t="shared" ca="1" si="20"/>
        <v>0</v>
      </c>
      <c r="X41" s="81">
        <f t="shared" ca="1" si="20"/>
        <v>0</v>
      </c>
      <c r="Y41" s="81">
        <f t="shared" ca="1" si="20"/>
        <v>0</v>
      </c>
      <c r="Z41" s="81">
        <f t="shared" ca="1" si="20"/>
        <v>0</v>
      </c>
      <c r="AA41" s="81">
        <f t="shared" ca="1" si="20"/>
        <v>0</v>
      </c>
      <c r="AB41" s="81">
        <f t="shared" ca="1" si="20"/>
        <v>0</v>
      </c>
      <c r="AC41" s="81">
        <f t="shared" ca="1" si="20"/>
        <v>0</v>
      </c>
      <c r="AD41" s="81">
        <f t="shared" ca="1" si="20"/>
        <v>0</v>
      </c>
      <c r="AE41" s="81">
        <f t="shared" ca="1" si="20"/>
        <v>0</v>
      </c>
      <c r="AF41" s="81">
        <f t="shared" ca="1" si="20"/>
        <v>0</v>
      </c>
      <c r="AG41" s="81">
        <f t="shared" ca="1" si="20"/>
        <v>0</v>
      </c>
      <c r="AH41" s="81">
        <f t="shared" ca="1" si="20"/>
        <v>0</v>
      </c>
      <c r="AI41" s="81">
        <f t="shared" ca="1" si="20"/>
        <v>0</v>
      </c>
      <c r="AJ41" s="81">
        <f t="shared" ca="1" si="20"/>
        <v>0</v>
      </c>
      <c r="AK41" s="81">
        <f t="shared" ca="1" si="20"/>
        <v>0</v>
      </c>
      <c r="AL41" s="81">
        <f t="shared" ca="1" si="20"/>
        <v>0</v>
      </c>
      <c r="AM41" s="81">
        <f t="shared" ca="1" si="20"/>
        <v>0</v>
      </c>
      <c r="AN41" s="81">
        <f t="shared" ca="1" si="20"/>
        <v>0</v>
      </c>
      <c r="AO41" s="81">
        <f t="shared" ca="1" si="20"/>
        <v>0</v>
      </c>
      <c r="AP41" s="81">
        <f t="shared" ca="1" si="20"/>
        <v>0</v>
      </c>
      <c r="AQ41" s="81">
        <f t="shared" ca="1" si="20"/>
        <v>0</v>
      </c>
      <c r="AR41" s="81">
        <f t="shared" ca="1" si="20"/>
        <v>0</v>
      </c>
      <c r="AS41" s="81">
        <f t="shared" ca="1" si="20"/>
        <v>0</v>
      </c>
      <c r="AT41" s="81">
        <f t="shared" ca="1" si="20"/>
        <v>0</v>
      </c>
      <c r="AU41" s="81">
        <f t="shared" ca="1" si="20"/>
        <v>0</v>
      </c>
      <c r="AV41" s="81">
        <f t="shared" ca="1" si="20"/>
        <v>0</v>
      </c>
      <c r="AW41" s="81">
        <f t="shared" ca="1" si="20"/>
        <v>0</v>
      </c>
      <c r="AX41" s="81">
        <f t="shared" ca="1" si="20"/>
        <v>0</v>
      </c>
      <c r="AY41" s="81">
        <f t="shared" ca="1" si="20"/>
        <v>0</v>
      </c>
      <c r="AZ41" s="81">
        <f t="shared" ca="1" si="20"/>
        <v>0</v>
      </c>
      <c r="BA41" s="81">
        <f t="shared" ca="1" si="20"/>
        <v>0</v>
      </c>
      <c r="BB41" s="81">
        <f t="shared" ca="1" si="20"/>
        <v>0</v>
      </c>
      <c r="BC41" s="81">
        <f t="shared" ca="1" si="20"/>
        <v>0</v>
      </c>
      <c r="BD41" s="81">
        <f t="shared" ca="1" si="20"/>
        <v>0</v>
      </c>
      <c r="BE41" s="81">
        <f t="shared" ca="1" si="20"/>
        <v>0</v>
      </c>
      <c r="BF41" s="81">
        <f t="shared" ca="1" si="20"/>
        <v>0</v>
      </c>
      <c r="BG41" s="81">
        <f t="shared" ca="1" si="20"/>
        <v>0</v>
      </c>
      <c r="BH41" s="81">
        <f t="shared" ca="1" si="20"/>
        <v>0</v>
      </c>
      <c r="BI41" s="81">
        <f t="shared" ca="1" si="20"/>
        <v>0</v>
      </c>
      <c r="BJ41" s="81">
        <f t="shared" ca="1" si="20"/>
        <v>0</v>
      </c>
      <c r="BK41" s="81">
        <f t="shared" ca="1" si="20"/>
        <v>0</v>
      </c>
      <c r="BL41" s="81">
        <f t="shared" ca="1" si="20"/>
        <v>0</v>
      </c>
      <c r="BM41" s="81">
        <f t="shared" ca="1" si="20"/>
        <v>0</v>
      </c>
      <c r="BN41" s="81">
        <f t="shared" ca="1" si="20"/>
        <v>0</v>
      </c>
      <c r="BO41" s="81">
        <f t="shared" ca="1" si="20"/>
        <v>0</v>
      </c>
    </row>
    <row r="42" spans="1:67" ht="10.5" x14ac:dyDescent="0.25">
      <c r="B42" s="33" t="s">
        <v>96</v>
      </c>
      <c r="C42" s="45"/>
      <c r="E42" s="20">
        <v>5</v>
      </c>
      <c r="F42" s="17">
        <f t="shared" si="18"/>
        <v>44105</v>
      </c>
      <c r="G42" s="18">
        <f t="shared" si="13"/>
        <v>15</v>
      </c>
      <c r="H42" s="18">
        <f t="shared" si="16"/>
        <v>7500000</v>
      </c>
      <c r="I42" s="64">
        <f t="shared" si="17"/>
        <v>236249.33849999995</v>
      </c>
      <c r="J42" s="65">
        <f t="shared" si="19"/>
        <v>888750.66149999993</v>
      </c>
      <c r="K42" s="65">
        <f t="shared" si="14"/>
        <v>0</v>
      </c>
      <c r="L42" s="18">
        <f t="shared" ca="1" si="15"/>
        <v>0</v>
      </c>
      <c r="M42" s="42" t="s">
        <v>9</v>
      </c>
      <c r="N42" s="42"/>
      <c r="Q42" s="72"/>
      <c r="S42" s="62" t="s">
        <v>65</v>
      </c>
      <c r="T42" s="82">
        <f ca="1">INDIRECT("L"&amp;(5+T$3))</f>
        <v>0</v>
      </c>
      <c r="U42" s="13">
        <f t="shared" ref="U42:AS42" ca="1" si="21">INDIRECT("L"&amp;(5+U$3))</f>
        <v>0</v>
      </c>
      <c r="V42" s="13">
        <f t="shared" ca="1" si="21"/>
        <v>0</v>
      </c>
      <c r="W42" s="13">
        <f t="shared" ca="1" si="21"/>
        <v>0</v>
      </c>
      <c r="X42" s="13">
        <f t="shared" ca="1" si="21"/>
        <v>0</v>
      </c>
      <c r="Y42" s="13">
        <f t="shared" ca="1" si="21"/>
        <v>0</v>
      </c>
      <c r="Z42" s="13">
        <f t="shared" ca="1" si="21"/>
        <v>0</v>
      </c>
      <c r="AA42" s="13">
        <f t="shared" ca="1" si="21"/>
        <v>0</v>
      </c>
      <c r="AB42" s="13">
        <f t="shared" ca="1" si="21"/>
        <v>0</v>
      </c>
      <c r="AC42" s="13">
        <f t="shared" ca="1" si="21"/>
        <v>0</v>
      </c>
      <c r="AD42" s="13">
        <f t="shared" ca="1" si="21"/>
        <v>0</v>
      </c>
      <c r="AE42" s="13">
        <f t="shared" ca="1" si="21"/>
        <v>0</v>
      </c>
      <c r="AF42" s="13">
        <f t="shared" ca="1" si="21"/>
        <v>0</v>
      </c>
      <c r="AG42" s="13">
        <f t="shared" ca="1" si="21"/>
        <v>0</v>
      </c>
      <c r="AH42" s="13">
        <f t="shared" ca="1" si="21"/>
        <v>0</v>
      </c>
      <c r="AI42" s="13">
        <f t="shared" ca="1" si="21"/>
        <v>0</v>
      </c>
      <c r="AJ42" s="13">
        <f t="shared" ca="1" si="21"/>
        <v>0</v>
      </c>
      <c r="AK42" s="13">
        <f t="shared" ca="1" si="21"/>
        <v>0</v>
      </c>
      <c r="AL42" s="13">
        <f t="shared" ca="1" si="21"/>
        <v>0</v>
      </c>
      <c r="AM42" s="13">
        <f t="shared" ca="1" si="21"/>
        <v>0</v>
      </c>
      <c r="AN42" s="13">
        <f t="shared" ca="1" si="21"/>
        <v>0</v>
      </c>
      <c r="AO42" s="13">
        <f t="shared" ca="1" si="21"/>
        <v>0</v>
      </c>
      <c r="AP42" s="13">
        <f t="shared" ca="1" si="21"/>
        <v>0</v>
      </c>
      <c r="AQ42" s="13">
        <f t="shared" ca="1" si="21"/>
        <v>0</v>
      </c>
      <c r="AR42" s="13">
        <f t="shared" ca="1" si="21"/>
        <v>0</v>
      </c>
      <c r="AS42" s="13">
        <f t="shared" ca="1" si="21"/>
        <v>0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67" ht="10.5" customHeight="1" x14ac:dyDescent="0.2">
      <c r="B43" t="s">
        <v>61</v>
      </c>
      <c r="C43" s="5">
        <f>C38</f>
        <v>500000</v>
      </c>
      <c r="E43" s="20">
        <v>6</v>
      </c>
      <c r="F43" s="17">
        <f t="shared" si="18"/>
        <v>44136</v>
      </c>
      <c r="G43" s="18">
        <f t="shared" si="13"/>
        <v>15</v>
      </c>
      <c r="H43" s="18">
        <f t="shared" si="16"/>
        <v>7500000</v>
      </c>
      <c r="I43" s="64">
        <f t="shared" si="17"/>
        <v>236249.33849999995</v>
      </c>
      <c r="J43" s="65">
        <f t="shared" si="19"/>
        <v>888750.66149999993</v>
      </c>
      <c r="K43" s="65">
        <f t="shared" si="14"/>
        <v>0</v>
      </c>
      <c r="L43" s="18">
        <f t="shared" ca="1" si="15"/>
        <v>0</v>
      </c>
      <c r="M43" s="42" t="s">
        <v>10</v>
      </c>
      <c r="N43" s="42"/>
      <c r="Q43" s="72"/>
      <c r="R43">
        <v>1</v>
      </c>
      <c r="S43" s="11">
        <f t="shared" ref="S43:S55" si="22">+S6</f>
        <v>15</v>
      </c>
      <c r="T43" s="5">
        <f ca="1">+IFERROR(IF($R43&lt;=18,IF($R43&lt;=T$3,$S43*INDIRECT(INDEX($T$2:$BO$2,1,MATCH(T$3-$R43+1,$T$1:$BO$1,0))&amp;"$42"),0),IF($R43&gt;18,IF(MOD($R43,18)&lt;=T$3,$S43*INDIRECT(INDEX($T$2:$BO$2,1,MATCH(T$3-$R43+1,$T$1:$BO$1,0))&amp;"$42"),0),0)),0)</f>
        <v>0</v>
      </c>
      <c r="U43" s="5">
        <f t="shared" ref="U43:AJ58" ca="1" si="23">+IFERROR(IF($R43&lt;=18,IF($R43&lt;=U$3,$S43*INDIRECT(INDEX($T$2:$BO$2,1,MATCH(U$3-$R43+1,$T$1:$BO$1,0))&amp;"$42"),0),IF($R43&gt;18,IF(MOD($R43,18)&lt;=U$3,$S43*INDIRECT(INDEX($T$2:$BO$2,1,MATCH(U$3-$R43+1,$T$1:$BO$1,0))&amp;"$42"),0),0)),0)</f>
        <v>0</v>
      </c>
      <c r="V43" s="5">
        <f t="shared" ca="1" si="23"/>
        <v>0</v>
      </c>
      <c r="W43" s="5">
        <f t="shared" ca="1" si="23"/>
        <v>0</v>
      </c>
      <c r="X43" s="5">
        <f t="shared" ca="1" si="23"/>
        <v>0</v>
      </c>
      <c r="Y43" s="5">
        <f t="shared" ca="1" si="23"/>
        <v>0</v>
      </c>
      <c r="Z43" s="5">
        <f t="shared" ca="1" si="23"/>
        <v>0</v>
      </c>
      <c r="AA43" s="5">
        <f t="shared" ca="1" si="23"/>
        <v>0</v>
      </c>
      <c r="AB43" s="5">
        <f t="shared" ca="1" si="23"/>
        <v>0</v>
      </c>
      <c r="AC43" s="5">
        <f t="shared" ca="1" si="23"/>
        <v>0</v>
      </c>
      <c r="AD43" s="5">
        <f t="shared" ca="1" si="23"/>
        <v>0</v>
      </c>
      <c r="AE43" s="5">
        <f t="shared" ca="1" si="23"/>
        <v>0</v>
      </c>
      <c r="AF43" s="5">
        <f t="shared" ca="1" si="23"/>
        <v>0</v>
      </c>
      <c r="AG43" s="5">
        <f t="shared" ca="1" si="23"/>
        <v>0</v>
      </c>
      <c r="AH43" s="5">
        <f t="shared" ca="1" si="23"/>
        <v>0</v>
      </c>
      <c r="AI43" s="5">
        <f t="shared" ca="1" si="23"/>
        <v>0</v>
      </c>
      <c r="AJ43" s="5">
        <f t="shared" ca="1" si="23"/>
        <v>0</v>
      </c>
      <c r="AK43" s="5">
        <f t="shared" ref="AK43:AZ58" ca="1" si="24">+IFERROR(IF($R43&lt;=18,IF($R43&lt;=AK$3,$S43*INDIRECT(INDEX($T$2:$BO$2,1,MATCH(AK$3-$R43+1,$T$1:$BO$1,0))&amp;"$42"),0),IF($R43&gt;18,IF(MOD($R43,18)&lt;=AK$3,$S43*INDIRECT(INDEX($T$2:$BO$2,1,MATCH(AK$3-$R43+1,$T$1:$BO$1,0))&amp;"$42"),0),0)),0)</f>
        <v>0</v>
      </c>
      <c r="AL43" s="5">
        <f t="shared" ca="1" si="24"/>
        <v>0</v>
      </c>
      <c r="AM43" s="5">
        <f t="shared" ca="1" si="24"/>
        <v>0</v>
      </c>
      <c r="AN43" s="5">
        <f t="shared" ca="1" si="24"/>
        <v>0</v>
      </c>
      <c r="AO43" s="5">
        <f t="shared" ca="1" si="24"/>
        <v>0</v>
      </c>
      <c r="AP43" s="5">
        <f t="shared" ca="1" si="24"/>
        <v>0</v>
      </c>
      <c r="AQ43" s="5">
        <f t="shared" ca="1" si="24"/>
        <v>0</v>
      </c>
      <c r="AR43" s="5">
        <f t="shared" ca="1" si="24"/>
        <v>0</v>
      </c>
      <c r="AS43" s="5">
        <f t="shared" ca="1" si="24"/>
        <v>0</v>
      </c>
      <c r="AT43" s="5">
        <f t="shared" ca="1" si="24"/>
        <v>0</v>
      </c>
      <c r="AU43" s="5">
        <f t="shared" ca="1" si="24"/>
        <v>0</v>
      </c>
      <c r="AV43" s="5">
        <f t="shared" ca="1" si="24"/>
        <v>0</v>
      </c>
      <c r="AW43" s="5">
        <f t="shared" ca="1" si="24"/>
        <v>0</v>
      </c>
      <c r="AX43" s="5">
        <f t="shared" ca="1" si="24"/>
        <v>0</v>
      </c>
      <c r="AY43" s="5">
        <f t="shared" ca="1" si="24"/>
        <v>0</v>
      </c>
      <c r="AZ43" s="5">
        <f t="shared" ca="1" si="24"/>
        <v>0</v>
      </c>
      <c r="BA43" s="5">
        <f t="shared" ref="BA43:BO58" ca="1" si="25">+IFERROR(IF($R43&lt;=18,IF($R43&lt;=BA$3,$S43*INDIRECT(INDEX($T$2:$BO$2,1,MATCH(BA$3-$R43+1,$T$1:$BO$1,0))&amp;"$42"),0),IF($R43&gt;18,IF(MOD($R43,18)&lt;=BA$3,$S43*INDIRECT(INDEX($T$2:$BO$2,1,MATCH(BA$3-$R43+1,$T$1:$BO$1,0))&amp;"$42"),0),0)),0)</f>
        <v>0</v>
      </c>
      <c r="BB43" s="5">
        <f t="shared" ca="1" si="25"/>
        <v>0</v>
      </c>
      <c r="BC43" s="5">
        <f t="shared" ca="1" si="25"/>
        <v>0</v>
      </c>
      <c r="BD43" s="5">
        <f t="shared" ca="1" si="25"/>
        <v>0</v>
      </c>
      <c r="BE43" s="5">
        <f t="shared" ca="1" si="25"/>
        <v>0</v>
      </c>
      <c r="BF43" s="5">
        <f t="shared" ca="1" si="25"/>
        <v>0</v>
      </c>
      <c r="BG43" s="5">
        <f t="shared" ca="1" si="25"/>
        <v>0</v>
      </c>
      <c r="BH43" s="5">
        <f t="shared" ca="1" si="25"/>
        <v>0</v>
      </c>
      <c r="BI43" s="5">
        <f t="shared" ca="1" si="25"/>
        <v>0</v>
      </c>
      <c r="BJ43" s="5">
        <f t="shared" ca="1" si="25"/>
        <v>0</v>
      </c>
      <c r="BK43" s="5">
        <f t="shared" ca="1" si="25"/>
        <v>0</v>
      </c>
      <c r="BL43" s="5">
        <f t="shared" ca="1" si="25"/>
        <v>0</v>
      </c>
      <c r="BM43" s="5">
        <f t="shared" ca="1" si="25"/>
        <v>0</v>
      </c>
      <c r="BN43" s="5">
        <f t="shared" ca="1" si="25"/>
        <v>0</v>
      </c>
      <c r="BO43" s="5">
        <f t="shared" ca="1" si="25"/>
        <v>0</v>
      </c>
    </row>
    <row r="44" spans="1:67" ht="10.5" customHeight="1" x14ac:dyDescent="0.25">
      <c r="A44" s="56">
        <f>A15</f>
        <v>0</v>
      </c>
      <c r="B44" s="35" t="s">
        <v>97</v>
      </c>
      <c r="C44" s="36"/>
      <c r="E44" s="20">
        <v>7</v>
      </c>
      <c r="F44" s="17">
        <f t="shared" si="18"/>
        <v>44166</v>
      </c>
      <c r="G44" s="18">
        <f t="shared" si="13"/>
        <v>15</v>
      </c>
      <c r="H44" s="18">
        <f t="shared" si="16"/>
        <v>7500000</v>
      </c>
      <c r="I44" s="64">
        <f t="shared" si="17"/>
        <v>236249.33849999995</v>
      </c>
      <c r="J44" s="65">
        <f t="shared" si="19"/>
        <v>888750.66149999993</v>
      </c>
      <c r="K44" s="65">
        <f t="shared" si="14"/>
        <v>0</v>
      </c>
      <c r="L44" s="18">
        <f t="shared" ca="1" si="15"/>
        <v>0</v>
      </c>
      <c r="M44" s="42" t="s">
        <v>11</v>
      </c>
      <c r="N44" s="42"/>
      <c r="Q44" s="72"/>
      <c r="R44">
        <v>2</v>
      </c>
      <c r="S44" s="11">
        <f t="shared" si="22"/>
        <v>15</v>
      </c>
      <c r="T44" s="5">
        <f t="shared" ref="T44:AI59" ca="1" si="26">+IFERROR(IF($R44&lt;=18,IF($R44&lt;=T$3,$S44*INDIRECT(INDEX($T$2:$BO$2,1,MATCH(T$3-$R44+1,$T$1:$BO$1,0))&amp;"$42"),0),IF($R44&gt;18,IF(MOD($R44,18)&lt;=T$3,$S44*INDIRECT(INDEX($T$2:$BO$2,1,MATCH(T$3-$R44+1,$T$1:$BO$1,0))&amp;"$42"),0),0)),0)</f>
        <v>0</v>
      </c>
      <c r="U44" s="5">
        <f t="shared" ca="1" si="23"/>
        <v>0</v>
      </c>
      <c r="V44" s="5">
        <f t="shared" ca="1" si="23"/>
        <v>0</v>
      </c>
      <c r="W44" s="5">
        <f t="shared" ca="1" si="23"/>
        <v>0</v>
      </c>
      <c r="X44" s="5">
        <f t="shared" ca="1" si="23"/>
        <v>0</v>
      </c>
      <c r="Y44" s="5">
        <f t="shared" ca="1" si="23"/>
        <v>0</v>
      </c>
      <c r="Z44" s="5">
        <f t="shared" ca="1" si="23"/>
        <v>0</v>
      </c>
      <c r="AA44" s="5">
        <f t="shared" ca="1" si="23"/>
        <v>0</v>
      </c>
      <c r="AB44" s="5">
        <f t="shared" ca="1" si="23"/>
        <v>0</v>
      </c>
      <c r="AC44" s="5">
        <f t="shared" ca="1" si="23"/>
        <v>0</v>
      </c>
      <c r="AD44" s="5">
        <f t="shared" ca="1" si="23"/>
        <v>0</v>
      </c>
      <c r="AE44" s="5">
        <f t="shared" ca="1" si="23"/>
        <v>0</v>
      </c>
      <c r="AF44" s="5">
        <f t="shared" ca="1" si="23"/>
        <v>0</v>
      </c>
      <c r="AG44" s="5">
        <f t="shared" ca="1" si="23"/>
        <v>0</v>
      </c>
      <c r="AH44" s="5">
        <f t="shared" ca="1" si="23"/>
        <v>0</v>
      </c>
      <c r="AI44" s="5">
        <f t="shared" ca="1" si="23"/>
        <v>0</v>
      </c>
      <c r="AJ44" s="5">
        <f t="shared" ca="1" si="23"/>
        <v>0</v>
      </c>
      <c r="AK44" s="5">
        <f t="shared" ca="1" si="24"/>
        <v>0</v>
      </c>
      <c r="AL44" s="5">
        <f t="shared" ca="1" si="24"/>
        <v>0</v>
      </c>
      <c r="AM44" s="5">
        <f t="shared" ca="1" si="24"/>
        <v>0</v>
      </c>
      <c r="AN44" s="5">
        <f t="shared" ca="1" si="24"/>
        <v>0</v>
      </c>
      <c r="AO44" s="5">
        <f t="shared" ca="1" si="24"/>
        <v>0</v>
      </c>
      <c r="AP44" s="5">
        <f t="shared" ca="1" si="24"/>
        <v>0</v>
      </c>
      <c r="AQ44" s="5">
        <f t="shared" ca="1" si="24"/>
        <v>0</v>
      </c>
      <c r="AR44" s="5">
        <f t="shared" ca="1" si="24"/>
        <v>0</v>
      </c>
      <c r="AS44" s="5">
        <f t="shared" ca="1" si="24"/>
        <v>0</v>
      </c>
      <c r="AT44" s="5">
        <f t="shared" ca="1" si="24"/>
        <v>0</v>
      </c>
      <c r="AU44" s="5">
        <f t="shared" ca="1" si="24"/>
        <v>0</v>
      </c>
      <c r="AV44" s="5">
        <f t="shared" ca="1" si="24"/>
        <v>0</v>
      </c>
      <c r="AW44" s="5">
        <f t="shared" ca="1" si="24"/>
        <v>0</v>
      </c>
      <c r="AX44" s="5">
        <f t="shared" ca="1" si="24"/>
        <v>0</v>
      </c>
      <c r="AY44" s="5">
        <f t="shared" ca="1" si="24"/>
        <v>0</v>
      </c>
      <c r="AZ44" s="5">
        <f t="shared" ca="1" si="24"/>
        <v>0</v>
      </c>
      <c r="BA44" s="5">
        <f t="shared" ca="1" si="25"/>
        <v>0</v>
      </c>
      <c r="BB44" s="5">
        <f t="shared" ca="1" si="25"/>
        <v>0</v>
      </c>
      <c r="BC44" s="5">
        <f t="shared" ca="1" si="25"/>
        <v>0</v>
      </c>
      <c r="BD44" s="5">
        <f t="shared" ca="1" si="25"/>
        <v>0</v>
      </c>
      <c r="BE44" s="5">
        <f t="shared" ca="1" si="25"/>
        <v>0</v>
      </c>
      <c r="BF44" s="5">
        <f t="shared" ca="1" si="25"/>
        <v>0</v>
      </c>
      <c r="BG44" s="5">
        <f t="shared" ca="1" si="25"/>
        <v>0</v>
      </c>
      <c r="BH44" s="5">
        <f t="shared" ca="1" si="25"/>
        <v>0</v>
      </c>
      <c r="BI44" s="5">
        <f t="shared" ca="1" si="25"/>
        <v>0</v>
      </c>
      <c r="BJ44" s="5">
        <f t="shared" ca="1" si="25"/>
        <v>0</v>
      </c>
      <c r="BK44" s="5">
        <f t="shared" ca="1" si="25"/>
        <v>0</v>
      </c>
      <c r="BL44" s="5">
        <f t="shared" ca="1" si="25"/>
        <v>0</v>
      </c>
      <c r="BM44" s="5">
        <f t="shared" ca="1" si="25"/>
        <v>0</v>
      </c>
      <c r="BN44" s="5">
        <f t="shared" ca="1" si="25"/>
        <v>0</v>
      </c>
      <c r="BO44" s="5">
        <f t="shared" ca="1" si="25"/>
        <v>0</v>
      </c>
    </row>
    <row r="45" spans="1:67" ht="10.5" customHeight="1" x14ac:dyDescent="0.25">
      <c r="A45" s="56">
        <f>A14</f>
        <v>0</v>
      </c>
      <c r="B45" s="35" t="s">
        <v>66</v>
      </c>
      <c r="C45" s="36">
        <f>C14</f>
        <v>0</v>
      </c>
      <c r="E45" s="20">
        <v>8</v>
      </c>
      <c r="F45" s="17">
        <f t="shared" si="18"/>
        <v>44197</v>
      </c>
      <c r="G45" s="18">
        <f t="shared" si="13"/>
        <v>15</v>
      </c>
      <c r="H45" s="18">
        <f t="shared" si="16"/>
        <v>7500000</v>
      </c>
      <c r="I45" s="64">
        <f t="shared" si="17"/>
        <v>236249.33849999995</v>
      </c>
      <c r="J45" s="65">
        <f t="shared" si="19"/>
        <v>888750.66149999993</v>
      </c>
      <c r="K45" s="65">
        <f t="shared" si="14"/>
        <v>0</v>
      </c>
      <c r="L45" s="18">
        <f t="shared" ca="1" si="15"/>
        <v>0</v>
      </c>
      <c r="M45" s="42" t="s">
        <v>12</v>
      </c>
      <c r="N45" s="42"/>
      <c r="Q45" s="72"/>
      <c r="R45">
        <v>3</v>
      </c>
      <c r="S45" s="11">
        <f t="shared" si="22"/>
        <v>15</v>
      </c>
      <c r="T45" s="5">
        <f t="shared" ca="1" si="26"/>
        <v>0</v>
      </c>
      <c r="U45" s="5">
        <f t="shared" ca="1" si="23"/>
        <v>0</v>
      </c>
      <c r="V45" s="5">
        <f t="shared" ca="1" si="23"/>
        <v>0</v>
      </c>
      <c r="W45" s="5">
        <f t="shared" ca="1" si="23"/>
        <v>0</v>
      </c>
      <c r="X45" s="5">
        <f t="shared" ca="1" si="23"/>
        <v>0</v>
      </c>
      <c r="Y45" s="5">
        <f t="shared" ca="1" si="23"/>
        <v>0</v>
      </c>
      <c r="Z45" s="5">
        <f t="shared" ca="1" si="23"/>
        <v>0</v>
      </c>
      <c r="AA45" s="5">
        <f t="shared" ca="1" si="23"/>
        <v>0</v>
      </c>
      <c r="AB45" s="5">
        <f t="shared" ca="1" si="23"/>
        <v>0</v>
      </c>
      <c r="AC45" s="5">
        <f t="shared" ca="1" si="23"/>
        <v>0</v>
      </c>
      <c r="AD45" s="5">
        <f t="shared" ca="1" si="23"/>
        <v>0</v>
      </c>
      <c r="AE45" s="5">
        <f t="shared" ca="1" si="23"/>
        <v>0</v>
      </c>
      <c r="AF45" s="5">
        <f t="shared" ca="1" si="23"/>
        <v>0</v>
      </c>
      <c r="AG45" s="5">
        <f t="shared" ca="1" si="23"/>
        <v>0</v>
      </c>
      <c r="AH45" s="5">
        <f t="shared" ca="1" si="23"/>
        <v>0</v>
      </c>
      <c r="AI45" s="5">
        <f t="shared" ca="1" si="23"/>
        <v>0</v>
      </c>
      <c r="AJ45" s="5">
        <f t="shared" ca="1" si="23"/>
        <v>0</v>
      </c>
      <c r="AK45" s="5">
        <f t="shared" ca="1" si="24"/>
        <v>0</v>
      </c>
      <c r="AL45" s="5">
        <f t="shared" ca="1" si="24"/>
        <v>0</v>
      </c>
      <c r="AM45" s="5">
        <f t="shared" ca="1" si="24"/>
        <v>0</v>
      </c>
      <c r="AN45" s="5">
        <f t="shared" ca="1" si="24"/>
        <v>0</v>
      </c>
      <c r="AO45" s="5">
        <f t="shared" ca="1" si="24"/>
        <v>0</v>
      </c>
      <c r="AP45" s="5">
        <f t="shared" ca="1" si="24"/>
        <v>0</v>
      </c>
      <c r="AQ45" s="5">
        <f t="shared" ca="1" si="24"/>
        <v>0</v>
      </c>
      <c r="AR45" s="5">
        <f t="shared" ca="1" si="24"/>
        <v>0</v>
      </c>
      <c r="AS45" s="5">
        <f t="shared" ca="1" si="24"/>
        <v>0</v>
      </c>
      <c r="AT45" s="5">
        <f t="shared" ca="1" si="24"/>
        <v>0</v>
      </c>
      <c r="AU45" s="5">
        <f t="shared" ca="1" si="24"/>
        <v>0</v>
      </c>
      <c r="AV45" s="5">
        <f t="shared" ca="1" si="24"/>
        <v>0</v>
      </c>
      <c r="AW45" s="5">
        <f t="shared" ca="1" si="24"/>
        <v>0</v>
      </c>
      <c r="AX45" s="5">
        <f t="shared" ca="1" si="24"/>
        <v>0</v>
      </c>
      <c r="AY45" s="5">
        <f t="shared" ca="1" si="24"/>
        <v>0</v>
      </c>
      <c r="AZ45" s="5">
        <f t="shared" ca="1" si="24"/>
        <v>0</v>
      </c>
      <c r="BA45" s="5">
        <f t="shared" ca="1" si="25"/>
        <v>0</v>
      </c>
      <c r="BB45" s="5">
        <f t="shared" ca="1" si="25"/>
        <v>0</v>
      </c>
      <c r="BC45" s="5">
        <f t="shared" ca="1" si="25"/>
        <v>0</v>
      </c>
      <c r="BD45" s="5">
        <f t="shared" ca="1" si="25"/>
        <v>0</v>
      </c>
      <c r="BE45" s="5">
        <f t="shared" ca="1" si="25"/>
        <v>0</v>
      </c>
      <c r="BF45" s="5">
        <f t="shared" ca="1" si="25"/>
        <v>0</v>
      </c>
      <c r="BG45" s="5">
        <f t="shared" ca="1" si="25"/>
        <v>0</v>
      </c>
      <c r="BH45" s="5">
        <f t="shared" ca="1" si="25"/>
        <v>0</v>
      </c>
      <c r="BI45" s="5">
        <f t="shared" ca="1" si="25"/>
        <v>0</v>
      </c>
      <c r="BJ45" s="5">
        <f t="shared" ca="1" si="25"/>
        <v>0</v>
      </c>
      <c r="BK45" s="5">
        <f t="shared" ca="1" si="25"/>
        <v>0</v>
      </c>
      <c r="BL45" s="5">
        <f t="shared" ca="1" si="25"/>
        <v>0</v>
      </c>
      <c r="BM45" s="5">
        <f t="shared" ca="1" si="25"/>
        <v>0</v>
      </c>
      <c r="BN45" s="5">
        <f t="shared" ca="1" si="25"/>
        <v>0</v>
      </c>
      <c r="BO45" s="5">
        <f t="shared" ca="1" si="25"/>
        <v>0</v>
      </c>
    </row>
    <row r="46" spans="1:67" ht="10.5" customHeight="1" x14ac:dyDescent="0.2">
      <c r="B46" t="s">
        <v>117</v>
      </c>
      <c r="C46" s="3">
        <f>C5</f>
        <v>0.15</v>
      </c>
      <c r="E46" s="20">
        <v>9</v>
      </c>
      <c r="F46" s="17">
        <f t="shared" si="18"/>
        <v>44228</v>
      </c>
      <c r="G46" s="18">
        <f t="shared" si="13"/>
        <v>15</v>
      </c>
      <c r="H46" s="18">
        <f t="shared" si="16"/>
        <v>7500000</v>
      </c>
      <c r="I46" s="64">
        <f t="shared" si="17"/>
        <v>236249.33849999995</v>
      </c>
      <c r="J46" s="65">
        <f t="shared" si="19"/>
        <v>888750.66149999993</v>
      </c>
      <c r="K46" s="65">
        <f t="shared" si="14"/>
        <v>0</v>
      </c>
      <c r="L46" s="18">
        <f t="shared" ca="1" si="15"/>
        <v>0</v>
      </c>
      <c r="M46" s="42" t="s">
        <v>13</v>
      </c>
      <c r="N46" s="42"/>
      <c r="Q46" s="72"/>
      <c r="R46">
        <v>4</v>
      </c>
      <c r="S46" s="11">
        <f t="shared" si="22"/>
        <v>15</v>
      </c>
      <c r="T46" s="5">
        <f t="shared" ca="1" si="26"/>
        <v>0</v>
      </c>
      <c r="U46" s="5">
        <f t="shared" ca="1" si="23"/>
        <v>0</v>
      </c>
      <c r="V46" s="5">
        <f t="shared" ca="1" si="23"/>
        <v>0</v>
      </c>
      <c r="W46" s="5">
        <f t="shared" ca="1" si="23"/>
        <v>0</v>
      </c>
      <c r="X46" s="5">
        <f t="shared" ca="1" si="23"/>
        <v>0</v>
      </c>
      <c r="Y46" s="5">
        <f t="shared" ca="1" si="23"/>
        <v>0</v>
      </c>
      <c r="Z46" s="5">
        <f t="shared" ca="1" si="23"/>
        <v>0</v>
      </c>
      <c r="AA46" s="5">
        <f t="shared" ca="1" si="23"/>
        <v>0</v>
      </c>
      <c r="AB46" s="5">
        <f t="shared" ca="1" si="23"/>
        <v>0</v>
      </c>
      <c r="AC46" s="5">
        <f t="shared" ca="1" si="23"/>
        <v>0</v>
      </c>
      <c r="AD46" s="5">
        <f t="shared" ca="1" si="23"/>
        <v>0</v>
      </c>
      <c r="AE46" s="5">
        <f t="shared" ca="1" si="23"/>
        <v>0</v>
      </c>
      <c r="AF46" s="5">
        <f t="shared" ca="1" si="23"/>
        <v>0</v>
      </c>
      <c r="AG46" s="5">
        <f t="shared" ca="1" si="23"/>
        <v>0</v>
      </c>
      <c r="AH46" s="5">
        <f t="shared" ca="1" si="23"/>
        <v>0</v>
      </c>
      <c r="AI46" s="5">
        <f t="shared" ca="1" si="23"/>
        <v>0</v>
      </c>
      <c r="AJ46" s="5">
        <f t="shared" ca="1" si="23"/>
        <v>0</v>
      </c>
      <c r="AK46" s="5">
        <f t="shared" ca="1" si="24"/>
        <v>0</v>
      </c>
      <c r="AL46" s="5">
        <f t="shared" ca="1" si="24"/>
        <v>0</v>
      </c>
      <c r="AM46" s="5">
        <f t="shared" ca="1" si="24"/>
        <v>0</v>
      </c>
      <c r="AN46" s="5">
        <f t="shared" ca="1" si="24"/>
        <v>0</v>
      </c>
      <c r="AO46" s="5">
        <f t="shared" ca="1" si="24"/>
        <v>0</v>
      </c>
      <c r="AP46" s="5">
        <f t="shared" ca="1" si="24"/>
        <v>0</v>
      </c>
      <c r="AQ46" s="5">
        <f t="shared" ca="1" si="24"/>
        <v>0</v>
      </c>
      <c r="AR46" s="5">
        <f t="shared" ca="1" si="24"/>
        <v>0</v>
      </c>
      <c r="AS46" s="5">
        <f t="shared" ca="1" si="24"/>
        <v>0</v>
      </c>
      <c r="AT46" s="5">
        <f t="shared" ca="1" si="24"/>
        <v>0</v>
      </c>
      <c r="AU46" s="5">
        <f t="shared" ca="1" si="24"/>
        <v>0</v>
      </c>
      <c r="AV46" s="5">
        <f t="shared" ca="1" si="24"/>
        <v>0</v>
      </c>
      <c r="AW46" s="5">
        <f t="shared" ca="1" si="24"/>
        <v>0</v>
      </c>
      <c r="AX46" s="5">
        <f t="shared" ca="1" si="24"/>
        <v>0</v>
      </c>
      <c r="AY46" s="5">
        <f t="shared" ca="1" si="24"/>
        <v>0</v>
      </c>
      <c r="AZ46" s="5">
        <f t="shared" ca="1" si="24"/>
        <v>0</v>
      </c>
      <c r="BA46" s="5">
        <f t="shared" ca="1" si="25"/>
        <v>0</v>
      </c>
      <c r="BB46" s="5">
        <f t="shared" ca="1" si="25"/>
        <v>0</v>
      </c>
      <c r="BC46" s="5">
        <f t="shared" ca="1" si="25"/>
        <v>0</v>
      </c>
      <c r="BD46" s="5">
        <f t="shared" ca="1" si="25"/>
        <v>0</v>
      </c>
      <c r="BE46" s="5">
        <f t="shared" ca="1" si="25"/>
        <v>0</v>
      </c>
      <c r="BF46" s="5">
        <f t="shared" ca="1" si="25"/>
        <v>0</v>
      </c>
      <c r="BG46" s="5">
        <f t="shared" ca="1" si="25"/>
        <v>0</v>
      </c>
      <c r="BH46" s="5">
        <f t="shared" ca="1" si="25"/>
        <v>0</v>
      </c>
      <c r="BI46" s="5">
        <f t="shared" ca="1" si="25"/>
        <v>0</v>
      </c>
      <c r="BJ46" s="5">
        <f t="shared" ca="1" si="25"/>
        <v>0</v>
      </c>
      <c r="BK46" s="5">
        <f t="shared" ca="1" si="25"/>
        <v>0</v>
      </c>
      <c r="BL46" s="5">
        <f t="shared" ca="1" si="25"/>
        <v>0</v>
      </c>
      <c r="BM46" s="5">
        <f t="shared" ca="1" si="25"/>
        <v>0</v>
      </c>
      <c r="BN46" s="5">
        <f t="shared" ca="1" si="25"/>
        <v>0</v>
      </c>
      <c r="BO46" s="5">
        <f t="shared" ca="1" si="25"/>
        <v>0</v>
      </c>
    </row>
    <row r="47" spans="1:67" ht="10.5" customHeight="1" x14ac:dyDescent="0.2">
      <c r="B47" t="s">
        <v>98</v>
      </c>
      <c r="C47">
        <f>C7</f>
        <v>3</v>
      </c>
      <c r="E47" s="20">
        <v>10</v>
      </c>
      <c r="F47" s="17">
        <f t="shared" si="18"/>
        <v>44256</v>
      </c>
      <c r="G47" s="18">
        <f t="shared" si="13"/>
        <v>15</v>
      </c>
      <c r="H47" s="18">
        <f t="shared" si="16"/>
        <v>7500000</v>
      </c>
      <c r="I47" s="64">
        <f t="shared" si="17"/>
        <v>236249.33849999995</v>
      </c>
      <c r="J47" s="65">
        <f t="shared" si="19"/>
        <v>888750.66149999993</v>
      </c>
      <c r="K47" s="65">
        <f t="shared" si="14"/>
        <v>0</v>
      </c>
      <c r="L47" s="18">
        <f t="shared" ca="1" si="15"/>
        <v>0</v>
      </c>
      <c r="M47" s="42" t="s">
        <v>14</v>
      </c>
      <c r="N47" s="42"/>
      <c r="Q47" s="72"/>
      <c r="R47">
        <v>5</v>
      </c>
      <c r="S47" s="11">
        <f t="shared" si="22"/>
        <v>15</v>
      </c>
      <c r="T47" s="5">
        <f t="shared" ca="1" si="26"/>
        <v>0</v>
      </c>
      <c r="U47" s="5">
        <f t="shared" ca="1" si="23"/>
        <v>0</v>
      </c>
      <c r="V47" s="5">
        <f t="shared" ca="1" si="23"/>
        <v>0</v>
      </c>
      <c r="W47" s="5">
        <f t="shared" ca="1" si="23"/>
        <v>0</v>
      </c>
      <c r="X47" s="5">
        <f t="shared" ca="1" si="23"/>
        <v>0</v>
      </c>
      <c r="Y47" s="5">
        <f t="shared" ca="1" si="23"/>
        <v>0</v>
      </c>
      <c r="Z47" s="5">
        <f t="shared" ca="1" si="23"/>
        <v>0</v>
      </c>
      <c r="AA47" s="5">
        <f t="shared" ca="1" si="23"/>
        <v>0</v>
      </c>
      <c r="AB47" s="5">
        <f t="shared" ca="1" si="23"/>
        <v>0</v>
      </c>
      <c r="AC47" s="5">
        <f t="shared" ca="1" si="23"/>
        <v>0</v>
      </c>
      <c r="AD47" s="5">
        <f t="shared" ca="1" si="23"/>
        <v>0</v>
      </c>
      <c r="AE47" s="5">
        <f t="shared" ca="1" si="23"/>
        <v>0</v>
      </c>
      <c r="AF47" s="5">
        <f t="shared" ca="1" si="23"/>
        <v>0</v>
      </c>
      <c r="AG47" s="5">
        <f t="shared" ca="1" si="23"/>
        <v>0</v>
      </c>
      <c r="AH47" s="5">
        <f t="shared" ca="1" si="23"/>
        <v>0</v>
      </c>
      <c r="AI47" s="5">
        <f t="shared" ca="1" si="23"/>
        <v>0</v>
      </c>
      <c r="AJ47" s="5">
        <f t="shared" ca="1" si="23"/>
        <v>0</v>
      </c>
      <c r="AK47" s="5">
        <f t="shared" ca="1" si="24"/>
        <v>0</v>
      </c>
      <c r="AL47" s="5">
        <f t="shared" ca="1" si="24"/>
        <v>0</v>
      </c>
      <c r="AM47" s="5">
        <f t="shared" ca="1" si="24"/>
        <v>0</v>
      </c>
      <c r="AN47" s="5">
        <f t="shared" ca="1" si="24"/>
        <v>0</v>
      </c>
      <c r="AO47" s="5">
        <f t="shared" ca="1" si="24"/>
        <v>0</v>
      </c>
      <c r="AP47" s="5">
        <f t="shared" ca="1" si="24"/>
        <v>0</v>
      </c>
      <c r="AQ47" s="5">
        <f t="shared" ca="1" si="24"/>
        <v>0</v>
      </c>
      <c r="AR47" s="5">
        <f t="shared" ca="1" si="24"/>
        <v>0</v>
      </c>
      <c r="AS47" s="5">
        <f t="shared" ca="1" si="24"/>
        <v>0</v>
      </c>
      <c r="AT47" s="5">
        <f t="shared" ca="1" si="24"/>
        <v>0</v>
      </c>
      <c r="AU47" s="5">
        <f t="shared" ca="1" si="24"/>
        <v>0</v>
      </c>
      <c r="AV47" s="5">
        <f t="shared" ca="1" si="24"/>
        <v>0</v>
      </c>
      <c r="AW47" s="5">
        <f t="shared" ca="1" si="24"/>
        <v>0</v>
      </c>
      <c r="AX47" s="5">
        <f t="shared" ca="1" si="24"/>
        <v>0</v>
      </c>
      <c r="AY47" s="5">
        <f t="shared" ca="1" si="24"/>
        <v>0</v>
      </c>
      <c r="AZ47" s="5">
        <f t="shared" ca="1" si="24"/>
        <v>0</v>
      </c>
      <c r="BA47" s="5">
        <f t="shared" ca="1" si="25"/>
        <v>0</v>
      </c>
      <c r="BB47" s="5">
        <f t="shared" ca="1" si="25"/>
        <v>0</v>
      </c>
      <c r="BC47" s="5">
        <f t="shared" ca="1" si="25"/>
        <v>0</v>
      </c>
      <c r="BD47" s="5">
        <f t="shared" ca="1" si="25"/>
        <v>0</v>
      </c>
      <c r="BE47" s="5">
        <f t="shared" ca="1" si="25"/>
        <v>0</v>
      </c>
      <c r="BF47" s="5">
        <f t="shared" ca="1" si="25"/>
        <v>0</v>
      </c>
      <c r="BG47" s="5">
        <f t="shared" ca="1" si="25"/>
        <v>0</v>
      </c>
      <c r="BH47" s="5">
        <f t="shared" ca="1" si="25"/>
        <v>0</v>
      </c>
      <c r="BI47" s="5">
        <f t="shared" ca="1" si="25"/>
        <v>0</v>
      </c>
      <c r="BJ47" s="5">
        <f t="shared" ca="1" si="25"/>
        <v>0</v>
      </c>
      <c r="BK47" s="5">
        <f t="shared" ca="1" si="25"/>
        <v>0</v>
      </c>
      <c r="BL47" s="5">
        <f t="shared" ca="1" si="25"/>
        <v>0</v>
      </c>
      <c r="BM47" s="5">
        <f t="shared" ca="1" si="25"/>
        <v>0</v>
      </c>
      <c r="BN47" s="5">
        <f t="shared" ca="1" si="25"/>
        <v>0</v>
      </c>
      <c r="BO47" s="5">
        <f t="shared" ca="1" si="25"/>
        <v>0</v>
      </c>
    </row>
    <row r="48" spans="1:67" ht="10.5" customHeight="1" x14ac:dyDescent="0.25">
      <c r="B48" s="8" t="s">
        <v>90</v>
      </c>
      <c r="C48" s="9">
        <f>C12-21%</f>
        <v>74999.789999999994</v>
      </c>
      <c r="E48" s="20">
        <v>11</v>
      </c>
      <c r="F48" s="17">
        <f t="shared" si="18"/>
        <v>44287</v>
      </c>
      <c r="G48" s="18">
        <f t="shared" si="13"/>
        <v>15</v>
      </c>
      <c r="H48" s="18">
        <f t="shared" si="16"/>
        <v>7500000</v>
      </c>
      <c r="I48" s="64">
        <f t="shared" si="17"/>
        <v>236249.33849999995</v>
      </c>
      <c r="J48" s="65">
        <f t="shared" si="19"/>
        <v>888750.66149999993</v>
      </c>
      <c r="K48" s="65">
        <f t="shared" si="14"/>
        <v>0</v>
      </c>
      <c r="L48" s="18">
        <f t="shared" ca="1" si="15"/>
        <v>0</v>
      </c>
      <c r="M48" s="42" t="s">
        <v>15</v>
      </c>
      <c r="N48" s="42"/>
      <c r="Q48" s="72"/>
      <c r="R48">
        <v>6</v>
      </c>
      <c r="S48" s="11">
        <f t="shared" si="22"/>
        <v>15</v>
      </c>
      <c r="T48" s="5">
        <f t="shared" ca="1" si="26"/>
        <v>0</v>
      </c>
      <c r="U48" s="5">
        <f t="shared" ca="1" si="23"/>
        <v>0</v>
      </c>
      <c r="V48" s="5">
        <f t="shared" ca="1" si="23"/>
        <v>0</v>
      </c>
      <c r="W48" s="5">
        <f t="shared" ca="1" si="23"/>
        <v>0</v>
      </c>
      <c r="X48" s="5">
        <f t="shared" ca="1" si="23"/>
        <v>0</v>
      </c>
      <c r="Y48" s="5">
        <f t="shared" ca="1" si="23"/>
        <v>0</v>
      </c>
      <c r="Z48" s="5">
        <f t="shared" ca="1" si="23"/>
        <v>0</v>
      </c>
      <c r="AA48" s="5">
        <f t="shared" ca="1" si="23"/>
        <v>0</v>
      </c>
      <c r="AB48" s="5">
        <f t="shared" ca="1" si="23"/>
        <v>0</v>
      </c>
      <c r="AC48" s="5">
        <f t="shared" ca="1" si="23"/>
        <v>0</v>
      </c>
      <c r="AD48" s="5">
        <f t="shared" ca="1" si="23"/>
        <v>0</v>
      </c>
      <c r="AE48" s="5">
        <f t="shared" ca="1" si="23"/>
        <v>0</v>
      </c>
      <c r="AF48" s="5">
        <f t="shared" ca="1" si="23"/>
        <v>0</v>
      </c>
      <c r="AG48" s="5">
        <f t="shared" ca="1" si="23"/>
        <v>0</v>
      </c>
      <c r="AH48" s="5">
        <f t="shared" ca="1" si="23"/>
        <v>0</v>
      </c>
      <c r="AI48" s="5">
        <f t="shared" ca="1" si="23"/>
        <v>0</v>
      </c>
      <c r="AJ48" s="5">
        <f t="shared" ca="1" si="23"/>
        <v>0</v>
      </c>
      <c r="AK48" s="5">
        <f t="shared" ca="1" si="24"/>
        <v>0</v>
      </c>
      <c r="AL48" s="5">
        <f t="shared" ca="1" si="24"/>
        <v>0</v>
      </c>
      <c r="AM48" s="5">
        <f t="shared" ca="1" si="24"/>
        <v>0</v>
      </c>
      <c r="AN48" s="5">
        <f t="shared" ca="1" si="24"/>
        <v>0</v>
      </c>
      <c r="AO48" s="5">
        <f t="shared" ca="1" si="24"/>
        <v>0</v>
      </c>
      <c r="AP48" s="5">
        <f t="shared" ca="1" si="24"/>
        <v>0</v>
      </c>
      <c r="AQ48" s="5">
        <f t="shared" ca="1" si="24"/>
        <v>0</v>
      </c>
      <c r="AR48" s="5">
        <f t="shared" ca="1" si="24"/>
        <v>0</v>
      </c>
      <c r="AS48" s="5">
        <f t="shared" ca="1" si="24"/>
        <v>0</v>
      </c>
      <c r="AT48" s="5">
        <f t="shared" ca="1" si="24"/>
        <v>0</v>
      </c>
      <c r="AU48" s="5">
        <f t="shared" ca="1" si="24"/>
        <v>0</v>
      </c>
      <c r="AV48" s="5">
        <f t="shared" ca="1" si="24"/>
        <v>0</v>
      </c>
      <c r="AW48" s="5">
        <f t="shared" ca="1" si="24"/>
        <v>0</v>
      </c>
      <c r="AX48" s="5">
        <f t="shared" ca="1" si="24"/>
        <v>0</v>
      </c>
      <c r="AY48" s="5">
        <f t="shared" ca="1" si="24"/>
        <v>0</v>
      </c>
      <c r="AZ48" s="5">
        <f t="shared" ca="1" si="24"/>
        <v>0</v>
      </c>
      <c r="BA48" s="5">
        <f t="shared" ca="1" si="25"/>
        <v>0</v>
      </c>
      <c r="BB48" s="5">
        <f t="shared" ca="1" si="25"/>
        <v>0</v>
      </c>
      <c r="BC48" s="5">
        <f t="shared" ca="1" si="25"/>
        <v>0</v>
      </c>
      <c r="BD48" s="5">
        <f t="shared" ca="1" si="25"/>
        <v>0</v>
      </c>
      <c r="BE48" s="5">
        <f t="shared" ca="1" si="25"/>
        <v>0</v>
      </c>
      <c r="BF48" s="5">
        <f t="shared" ca="1" si="25"/>
        <v>0</v>
      </c>
      <c r="BG48" s="5">
        <f t="shared" ca="1" si="25"/>
        <v>0</v>
      </c>
      <c r="BH48" s="5">
        <f t="shared" ca="1" si="25"/>
        <v>0</v>
      </c>
      <c r="BI48" s="5">
        <f t="shared" ca="1" si="25"/>
        <v>0</v>
      </c>
      <c r="BJ48" s="5">
        <f t="shared" ca="1" si="25"/>
        <v>0</v>
      </c>
      <c r="BK48" s="5">
        <f t="shared" ca="1" si="25"/>
        <v>0</v>
      </c>
      <c r="BL48" s="5">
        <f t="shared" ca="1" si="25"/>
        <v>0</v>
      </c>
      <c r="BM48" s="5">
        <f t="shared" ca="1" si="25"/>
        <v>0</v>
      </c>
      <c r="BN48" s="5">
        <f t="shared" ca="1" si="25"/>
        <v>0</v>
      </c>
      <c r="BO48" s="5">
        <f t="shared" ca="1" si="25"/>
        <v>0</v>
      </c>
    </row>
    <row r="49" spans="2:67" ht="10.5" customHeight="1" x14ac:dyDescent="0.25">
      <c r="B49" s="46" t="s">
        <v>99</v>
      </c>
      <c r="C49" s="47">
        <f>C13+C16</f>
        <v>575000</v>
      </c>
      <c r="E49" s="20">
        <v>12</v>
      </c>
      <c r="F49" s="17">
        <f t="shared" si="18"/>
        <v>44317</v>
      </c>
      <c r="G49" s="18">
        <f t="shared" si="13"/>
        <v>15</v>
      </c>
      <c r="H49" s="18">
        <f t="shared" si="16"/>
        <v>7500000</v>
      </c>
      <c r="I49" s="64">
        <f t="shared" si="17"/>
        <v>236249.33849999995</v>
      </c>
      <c r="J49" s="65">
        <f t="shared" si="19"/>
        <v>888750.66149999993</v>
      </c>
      <c r="K49" s="65">
        <f t="shared" si="14"/>
        <v>0</v>
      </c>
      <c r="L49" s="18">
        <f t="shared" ca="1" si="15"/>
        <v>0</v>
      </c>
      <c r="M49" s="42" t="s">
        <v>16</v>
      </c>
      <c r="N49" s="42"/>
      <c r="Q49" s="72"/>
      <c r="R49">
        <v>7</v>
      </c>
      <c r="S49" s="11">
        <f t="shared" si="22"/>
        <v>15</v>
      </c>
      <c r="T49" s="5">
        <f t="shared" ca="1" si="26"/>
        <v>0</v>
      </c>
      <c r="U49" s="5">
        <f t="shared" ca="1" si="23"/>
        <v>0</v>
      </c>
      <c r="V49" s="5">
        <f t="shared" ca="1" si="23"/>
        <v>0</v>
      </c>
      <c r="W49" s="5">
        <f t="shared" ca="1" si="23"/>
        <v>0</v>
      </c>
      <c r="X49" s="5">
        <f t="shared" ca="1" si="23"/>
        <v>0</v>
      </c>
      <c r="Y49" s="5">
        <f t="shared" ca="1" si="23"/>
        <v>0</v>
      </c>
      <c r="Z49" s="5">
        <f t="shared" ca="1" si="23"/>
        <v>0</v>
      </c>
      <c r="AA49" s="5">
        <f t="shared" ca="1" si="23"/>
        <v>0</v>
      </c>
      <c r="AB49" s="5">
        <f t="shared" ca="1" si="23"/>
        <v>0</v>
      </c>
      <c r="AC49" s="5">
        <f t="shared" ca="1" si="23"/>
        <v>0</v>
      </c>
      <c r="AD49" s="5">
        <f t="shared" ca="1" si="23"/>
        <v>0</v>
      </c>
      <c r="AE49" s="5">
        <f t="shared" ca="1" si="23"/>
        <v>0</v>
      </c>
      <c r="AF49" s="5">
        <f t="shared" ca="1" si="23"/>
        <v>0</v>
      </c>
      <c r="AG49" s="5">
        <f t="shared" ca="1" si="23"/>
        <v>0</v>
      </c>
      <c r="AH49" s="5">
        <f t="shared" ca="1" si="23"/>
        <v>0</v>
      </c>
      <c r="AI49" s="5">
        <f t="shared" ca="1" si="23"/>
        <v>0</v>
      </c>
      <c r="AJ49" s="5">
        <f t="shared" ca="1" si="23"/>
        <v>0</v>
      </c>
      <c r="AK49" s="5">
        <f t="shared" ca="1" si="24"/>
        <v>0</v>
      </c>
      <c r="AL49" s="5">
        <f t="shared" ca="1" si="24"/>
        <v>0</v>
      </c>
      <c r="AM49" s="5">
        <f t="shared" ca="1" si="24"/>
        <v>0</v>
      </c>
      <c r="AN49" s="5">
        <f t="shared" ca="1" si="24"/>
        <v>0</v>
      </c>
      <c r="AO49" s="5">
        <f t="shared" ca="1" si="24"/>
        <v>0</v>
      </c>
      <c r="AP49" s="5">
        <f t="shared" ca="1" si="24"/>
        <v>0</v>
      </c>
      <c r="AQ49" s="5">
        <f t="shared" ca="1" si="24"/>
        <v>0</v>
      </c>
      <c r="AR49" s="5">
        <f t="shared" ca="1" si="24"/>
        <v>0</v>
      </c>
      <c r="AS49" s="5">
        <f t="shared" ca="1" si="24"/>
        <v>0</v>
      </c>
      <c r="AT49" s="5">
        <f t="shared" ca="1" si="24"/>
        <v>0</v>
      </c>
      <c r="AU49" s="5">
        <f t="shared" ca="1" si="24"/>
        <v>0</v>
      </c>
      <c r="AV49" s="5">
        <f t="shared" ca="1" si="24"/>
        <v>0</v>
      </c>
      <c r="AW49" s="5">
        <f t="shared" ca="1" si="24"/>
        <v>0</v>
      </c>
      <c r="AX49" s="5">
        <f t="shared" ca="1" si="24"/>
        <v>0</v>
      </c>
      <c r="AY49" s="5">
        <f t="shared" ca="1" si="24"/>
        <v>0</v>
      </c>
      <c r="AZ49" s="5">
        <f t="shared" ca="1" si="24"/>
        <v>0</v>
      </c>
      <c r="BA49" s="5">
        <f t="shared" ca="1" si="25"/>
        <v>0</v>
      </c>
      <c r="BB49" s="5">
        <f t="shared" ca="1" si="25"/>
        <v>0</v>
      </c>
      <c r="BC49" s="5">
        <f t="shared" ca="1" si="25"/>
        <v>0</v>
      </c>
      <c r="BD49" s="5">
        <f t="shared" ca="1" si="25"/>
        <v>0</v>
      </c>
      <c r="BE49" s="5">
        <f t="shared" ca="1" si="25"/>
        <v>0</v>
      </c>
      <c r="BF49" s="5">
        <f t="shared" ca="1" si="25"/>
        <v>0</v>
      </c>
      <c r="BG49" s="5">
        <f t="shared" ca="1" si="25"/>
        <v>0</v>
      </c>
      <c r="BH49" s="5">
        <f t="shared" ca="1" si="25"/>
        <v>0</v>
      </c>
      <c r="BI49" s="5">
        <f t="shared" ca="1" si="25"/>
        <v>0</v>
      </c>
      <c r="BJ49" s="5">
        <f t="shared" ca="1" si="25"/>
        <v>0</v>
      </c>
      <c r="BK49" s="5">
        <f t="shared" ca="1" si="25"/>
        <v>0</v>
      </c>
      <c r="BL49" s="5">
        <f t="shared" ca="1" si="25"/>
        <v>0</v>
      </c>
      <c r="BM49" s="5">
        <f t="shared" ca="1" si="25"/>
        <v>0</v>
      </c>
      <c r="BN49" s="5">
        <f t="shared" ca="1" si="25"/>
        <v>0</v>
      </c>
      <c r="BO49" s="5">
        <f t="shared" ca="1" si="25"/>
        <v>0</v>
      </c>
    </row>
    <row r="50" spans="2:67" ht="10.5" customHeight="1" x14ac:dyDescent="0.2">
      <c r="B50" t="s">
        <v>100</v>
      </c>
      <c r="C50" s="6">
        <f>C48*21%</f>
        <v>15749.955899999997</v>
      </c>
      <c r="E50" s="20">
        <v>13</v>
      </c>
      <c r="F50" s="17"/>
      <c r="G50" s="18"/>
      <c r="H50" s="18"/>
      <c r="I50" s="65"/>
      <c r="J50" s="65"/>
      <c r="K50" s="65"/>
      <c r="L50" s="18"/>
      <c r="M50" s="42" t="s">
        <v>17</v>
      </c>
      <c r="N50" s="42"/>
      <c r="Q50" s="72"/>
      <c r="R50">
        <v>8</v>
      </c>
      <c r="S50" s="11">
        <f t="shared" si="22"/>
        <v>15</v>
      </c>
      <c r="T50" s="5">
        <f t="shared" ca="1" si="26"/>
        <v>0</v>
      </c>
      <c r="U50" s="5">
        <f t="shared" ca="1" si="23"/>
        <v>0</v>
      </c>
      <c r="V50" s="5">
        <f t="shared" ca="1" si="23"/>
        <v>0</v>
      </c>
      <c r="W50" s="5">
        <f t="shared" ca="1" si="23"/>
        <v>0</v>
      </c>
      <c r="X50" s="5">
        <f t="shared" ca="1" si="23"/>
        <v>0</v>
      </c>
      <c r="Y50" s="5">
        <f t="shared" ca="1" si="23"/>
        <v>0</v>
      </c>
      <c r="Z50" s="5">
        <f t="shared" ca="1" si="23"/>
        <v>0</v>
      </c>
      <c r="AA50" s="5">
        <f t="shared" ca="1" si="23"/>
        <v>0</v>
      </c>
      <c r="AB50" s="5">
        <f t="shared" ca="1" si="23"/>
        <v>0</v>
      </c>
      <c r="AC50" s="5">
        <f t="shared" ca="1" si="23"/>
        <v>0</v>
      </c>
      <c r="AD50" s="5">
        <f t="shared" ca="1" si="23"/>
        <v>0</v>
      </c>
      <c r="AE50" s="5">
        <f t="shared" ca="1" si="23"/>
        <v>0</v>
      </c>
      <c r="AF50" s="5">
        <f t="shared" ca="1" si="23"/>
        <v>0</v>
      </c>
      <c r="AG50" s="5">
        <f t="shared" ca="1" si="23"/>
        <v>0</v>
      </c>
      <c r="AH50" s="5">
        <f t="shared" ca="1" si="23"/>
        <v>0</v>
      </c>
      <c r="AI50" s="5">
        <f t="shared" ca="1" si="23"/>
        <v>0</v>
      </c>
      <c r="AJ50" s="5">
        <f t="shared" ca="1" si="23"/>
        <v>0</v>
      </c>
      <c r="AK50" s="5">
        <f t="shared" ca="1" si="24"/>
        <v>0</v>
      </c>
      <c r="AL50" s="5">
        <f t="shared" ca="1" si="24"/>
        <v>0</v>
      </c>
      <c r="AM50" s="5">
        <f t="shared" ca="1" si="24"/>
        <v>0</v>
      </c>
      <c r="AN50" s="5">
        <f t="shared" ca="1" si="24"/>
        <v>0</v>
      </c>
      <c r="AO50" s="5">
        <f t="shared" ca="1" si="24"/>
        <v>0</v>
      </c>
      <c r="AP50" s="5">
        <f t="shared" ca="1" si="24"/>
        <v>0</v>
      </c>
      <c r="AQ50" s="5">
        <f t="shared" ca="1" si="24"/>
        <v>0</v>
      </c>
      <c r="AR50" s="5">
        <f t="shared" ca="1" si="24"/>
        <v>0</v>
      </c>
      <c r="AS50" s="5">
        <f t="shared" ca="1" si="24"/>
        <v>0</v>
      </c>
      <c r="AT50" s="5">
        <f t="shared" ca="1" si="24"/>
        <v>0</v>
      </c>
      <c r="AU50" s="5">
        <f t="shared" ca="1" si="24"/>
        <v>0</v>
      </c>
      <c r="AV50" s="5">
        <f t="shared" ca="1" si="24"/>
        <v>0</v>
      </c>
      <c r="AW50" s="5">
        <f t="shared" ca="1" si="24"/>
        <v>0</v>
      </c>
      <c r="AX50" s="5">
        <f t="shared" ca="1" si="24"/>
        <v>0</v>
      </c>
      <c r="AY50" s="5">
        <f t="shared" ca="1" si="24"/>
        <v>0</v>
      </c>
      <c r="AZ50" s="5">
        <f t="shared" ca="1" si="24"/>
        <v>0</v>
      </c>
      <c r="BA50" s="5">
        <f t="shared" ca="1" si="25"/>
        <v>0</v>
      </c>
      <c r="BB50" s="5">
        <f t="shared" ca="1" si="25"/>
        <v>0</v>
      </c>
      <c r="BC50" s="5">
        <f t="shared" ca="1" si="25"/>
        <v>0</v>
      </c>
      <c r="BD50" s="5">
        <f t="shared" ca="1" si="25"/>
        <v>0</v>
      </c>
      <c r="BE50" s="5">
        <f t="shared" ca="1" si="25"/>
        <v>0</v>
      </c>
      <c r="BF50" s="5">
        <f t="shared" ca="1" si="25"/>
        <v>0</v>
      </c>
      <c r="BG50" s="5">
        <f t="shared" ca="1" si="25"/>
        <v>0</v>
      </c>
      <c r="BH50" s="5">
        <f t="shared" ca="1" si="25"/>
        <v>0</v>
      </c>
      <c r="BI50" s="5">
        <f t="shared" ca="1" si="25"/>
        <v>0</v>
      </c>
      <c r="BJ50" s="5">
        <f t="shared" ca="1" si="25"/>
        <v>0</v>
      </c>
      <c r="BK50" s="5">
        <f t="shared" ca="1" si="25"/>
        <v>0</v>
      </c>
      <c r="BL50" s="5">
        <f t="shared" ca="1" si="25"/>
        <v>0</v>
      </c>
      <c r="BM50" s="5">
        <f t="shared" ca="1" si="25"/>
        <v>0</v>
      </c>
      <c r="BN50" s="5">
        <f t="shared" ca="1" si="25"/>
        <v>0</v>
      </c>
      <c r="BO50" s="5">
        <f t="shared" ca="1" si="25"/>
        <v>0</v>
      </c>
    </row>
    <row r="51" spans="2:67" ht="10.5" customHeight="1" x14ac:dyDescent="0.25">
      <c r="B51" s="48" t="s">
        <v>101</v>
      </c>
      <c r="C51" s="49">
        <f>C49-C38-C50</f>
        <v>59250.044099999999</v>
      </c>
      <c r="E51" s="20">
        <v>14</v>
      </c>
      <c r="F51" s="17"/>
      <c r="G51" s="18"/>
      <c r="H51" s="18"/>
      <c r="I51" s="65"/>
      <c r="J51" s="65"/>
      <c r="K51" s="65"/>
      <c r="L51" s="18"/>
      <c r="M51" s="42" t="s">
        <v>18</v>
      </c>
      <c r="N51" s="42"/>
      <c r="Q51" s="72"/>
      <c r="R51">
        <v>9</v>
      </c>
      <c r="S51" s="11">
        <f t="shared" si="22"/>
        <v>15</v>
      </c>
      <c r="T51" s="5">
        <f t="shared" ca="1" si="26"/>
        <v>0</v>
      </c>
      <c r="U51" s="5">
        <f t="shared" ca="1" si="23"/>
        <v>0</v>
      </c>
      <c r="V51" s="5">
        <f t="shared" ca="1" si="23"/>
        <v>0</v>
      </c>
      <c r="W51" s="5">
        <f t="shared" ca="1" si="23"/>
        <v>0</v>
      </c>
      <c r="X51" s="5">
        <f t="shared" ca="1" si="23"/>
        <v>0</v>
      </c>
      <c r="Y51" s="5">
        <f t="shared" ca="1" si="23"/>
        <v>0</v>
      </c>
      <c r="Z51" s="5">
        <f t="shared" ca="1" si="23"/>
        <v>0</v>
      </c>
      <c r="AA51" s="5">
        <f t="shared" ca="1" si="23"/>
        <v>0</v>
      </c>
      <c r="AB51" s="5">
        <f t="shared" ca="1" si="23"/>
        <v>0</v>
      </c>
      <c r="AC51" s="5">
        <f t="shared" ca="1" si="23"/>
        <v>0</v>
      </c>
      <c r="AD51" s="5">
        <f t="shared" ca="1" si="23"/>
        <v>0</v>
      </c>
      <c r="AE51" s="5">
        <f t="shared" ca="1" si="23"/>
        <v>0</v>
      </c>
      <c r="AF51" s="5">
        <f t="shared" ca="1" si="23"/>
        <v>0</v>
      </c>
      <c r="AG51" s="5">
        <f t="shared" ca="1" si="23"/>
        <v>0</v>
      </c>
      <c r="AH51" s="5">
        <f t="shared" ca="1" si="23"/>
        <v>0</v>
      </c>
      <c r="AI51" s="5">
        <f t="shared" ca="1" si="23"/>
        <v>0</v>
      </c>
      <c r="AJ51" s="5">
        <f t="shared" ca="1" si="23"/>
        <v>0</v>
      </c>
      <c r="AK51" s="5">
        <f t="shared" ca="1" si="24"/>
        <v>0</v>
      </c>
      <c r="AL51" s="5">
        <f t="shared" ca="1" si="24"/>
        <v>0</v>
      </c>
      <c r="AM51" s="5">
        <f t="shared" ca="1" si="24"/>
        <v>0</v>
      </c>
      <c r="AN51" s="5">
        <f t="shared" ca="1" si="24"/>
        <v>0</v>
      </c>
      <c r="AO51" s="5">
        <f t="shared" ca="1" si="24"/>
        <v>0</v>
      </c>
      <c r="AP51" s="5">
        <f t="shared" ca="1" si="24"/>
        <v>0</v>
      </c>
      <c r="AQ51" s="5">
        <f t="shared" ca="1" si="24"/>
        <v>0</v>
      </c>
      <c r="AR51" s="5">
        <f t="shared" ca="1" si="24"/>
        <v>0</v>
      </c>
      <c r="AS51" s="5">
        <f t="shared" ca="1" si="24"/>
        <v>0</v>
      </c>
      <c r="AT51" s="5">
        <f t="shared" ca="1" si="24"/>
        <v>0</v>
      </c>
      <c r="AU51" s="5">
        <f t="shared" ca="1" si="24"/>
        <v>0</v>
      </c>
      <c r="AV51" s="5">
        <f t="shared" ca="1" si="24"/>
        <v>0</v>
      </c>
      <c r="AW51" s="5">
        <f t="shared" ca="1" si="24"/>
        <v>0</v>
      </c>
      <c r="AX51" s="5">
        <f t="shared" ca="1" si="24"/>
        <v>0</v>
      </c>
      <c r="AY51" s="5">
        <f t="shared" ca="1" si="24"/>
        <v>0</v>
      </c>
      <c r="AZ51" s="5">
        <f t="shared" ca="1" si="24"/>
        <v>0</v>
      </c>
      <c r="BA51" s="5">
        <f t="shared" ca="1" si="25"/>
        <v>0</v>
      </c>
      <c r="BB51" s="5">
        <f t="shared" ca="1" si="25"/>
        <v>0</v>
      </c>
      <c r="BC51" s="5">
        <f t="shared" ca="1" si="25"/>
        <v>0</v>
      </c>
      <c r="BD51" s="5">
        <f t="shared" ca="1" si="25"/>
        <v>0</v>
      </c>
      <c r="BE51" s="5">
        <f t="shared" ca="1" si="25"/>
        <v>0</v>
      </c>
      <c r="BF51" s="5">
        <f t="shared" ca="1" si="25"/>
        <v>0</v>
      </c>
      <c r="BG51" s="5">
        <f t="shared" ca="1" si="25"/>
        <v>0</v>
      </c>
      <c r="BH51" s="5">
        <f t="shared" ca="1" si="25"/>
        <v>0</v>
      </c>
      <c r="BI51" s="5">
        <f t="shared" ca="1" si="25"/>
        <v>0</v>
      </c>
      <c r="BJ51" s="5">
        <f t="shared" ca="1" si="25"/>
        <v>0</v>
      </c>
      <c r="BK51" s="5">
        <f t="shared" ca="1" si="25"/>
        <v>0</v>
      </c>
      <c r="BL51" s="5">
        <f t="shared" ca="1" si="25"/>
        <v>0</v>
      </c>
      <c r="BM51" s="5">
        <f t="shared" ca="1" si="25"/>
        <v>0</v>
      </c>
      <c r="BN51" s="5">
        <f t="shared" ca="1" si="25"/>
        <v>0</v>
      </c>
      <c r="BO51" s="5">
        <f t="shared" ca="1" si="25"/>
        <v>0</v>
      </c>
    </row>
    <row r="52" spans="2:67" ht="10.5" customHeight="1" thickBot="1" x14ac:dyDescent="0.25">
      <c r="E52" s="20">
        <v>15</v>
      </c>
      <c r="F52" s="17"/>
      <c r="G52" s="18"/>
      <c r="H52" s="18"/>
      <c r="I52" s="65"/>
      <c r="J52" s="65"/>
      <c r="K52" s="65"/>
      <c r="L52" s="18"/>
      <c r="M52" s="42" t="s">
        <v>19</v>
      </c>
      <c r="N52" s="42"/>
      <c r="Q52" s="72"/>
      <c r="R52">
        <v>10</v>
      </c>
      <c r="S52" s="11">
        <f t="shared" si="22"/>
        <v>15</v>
      </c>
      <c r="T52" s="5">
        <f t="shared" ca="1" si="26"/>
        <v>0</v>
      </c>
      <c r="U52" s="5">
        <f t="shared" ca="1" si="23"/>
        <v>0</v>
      </c>
      <c r="V52" s="5">
        <f t="shared" ca="1" si="23"/>
        <v>0</v>
      </c>
      <c r="W52" s="5">
        <f t="shared" ca="1" si="23"/>
        <v>0</v>
      </c>
      <c r="X52" s="5">
        <f t="shared" ca="1" si="23"/>
        <v>0</v>
      </c>
      <c r="Y52" s="5">
        <f t="shared" ca="1" si="23"/>
        <v>0</v>
      </c>
      <c r="Z52" s="5">
        <f t="shared" ca="1" si="23"/>
        <v>0</v>
      </c>
      <c r="AA52" s="5">
        <f t="shared" ca="1" si="23"/>
        <v>0</v>
      </c>
      <c r="AB52" s="5">
        <f t="shared" ca="1" si="23"/>
        <v>0</v>
      </c>
      <c r="AC52" s="5">
        <f t="shared" ca="1" si="23"/>
        <v>0</v>
      </c>
      <c r="AD52" s="5">
        <f t="shared" ca="1" si="23"/>
        <v>0</v>
      </c>
      <c r="AE52" s="5">
        <f t="shared" ca="1" si="23"/>
        <v>0</v>
      </c>
      <c r="AF52" s="5">
        <f t="shared" ca="1" si="23"/>
        <v>0</v>
      </c>
      <c r="AG52" s="5">
        <f t="shared" ca="1" si="23"/>
        <v>0</v>
      </c>
      <c r="AH52" s="5">
        <f t="shared" ca="1" si="23"/>
        <v>0</v>
      </c>
      <c r="AI52" s="5">
        <f t="shared" ca="1" si="23"/>
        <v>0</v>
      </c>
      <c r="AJ52" s="5">
        <f t="shared" ca="1" si="23"/>
        <v>0</v>
      </c>
      <c r="AK52" s="5">
        <f t="shared" ca="1" si="24"/>
        <v>0</v>
      </c>
      <c r="AL52" s="5">
        <f t="shared" ca="1" si="24"/>
        <v>0</v>
      </c>
      <c r="AM52" s="5">
        <f t="shared" ca="1" si="24"/>
        <v>0</v>
      </c>
      <c r="AN52" s="5">
        <f t="shared" ca="1" si="24"/>
        <v>0</v>
      </c>
      <c r="AO52" s="5">
        <f t="shared" ca="1" si="24"/>
        <v>0</v>
      </c>
      <c r="AP52" s="5">
        <f t="shared" ca="1" si="24"/>
        <v>0</v>
      </c>
      <c r="AQ52" s="5">
        <f t="shared" ca="1" si="24"/>
        <v>0</v>
      </c>
      <c r="AR52" s="5">
        <f t="shared" ca="1" si="24"/>
        <v>0</v>
      </c>
      <c r="AS52" s="5">
        <f t="shared" ca="1" si="24"/>
        <v>0</v>
      </c>
      <c r="AT52" s="5">
        <f t="shared" ca="1" si="24"/>
        <v>0</v>
      </c>
      <c r="AU52" s="5">
        <f t="shared" ca="1" si="24"/>
        <v>0</v>
      </c>
      <c r="AV52" s="5">
        <f t="shared" ca="1" si="24"/>
        <v>0</v>
      </c>
      <c r="AW52" s="5">
        <f t="shared" ca="1" si="24"/>
        <v>0</v>
      </c>
      <c r="AX52" s="5">
        <f t="shared" ca="1" si="24"/>
        <v>0</v>
      </c>
      <c r="AY52" s="5">
        <f t="shared" ca="1" si="24"/>
        <v>0</v>
      </c>
      <c r="AZ52" s="5">
        <f t="shared" ca="1" si="24"/>
        <v>0</v>
      </c>
      <c r="BA52" s="5">
        <f t="shared" ca="1" si="25"/>
        <v>0</v>
      </c>
      <c r="BB52" s="5">
        <f t="shared" ca="1" si="25"/>
        <v>0</v>
      </c>
      <c r="BC52" s="5">
        <f t="shared" ca="1" si="25"/>
        <v>0</v>
      </c>
      <c r="BD52" s="5">
        <f t="shared" ca="1" si="25"/>
        <v>0</v>
      </c>
      <c r="BE52" s="5">
        <f t="shared" ca="1" si="25"/>
        <v>0</v>
      </c>
      <c r="BF52" s="5">
        <f t="shared" ca="1" si="25"/>
        <v>0</v>
      </c>
      <c r="BG52" s="5">
        <f t="shared" ca="1" si="25"/>
        <v>0</v>
      </c>
      <c r="BH52" s="5">
        <f t="shared" ca="1" si="25"/>
        <v>0</v>
      </c>
      <c r="BI52" s="5">
        <f t="shared" ca="1" si="25"/>
        <v>0</v>
      </c>
      <c r="BJ52" s="5">
        <f t="shared" ca="1" si="25"/>
        <v>0</v>
      </c>
      <c r="BK52" s="5">
        <f t="shared" ca="1" si="25"/>
        <v>0</v>
      </c>
      <c r="BL52" s="5">
        <f t="shared" ca="1" si="25"/>
        <v>0</v>
      </c>
      <c r="BM52" s="5">
        <f t="shared" ca="1" si="25"/>
        <v>0</v>
      </c>
      <c r="BN52" s="5">
        <f t="shared" ca="1" si="25"/>
        <v>0</v>
      </c>
      <c r="BO52" s="5">
        <f t="shared" ca="1" si="25"/>
        <v>0</v>
      </c>
    </row>
    <row r="53" spans="2:67" ht="10.5" customHeight="1" thickBot="1" x14ac:dyDescent="0.3">
      <c r="B53" s="33" t="s">
        <v>102</v>
      </c>
      <c r="C53" s="34"/>
      <c r="E53" s="109" t="s">
        <v>80</v>
      </c>
      <c r="F53" s="110"/>
      <c r="G53" s="79">
        <f t="shared" ref="G53:L53" si="27">SUM(G38:G52)</f>
        <v>180</v>
      </c>
      <c r="H53" s="79">
        <f t="shared" si="27"/>
        <v>90000000</v>
      </c>
      <c r="I53" s="80">
        <f t="shared" si="27"/>
        <v>2834992.0620000004</v>
      </c>
      <c r="J53" s="80">
        <f t="shared" si="27"/>
        <v>10665007.937999995</v>
      </c>
      <c r="K53" s="80">
        <f t="shared" si="27"/>
        <v>0</v>
      </c>
      <c r="L53" s="79">
        <f t="shared" ca="1" si="27"/>
        <v>0</v>
      </c>
      <c r="M53" s="42" t="s">
        <v>20</v>
      </c>
      <c r="N53" s="42"/>
      <c r="Q53" s="72"/>
      <c r="R53">
        <v>11</v>
      </c>
      <c r="S53" s="11">
        <f t="shared" si="22"/>
        <v>15</v>
      </c>
      <c r="T53" s="5">
        <f t="shared" ca="1" si="26"/>
        <v>0</v>
      </c>
      <c r="U53" s="5">
        <f t="shared" ca="1" si="23"/>
        <v>0</v>
      </c>
      <c r="V53" s="5">
        <f t="shared" ca="1" si="23"/>
        <v>0</v>
      </c>
      <c r="W53" s="5">
        <f t="shared" ca="1" si="23"/>
        <v>0</v>
      </c>
      <c r="X53" s="5">
        <f t="shared" ca="1" si="23"/>
        <v>0</v>
      </c>
      <c r="Y53" s="5">
        <f t="shared" ca="1" si="23"/>
        <v>0</v>
      </c>
      <c r="Z53" s="5">
        <f t="shared" ca="1" si="23"/>
        <v>0</v>
      </c>
      <c r="AA53" s="5">
        <f t="shared" ca="1" si="23"/>
        <v>0</v>
      </c>
      <c r="AB53" s="5">
        <f t="shared" ca="1" si="23"/>
        <v>0</v>
      </c>
      <c r="AC53" s="5">
        <f t="shared" ca="1" si="23"/>
        <v>0</v>
      </c>
      <c r="AD53" s="5">
        <f t="shared" ca="1" si="23"/>
        <v>0</v>
      </c>
      <c r="AE53" s="5">
        <f t="shared" ca="1" si="23"/>
        <v>0</v>
      </c>
      <c r="AF53" s="5">
        <f t="shared" ca="1" si="23"/>
        <v>0</v>
      </c>
      <c r="AG53" s="5">
        <f t="shared" ca="1" si="23"/>
        <v>0</v>
      </c>
      <c r="AH53" s="5">
        <f t="shared" ca="1" si="23"/>
        <v>0</v>
      </c>
      <c r="AI53" s="5">
        <f t="shared" ca="1" si="23"/>
        <v>0</v>
      </c>
      <c r="AJ53" s="5">
        <f t="shared" ca="1" si="23"/>
        <v>0</v>
      </c>
      <c r="AK53" s="5">
        <f t="shared" ca="1" si="24"/>
        <v>0</v>
      </c>
      <c r="AL53" s="5">
        <f t="shared" ca="1" si="24"/>
        <v>0</v>
      </c>
      <c r="AM53" s="5">
        <f t="shared" ca="1" si="24"/>
        <v>0</v>
      </c>
      <c r="AN53" s="5">
        <f t="shared" ca="1" si="24"/>
        <v>0</v>
      </c>
      <c r="AO53" s="5">
        <f t="shared" ca="1" si="24"/>
        <v>0</v>
      </c>
      <c r="AP53" s="5">
        <f t="shared" ca="1" si="24"/>
        <v>0</v>
      </c>
      <c r="AQ53" s="5">
        <f t="shared" ca="1" si="24"/>
        <v>0</v>
      </c>
      <c r="AR53" s="5">
        <f t="shared" ca="1" si="24"/>
        <v>0</v>
      </c>
      <c r="AS53" s="5">
        <f t="shared" ca="1" si="24"/>
        <v>0</v>
      </c>
      <c r="AT53" s="5">
        <f t="shared" ca="1" si="24"/>
        <v>0</v>
      </c>
      <c r="AU53" s="5">
        <f t="shared" ca="1" si="24"/>
        <v>0</v>
      </c>
      <c r="AV53" s="5">
        <f t="shared" ca="1" si="24"/>
        <v>0</v>
      </c>
      <c r="AW53" s="5">
        <f t="shared" ca="1" si="24"/>
        <v>0</v>
      </c>
      <c r="AX53" s="5">
        <f t="shared" ca="1" si="24"/>
        <v>0</v>
      </c>
      <c r="AY53" s="5">
        <f t="shared" ca="1" si="24"/>
        <v>0</v>
      </c>
      <c r="AZ53" s="5">
        <f t="shared" ca="1" si="24"/>
        <v>0</v>
      </c>
      <c r="BA53" s="5">
        <f t="shared" ca="1" si="25"/>
        <v>0</v>
      </c>
      <c r="BB53" s="5">
        <f t="shared" ca="1" si="25"/>
        <v>0</v>
      </c>
      <c r="BC53" s="5">
        <f t="shared" ca="1" si="25"/>
        <v>0</v>
      </c>
      <c r="BD53" s="5">
        <f t="shared" ca="1" si="25"/>
        <v>0</v>
      </c>
      <c r="BE53" s="5">
        <f t="shared" ca="1" si="25"/>
        <v>0</v>
      </c>
      <c r="BF53" s="5">
        <f t="shared" ca="1" si="25"/>
        <v>0</v>
      </c>
      <c r="BG53" s="5">
        <f t="shared" ca="1" si="25"/>
        <v>0</v>
      </c>
      <c r="BH53" s="5">
        <f t="shared" ca="1" si="25"/>
        <v>0</v>
      </c>
      <c r="BI53" s="5">
        <f t="shared" ca="1" si="25"/>
        <v>0</v>
      </c>
      <c r="BJ53" s="5">
        <f t="shared" ca="1" si="25"/>
        <v>0</v>
      </c>
      <c r="BK53" s="5">
        <f t="shared" ca="1" si="25"/>
        <v>0</v>
      </c>
      <c r="BL53" s="5">
        <f t="shared" ca="1" si="25"/>
        <v>0</v>
      </c>
      <c r="BM53" s="5">
        <f t="shared" ca="1" si="25"/>
        <v>0</v>
      </c>
      <c r="BN53" s="5">
        <f t="shared" ca="1" si="25"/>
        <v>0</v>
      </c>
      <c r="BO53" s="5">
        <f t="shared" ca="1" si="25"/>
        <v>0</v>
      </c>
    </row>
    <row r="54" spans="2:67" ht="10.5" customHeight="1" x14ac:dyDescent="0.2">
      <c r="B54" t="s">
        <v>103</v>
      </c>
      <c r="C54">
        <v>1</v>
      </c>
      <c r="M54" s="42" t="s">
        <v>21</v>
      </c>
      <c r="N54" s="42"/>
      <c r="Q54" s="72"/>
      <c r="R54">
        <v>12</v>
      </c>
      <c r="S54" s="11">
        <f t="shared" si="22"/>
        <v>15</v>
      </c>
      <c r="T54" s="5">
        <f t="shared" ca="1" si="26"/>
        <v>0</v>
      </c>
      <c r="U54" s="5">
        <f t="shared" ca="1" si="23"/>
        <v>0</v>
      </c>
      <c r="V54" s="5">
        <f t="shared" ca="1" si="23"/>
        <v>0</v>
      </c>
      <c r="W54" s="5">
        <f t="shared" ca="1" si="23"/>
        <v>0</v>
      </c>
      <c r="X54" s="5">
        <f t="shared" ca="1" si="23"/>
        <v>0</v>
      </c>
      <c r="Y54" s="5">
        <f t="shared" ca="1" si="23"/>
        <v>0</v>
      </c>
      <c r="Z54" s="5">
        <f t="shared" ca="1" si="23"/>
        <v>0</v>
      </c>
      <c r="AA54" s="5">
        <f t="shared" ca="1" si="23"/>
        <v>0</v>
      </c>
      <c r="AB54" s="5">
        <f t="shared" ca="1" si="23"/>
        <v>0</v>
      </c>
      <c r="AC54" s="5">
        <f t="shared" ca="1" si="23"/>
        <v>0</v>
      </c>
      <c r="AD54" s="5">
        <f t="shared" ca="1" si="23"/>
        <v>0</v>
      </c>
      <c r="AE54" s="5">
        <f t="shared" ca="1" si="23"/>
        <v>0</v>
      </c>
      <c r="AF54" s="5">
        <f t="shared" ca="1" si="23"/>
        <v>0</v>
      </c>
      <c r="AG54" s="5">
        <f t="shared" ca="1" si="23"/>
        <v>0</v>
      </c>
      <c r="AH54" s="5">
        <f t="shared" ca="1" si="23"/>
        <v>0</v>
      </c>
      <c r="AI54" s="5">
        <f t="shared" ca="1" si="23"/>
        <v>0</v>
      </c>
      <c r="AJ54" s="5">
        <f t="shared" ca="1" si="23"/>
        <v>0</v>
      </c>
      <c r="AK54" s="5">
        <f t="shared" ca="1" si="24"/>
        <v>0</v>
      </c>
      <c r="AL54" s="5">
        <f t="shared" ca="1" si="24"/>
        <v>0</v>
      </c>
      <c r="AM54" s="5">
        <f t="shared" ca="1" si="24"/>
        <v>0</v>
      </c>
      <c r="AN54" s="5">
        <f t="shared" ca="1" si="24"/>
        <v>0</v>
      </c>
      <c r="AO54" s="5">
        <f t="shared" ca="1" si="24"/>
        <v>0</v>
      </c>
      <c r="AP54" s="5">
        <f t="shared" ca="1" si="24"/>
        <v>0</v>
      </c>
      <c r="AQ54" s="5">
        <f t="shared" ca="1" si="24"/>
        <v>0</v>
      </c>
      <c r="AR54" s="5">
        <f t="shared" ca="1" si="24"/>
        <v>0</v>
      </c>
      <c r="AS54" s="5">
        <f t="shared" ca="1" si="24"/>
        <v>0</v>
      </c>
      <c r="AT54" s="5">
        <f t="shared" ca="1" si="24"/>
        <v>0</v>
      </c>
      <c r="AU54" s="5">
        <f t="shared" ca="1" si="24"/>
        <v>0</v>
      </c>
      <c r="AV54" s="5">
        <f t="shared" ca="1" si="24"/>
        <v>0</v>
      </c>
      <c r="AW54" s="5">
        <f t="shared" ca="1" si="24"/>
        <v>0</v>
      </c>
      <c r="AX54" s="5">
        <f t="shared" ca="1" si="24"/>
        <v>0</v>
      </c>
      <c r="AY54" s="5">
        <f t="shared" ca="1" si="24"/>
        <v>0</v>
      </c>
      <c r="AZ54" s="5">
        <f t="shared" ca="1" si="24"/>
        <v>0</v>
      </c>
      <c r="BA54" s="5">
        <f t="shared" ca="1" si="25"/>
        <v>0</v>
      </c>
      <c r="BB54" s="5">
        <f t="shared" ca="1" si="25"/>
        <v>0</v>
      </c>
      <c r="BC54" s="5">
        <f t="shared" ca="1" si="25"/>
        <v>0</v>
      </c>
      <c r="BD54" s="5">
        <f t="shared" ca="1" si="25"/>
        <v>0</v>
      </c>
      <c r="BE54" s="5">
        <f t="shared" ca="1" si="25"/>
        <v>0</v>
      </c>
      <c r="BF54" s="5">
        <f t="shared" ca="1" si="25"/>
        <v>0</v>
      </c>
      <c r="BG54" s="5">
        <f t="shared" ca="1" si="25"/>
        <v>0</v>
      </c>
      <c r="BH54" s="5">
        <f t="shared" ca="1" si="25"/>
        <v>0</v>
      </c>
      <c r="BI54" s="5">
        <f t="shared" ca="1" si="25"/>
        <v>0</v>
      </c>
      <c r="BJ54" s="5">
        <f t="shared" ca="1" si="25"/>
        <v>0</v>
      </c>
      <c r="BK54" s="5">
        <f t="shared" ca="1" si="25"/>
        <v>0</v>
      </c>
      <c r="BL54" s="5">
        <f t="shared" ca="1" si="25"/>
        <v>0</v>
      </c>
      <c r="BM54" s="5">
        <f t="shared" ca="1" si="25"/>
        <v>0</v>
      </c>
      <c r="BN54" s="5">
        <f t="shared" ca="1" si="25"/>
        <v>0</v>
      </c>
      <c r="BO54" s="5">
        <f t="shared" ca="1" si="25"/>
        <v>0</v>
      </c>
    </row>
    <row r="55" spans="2:67" ht="10.5" hidden="1" customHeight="1" x14ac:dyDescent="0.2">
      <c r="B55" t="s">
        <v>104</v>
      </c>
      <c r="C55">
        <v>1</v>
      </c>
      <c r="M55" s="42" t="s">
        <v>22</v>
      </c>
      <c r="N55" s="42"/>
      <c r="Q55" s="72"/>
      <c r="R55">
        <v>13</v>
      </c>
      <c r="S55" s="11">
        <f t="shared" si="22"/>
        <v>0</v>
      </c>
      <c r="T55" s="5">
        <f t="shared" ca="1" si="26"/>
        <v>0</v>
      </c>
      <c r="U55" s="5">
        <f t="shared" ca="1" si="23"/>
        <v>0</v>
      </c>
      <c r="V55" s="5">
        <f t="shared" ca="1" si="23"/>
        <v>0</v>
      </c>
      <c r="W55" s="5">
        <f t="shared" ca="1" si="23"/>
        <v>0</v>
      </c>
      <c r="X55" s="5">
        <f t="shared" ca="1" si="23"/>
        <v>0</v>
      </c>
      <c r="Y55" s="5">
        <f t="shared" ca="1" si="23"/>
        <v>0</v>
      </c>
      <c r="Z55" s="5">
        <f t="shared" ca="1" si="23"/>
        <v>0</v>
      </c>
      <c r="AA55" s="5">
        <f t="shared" ca="1" si="23"/>
        <v>0</v>
      </c>
      <c r="AB55" s="5">
        <f t="shared" ca="1" si="23"/>
        <v>0</v>
      </c>
      <c r="AC55" s="5">
        <f t="shared" ca="1" si="23"/>
        <v>0</v>
      </c>
      <c r="AD55" s="5">
        <f t="shared" ca="1" si="23"/>
        <v>0</v>
      </c>
      <c r="AE55" s="5">
        <f t="shared" ca="1" si="23"/>
        <v>0</v>
      </c>
      <c r="AF55" s="5">
        <f t="shared" ca="1" si="23"/>
        <v>0</v>
      </c>
      <c r="AG55" s="5">
        <f t="shared" ca="1" si="23"/>
        <v>0</v>
      </c>
      <c r="AH55" s="5">
        <f t="shared" ca="1" si="23"/>
        <v>0</v>
      </c>
      <c r="AI55" s="5">
        <f t="shared" ca="1" si="23"/>
        <v>0</v>
      </c>
      <c r="AJ55" s="5">
        <f t="shared" ca="1" si="23"/>
        <v>0</v>
      </c>
      <c r="AK55" s="5">
        <f t="shared" ca="1" si="24"/>
        <v>0</v>
      </c>
      <c r="AL55" s="5">
        <f t="shared" ca="1" si="24"/>
        <v>0</v>
      </c>
      <c r="AM55" s="5">
        <f t="shared" ca="1" si="24"/>
        <v>0</v>
      </c>
      <c r="AN55" s="5">
        <f t="shared" ca="1" si="24"/>
        <v>0</v>
      </c>
      <c r="AO55" s="5">
        <f t="shared" ca="1" si="24"/>
        <v>0</v>
      </c>
      <c r="AP55" s="5">
        <f t="shared" ca="1" si="24"/>
        <v>0</v>
      </c>
      <c r="AQ55" s="5">
        <f t="shared" ca="1" si="24"/>
        <v>0</v>
      </c>
      <c r="AR55" s="5">
        <f t="shared" ca="1" si="24"/>
        <v>0</v>
      </c>
      <c r="AS55" s="5">
        <f t="shared" ca="1" si="24"/>
        <v>0</v>
      </c>
      <c r="AT55" s="5">
        <f t="shared" ca="1" si="24"/>
        <v>0</v>
      </c>
      <c r="AU55" s="5">
        <f t="shared" ca="1" si="24"/>
        <v>0</v>
      </c>
      <c r="AV55" s="5">
        <f t="shared" ca="1" si="24"/>
        <v>0</v>
      </c>
      <c r="AW55" s="5">
        <f t="shared" ca="1" si="24"/>
        <v>0</v>
      </c>
      <c r="AX55" s="5">
        <f t="shared" ca="1" si="24"/>
        <v>0</v>
      </c>
      <c r="AY55" s="5">
        <f t="shared" ca="1" si="24"/>
        <v>0</v>
      </c>
      <c r="AZ55" s="5">
        <f t="shared" ca="1" si="24"/>
        <v>0</v>
      </c>
      <c r="BA55" s="5">
        <f t="shared" ca="1" si="25"/>
        <v>0</v>
      </c>
      <c r="BB55" s="5">
        <f t="shared" ca="1" si="25"/>
        <v>0</v>
      </c>
      <c r="BC55" s="5">
        <f t="shared" ca="1" si="25"/>
        <v>0</v>
      </c>
      <c r="BD55" s="5">
        <f t="shared" ca="1" si="25"/>
        <v>0</v>
      </c>
      <c r="BE55" s="5">
        <f t="shared" ca="1" si="25"/>
        <v>0</v>
      </c>
      <c r="BF55" s="5">
        <f t="shared" ca="1" si="25"/>
        <v>0</v>
      </c>
      <c r="BG55" s="5">
        <f t="shared" ca="1" si="25"/>
        <v>0</v>
      </c>
      <c r="BH55" s="5">
        <f t="shared" ca="1" si="25"/>
        <v>0</v>
      </c>
      <c r="BI55" s="5">
        <f t="shared" ca="1" si="25"/>
        <v>0</v>
      </c>
      <c r="BJ55" s="5">
        <f t="shared" ca="1" si="25"/>
        <v>0</v>
      </c>
      <c r="BK55" s="5">
        <f t="shared" ca="1" si="25"/>
        <v>0</v>
      </c>
      <c r="BL55" s="5">
        <f t="shared" ca="1" si="25"/>
        <v>0</v>
      </c>
      <c r="BM55" s="5">
        <f t="shared" ca="1" si="25"/>
        <v>0</v>
      </c>
      <c r="BN55" s="5">
        <f t="shared" ca="1" si="25"/>
        <v>0</v>
      </c>
      <c r="BO55" s="5">
        <f t="shared" ca="1" si="25"/>
        <v>0</v>
      </c>
    </row>
    <row r="56" spans="2:67" ht="10.5" customHeight="1" x14ac:dyDescent="0.2">
      <c r="B56" s="39" t="s">
        <v>105</v>
      </c>
      <c r="C56" s="39">
        <v>15</v>
      </c>
      <c r="M56" s="42" t="s">
        <v>23</v>
      </c>
      <c r="N56" s="42"/>
      <c r="Q56" s="72"/>
      <c r="R56">
        <v>14</v>
      </c>
      <c r="S56" s="11">
        <f t="shared" ref="S56:S66" si="28">+S19</f>
        <v>0</v>
      </c>
      <c r="T56" s="5">
        <f t="shared" ca="1" si="26"/>
        <v>0</v>
      </c>
      <c r="U56" s="5">
        <f t="shared" ca="1" si="23"/>
        <v>0</v>
      </c>
      <c r="V56" s="5">
        <f t="shared" ca="1" si="23"/>
        <v>0</v>
      </c>
      <c r="W56" s="5">
        <f t="shared" ca="1" si="23"/>
        <v>0</v>
      </c>
      <c r="X56" s="5">
        <f t="shared" ca="1" si="23"/>
        <v>0</v>
      </c>
      <c r="Y56" s="5">
        <f t="shared" ca="1" si="23"/>
        <v>0</v>
      </c>
      <c r="Z56" s="5">
        <f t="shared" ca="1" si="23"/>
        <v>0</v>
      </c>
      <c r="AA56" s="5">
        <f t="shared" ca="1" si="23"/>
        <v>0</v>
      </c>
      <c r="AB56" s="5">
        <f t="shared" ca="1" si="23"/>
        <v>0</v>
      </c>
      <c r="AC56" s="5">
        <f t="shared" ca="1" si="23"/>
        <v>0</v>
      </c>
      <c r="AD56" s="5">
        <f t="shared" ca="1" si="23"/>
        <v>0</v>
      </c>
      <c r="AE56" s="5">
        <f t="shared" ca="1" si="23"/>
        <v>0</v>
      </c>
      <c r="AF56" s="5">
        <f t="shared" ca="1" si="23"/>
        <v>0</v>
      </c>
      <c r="AG56" s="5">
        <f t="shared" ca="1" si="23"/>
        <v>0</v>
      </c>
      <c r="AH56" s="5">
        <f t="shared" ca="1" si="23"/>
        <v>0</v>
      </c>
      <c r="AI56" s="5">
        <f t="shared" ca="1" si="23"/>
        <v>0</v>
      </c>
      <c r="AJ56" s="5">
        <f t="shared" ca="1" si="23"/>
        <v>0</v>
      </c>
      <c r="AK56" s="5">
        <f t="shared" ca="1" si="24"/>
        <v>0</v>
      </c>
      <c r="AL56" s="5">
        <f t="shared" ca="1" si="24"/>
        <v>0</v>
      </c>
      <c r="AM56" s="5">
        <f t="shared" ca="1" si="24"/>
        <v>0</v>
      </c>
      <c r="AN56" s="5">
        <f t="shared" ca="1" si="24"/>
        <v>0</v>
      </c>
      <c r="AO56" s="5">
        <f t="shared" ca="1" si="24"/>
        <v>0</v>
      </c>
      <c r="AP56" s="5">
        <f t="shared" ca="1" si="24"/>
        <v>0</v>
      </c>
      <c r="AQ56" s="5">
        <f t="shared" ca="1" si="24"/>
        <v>0</v>
      </c>
      <c r="AR56" s="5">
        <f t="shared" ca="1" si="24"/>
        <v>0</v>
      </c>
      <c r="AS56" s="5">
        <f t="shared" ca="1" si="24"/>
        <v>0</v>
      </c>
      <c r="AT56" s="5">
        <f t="shared" ca="1" si="24"/>
        <v>0</v>
      </c>
      <c r="AU56" s="5">
        <f t="shared" ca="1" si="24"/>
        <v>0</v>
      </c>
      <c r="AV56" s="5">
        <f t="shared" ca="1" si="24"/>
        <v>0</v>
      </c>
      <c r="AW56" s="5">
        <f t="shared" ca="1" si="24"/>
        <v>0</v>
      </c>
      <c r="AX56" s="5">
        <f t="shared" ca="1" si="24"/>
        <v>0</v>
      </c>
      <c r="AY56" s="5">
        <f t="shared" ca="1" si="24"/>
        <v>0</v>
      </c>
      <c r="AZ56" s="5">
        <f t="shared" ca="1" si="24"/>
        <v>0</v>
      </c>
      <c r="BA56" s="5">
        <f t="shared" ca="1" si="25"/>
        <v>0</v>
      </c>
      <c r="BB56" s="5">
        <f t="shared" ca="1" si="25"/>
        <v>0</v>
      </c>
      <c r="BC56" s="5">
        <f t="shared" ca="1" si="25"/>
        <v>0</v>
      </c>
      <c r="BD56" s="5">
        <f t="shared" ca="1" si="25"/>
        <v>0</v>
      </c>
      <c r="BE56" s="5">
        <f t="shared" ca="1" si="25"/>
        <v>0</v>
      </c>
      <c r="BF56" s="5">
        <f t="shared" ca="1" si="25"/>
        <v>0</v>
      </c>
      <c r="BG56" s="5">
        <f t="shared" ca="1" si="25"/>
        <v>0</v>
      </c>
      <c r="BH56" s="5">
        <f t="shared" ca="1" si="25"/>
        <v>0</v>
      </c>
      <c r="BI56" s="5">
        <f t="shared" ca="1" si="25"/>
        <v>0</v>
      </c>
      <c r="BJ56" s="5">
        <f t="shared" ca="1" si="25"/>
        <v>0</v>
      </c>
      <c r="BK56" s="5">
        <f t="shared" ca="1" si="25"/>
        <v>0</v>
      </c>
      <c r="BL56" s="5">
        <f t="shared" ca="1" si="25"/>
        <v>0</v>
      </c>
      <c r="BM56" s="5">
        <f t="shared" ca="1" si="25"/>
        <v>0</v>
      </c>
      <c r="BN56" s="5">
        <f t="shared" ca="1" si="25"/>
        <v>0</v>
      </c>
      <c r="BO56" s="5">
        <f t="shared" ca="1" si="25"/>
        <v>0</v>
      </c>
    </row>
    <row r="57" spans="2:67" ht="10.5" customHeight="1" x14ac:dyDescent="0.2">
      <c r="M57" s="42" t="s">
        <v>24</v>
      </c>
      <c r="N57" s="42"/>
      <c r="Q57" s="72"/>
      <c r="R57">
        <v>15</v>
      </c>
      <c r="S57" s="11">
        <f t="shared" si="28"/>
        <v>0</v>
      </c>
      <c r="T57" s="5">
        <f t="shared" ca="1" si="26"/>
        <v>0</v>
      </c>
      <c r="U57" s="5">
        <f t="shared" ca="1" si="23"/>
        <v>0</v>
      </c>
      <c r="V57" s="5">
        <f t="shared" ca="1" si="23"/>
        <v>0</v>
      </c>
      <c r="W57" s="5">
        <f t="shared" ca="1" si="23"/>
        <v>0</v>
      </c>
      <c r="X57" s="5">
        <f t="shared" ca="1" si="23"/>
        <v>0</v>
      </c>
      <c r="Y57" s="5">
        <f t="shared" ca="1" si="23"/>
        <v>0</v>
      </c>
      <c r="Z57" s="5">
        <f t="shared" ca="1" si="23"/>
        <v>0</v>
      </c>
      <c r="AA57" s="5">
        <f t="shared" ca="1" si="23"/>
        <v>0</v>
      </c>
      <c r="AB57" s="5">
        <f t="shared" ca="1" si="23"/>
        <v>0</v>
      </c>
      <c r="AC57" s="5">
        <f t="shared" ca="1" si="23"/>
        <v>0</v>
      </c>
      <c r="AD57" s="5">
        <f t="shared" ca="1" si="23"/>
        <v>0</v>
      </c>
      <c r="AE57" s="5">
        <f t="shared" ca="1" si="23"/>
        <v>0</v>
      </c>
      <c r="AF57" s="5">
        <f t="shared" ca="1" si="23"/>
        <v>0</v>
      </c>
      <c r="AG57" s="5">
        <f t="shared" ca="1" si="23"/>
        <v>0</v>
      </c>
      <c r="AH57" s="5">
        <f t="shared" ca="1" si="23"/>
        <v>0</v>
      </c>
      <c r="AI57" s="5">
        <f t="shared" ca="1" si="23"/>
        <v>0</v>
      </c>
      <c r="AJ57" s="5">
        <f t="shared" ca="1" si="23"/>
        <v>0</v>
      </c>
      <c r="AK57" s="5">
        <f t="shared" ca="1" si="24"/>
        <v>0</v>
      </c>
      <c r="AL57" s="5">
        <f t="shared" ca="1" si="24"/>
        <v>0</v>
      </c>
      <c r="AM57" s="5">
        <f t="shared" ca="1" si="24"/>
        <v>0</v>
      </c>
      <c r="AN57" s="5">
        <f t="shared" ca="1" si="24"/>
        <v>0</v>
      </c>
      <c r="AO57" s="5">
        <f t="shared" ca="1" si="24"/>
        <v>0</v>
      </c>
      <c r="AP57" s="5">
        <f t="shared" ca="1" si="24"/>
        <v>0</v>
      </c>
      <c r="AQ57" s="5">
        <f t="shared" ca="1" si="24"/>
        <v>0</v>
      </c>
      <c r="AR57" s="5">
        <f t="shared" ca="1" si="24"/>
        <v>0</v>
      </c>
      <c r="AS57" s="5">
        <f t="shared" ca="1" si="24"/>
        <v>0</v>
      </c>
      <c r="AT57" s="5">
        <f t="shared" ca="1" si="24"/>
        <v>0</v>
      </c>
      <c r="AU57" s="5">
        <f t="shared" ca="1" si="24"/>
        <v>0</v>
      </c>
      <c r="AV57" s="5">
        <f t="shared" ca="1" si="24"/>
        <v>0</v>
      </c>
      <c r="AW57" s="5">
        <f t="shared" ca="1" si="24"/>
        <v>0</v>
      </c>
      <c r="AX57" s="5">
        <f t="shared" ca="1" si="24"/>
        <v>0</v>
      </c>
      <c r="AY57" s="5">
        <f t="shared" ca="1" si="24"/>
        <v>0</v>
      </c>
      <c r="AZ57" s="5">
        <f t="shared" ca="1" si="24"/>
        <v>0</v>
      </c>
      <c r="BA57" s="5">
        <f t="shared" ca="1" si="25"/>
        <v>0</v>
      </c>
      <c r="BB57" s="5">
        <f t="shared" ca="1" si="25"/>
        <v>0</v>
      </c>
      <c r="BC57" s="5">
        <f t="shared" ca="1" si="25"/>
        <v>0</v>
      </c>
      <c r="BD57" s="5">
        <f t="shared" ca="1" si="25"/>
        <v>0</v>
      </c>
      <c r="BE57" s="5">
        <f t="shared" ca="1" si="25"/>
        <v>0</v>
      </c>
      <c r="BF57" s="5">
        <f t="shared" ca="1" si="25"/>
        <v>0</v>
      </c>
      <c r="BG57" s="5">
        <f t="shared" ca="1" si="25"/>
        <v>0</v>
      </c>
      <c r="BH57" s="5">
        <f t="shared" ca="1" si="25"/>
        <v>0</v>
      </c>
      <c r="BI57" s="5">
        <f t="shared" ca="1" si="25"/>
        <v>0</v>
      </c>
      <c r="BJ57" s="5">
        <f t="shared" ca="1" si="25"/>
        <v>0</v>
      </c>
      <c r="BK57" s="5">
        <f t="shared" ca="1" si="25"/>
        <v>0</v>
      </c>
      <c r="BL57" s="5">
        <f t="shared" ca="1" si="25"/>
        <v>0</v>
      </c>
      <c r="BM57" s="5">
        <f t="shared" ca="1" si="25"/>
        <v>0</v>
      </c>
      <c r="BN57" s="5">
        <f t="shared" ca="1" si="25"/>
        <v>0</v>
      </c>
      <c r="BO57" s="5">
        <f t="shared" ca="1" si="25"/>
        <v>0</v>
      </c>
    </row>
    <row r="58" spans="2:67" ht="10.5" hidden="1" customHeight="1" x14ac:dyDescent="0.2">
      <c r="M58" s="42" t="s">
        <v>25</v>
      </c>
      <c r="N58" s="42"/>
      <c r="Q58" s="72"/>
      <c r="R58">
        <v>16</v>
      </c>
      <c r="S58" s="11" t="e">
        <f t="shared" si="28"/>
        <v>#REF!</v>
      </c>
      <c r="T58" s="5">
        <f t="shared" ca="1" si="26"/>
        <v>0</v>
      </c>
      <c r="U58" s="5">
        <f t="shared" ca="1" si="23"/>
        <v>0</v>
      </c>
      <c r="V58" s="5">
        <f t="shared" ca="1" si="23"/>
        <v>0</v>
      </c>
      <c r="W58" s="5">
        <f t="shared" ca="1" si="23"/>
        <v>0</v>
      </c>
      <c r="X58" s="5">
        <f t="shared" ca="1" si="23"/>
        <v>0</v>
      </c>
      <c r="Y58" s="5">
        <f t="shared" ca="1" si="23"/>
        <v>0</v>
      </c>
      <c r="Z58" s="5">
        <f t="shared" ca="1" si="23"/>
        <v>0</v>
      </c>
      <c r="AA58" s="5">
        <f t="shared" ca="1" si="23"/>
        <v>0</v>
      </c>
      <c r="AB58" s="5">
        <f t="shared" ca="1" si="23"/>
        <v>0</v>
      </c>
      <c r="AC58" s="5">
        <f t="shared" ca="1" si="23"/>
        <v>0</v>
      </c>
      <c r="AD58" s="5">
        <f t="shared" ca="1" si="23"/>
        <v>0</v>
      </c>
      <c r="AE58" s="5">
        <f t="shared" ca="1" si="23"/>
        <v>0</v>
      </c>
      <c r="AF58" s="5">
        <f t="shared" ca="1" si="23"/>
        <v>0</v>
      </c>
      <c r="AG58" s="5">
        <f t="shared" ca="1" si="23"/>
        <v>0</v>
      </c>
      <c r="AH58" s="5">
        <f t="shared" ca="1" si="23"/>
        <v>0</v>
      </c>
      <c r="AI58" s="5">
        <f t="shared" ca="1" si="23"/>
        <v>0</v>
      </c>
      <c r="AJ58" s="5">
        <f t="shared" ref="AJ58:AY66" ca="1" si="29">+IFERROR(IF($R58&lt;=18,IF($R58&lt;=AJ$3,$S58*INDIRECT(INDEX($T$2:$BO$2,1,MATCH(AJ$3-$R58+1,$T$1:$BO$1,0))&amp;"$42"),0),IF($R58&gt;18,IF(MOD($R58,18)&lt;=AJ$3,$S58*INDIRECT(INDEX($T$2:$BO$2,1,MATCH(AJ$3-$R58+1,$T$1:$BO$1,0))&amp;"$42"),0),0)),0)</f>
        <v>0</v>
      </c>
      <c r="AK58" s="5">
        <f t="shared" ca="1" si="24"/>
        <v>0</v>
      </c>
      <c r="AL58" s="5">
        <f t="shared" ca="1" si="24"/>
        <v>0</v>
      </c>
      <c r="AM58" s="5">
        <f t="shared" ca="1" si="24"/>
        <v>0</v>
      </c>
      <c r="AN58" s="5">
        <f t="shared" ca="1" si="24"/>
        <v>0</v>
      </c>
      <c r="AO58" s="5">
        <f t="shared" ca="1" si="24"/>
        <v>0</v>
      </c>
      <c r="AP58" s="5">
        <f t="shared" ca="1" si="24"/>
        <v>0</v>
      </c>
      <c r="AQ58" s="5">
        <f t="shared" ca="1" si="24"/>
        <v>0</v>
      </c>
      <c r="AR58" s="5">
        <f t="shared" ca="1" si="24"/>
        <v>0</v>
      </c>
      <c r="AS58" s="5">
        <f t="shared" ca="1" si="24"/>
        <v>0</v>
      </c>
      <c r="AT58" s="5">
        <f t="shared" ca="1" si="24"/>
        <v>0</v>
      </c>
      <c r="AU58" s="5">
        <f t="shared" ca="1" si="24"/>
        <v>0</v>
      </c>
      <c r="AV58" s="5">
        <f t="shared" ca="1" si="24"/>
        <v>0</v>
      </c>
      <c r="AW58" s="5">
        <f t="shared" ca="1" si="24"/>
        <v>0</v>
      </c>
      <c r="AX58" s="5">
        <f t="shared" ca="1" si="24"/>
        <v>0</v>
      </c>
      <c r="AY58" s="5">
        <f t="shared" ca="1" si="24"/>
        <v>0</v>
      </c>
      <c r="AZ58" s="5">
        <f t="shared" ref="AZ58:BO66" ca="1" si="30">+IFERROR(IF($R58&lt;=18,IF($R58&lt;=AZ$3,$S58*INDIRECT(INDEX($T$2:$BO$2,1,MATCH(AZ$3-$R58+1,$T$1:$BO$1,0))&amp;"$42"),0),IF($R58&gt;18,IF(MOD($R58,18)&lt;=AZ$3,$S58*INDIRECT(INDEX($T$2:$BO$2,1,MATCH(AZ$3-$R58+1,$T$1:$BO$1,0))&amp;"$42"),0),0)),0)</f>
        <v>0</v>
      </c>
      <c r="BA58" s="5">
        <f t="shared" ca="1" si="25"/>
        <v>0</v>
      </c>
      <c r="BB58" s="5">
        <f t="shared" ca="1" si="25"/>
        <v>0</v>
      </c>
      <c r="BC58" s="5">
        <f t="shared" ca="1" si="25"/>
        <v>0</v>
      </c>
      <c r="BD58" s="5">
        <f t="shared" ca="1" si="25"/>
        <v>0</v>
      </c>
      <c r="BE58" s="5">
        <f t="shared" ca="1" si="25"/>
        <v>0</v>
      </c>
      <c r="BF58" s="5">
        <f t="shared" ca="1" si="25"/>
        <v>0</v>
      </c>
      <c r="BG58" s="5">
        <f t="shared" ca="1" si="25"/>
        <v>0</v>
      </c>
      <c r="BH58" s="5">
        <f t="shared" ca="1" si="25"/>
        <v>0</v>
      </c>
      <c r="BI58" s="5">
        <f t="shared" ca="1" si="25"/>
        <v>0</v>
      </c>
      <c r="BJ58" s="5">
        <f t="shared" ca="1" si="25"/>
        <v>0</v>
      </c>
      <c r="BK58" s="5">
        <f t="shared" ca="1" si="25"/>
        <v>0</v>
      </c>
      <c r="BL58" s="5">
        <f t="shared" ca="1" si="25"/>
        <v>0</v>
      </c>
      <c r="BM58" s="5">
        <f t="shared" ca="1" si="25"/>
        <v>0</v>
      </c>
      <c r="BN58" s="5">
        <f t="shared" ca="1" si="25"/>
        <v>0</v>
      </c>
      <c r="BO58" s="5">
        <f t="shared" ca="1" si="25"/>
        <v>0</v>
      </c>
    </row>
    <row r="59" spans="2:67" ht="10.5" hidden="1" customHeight="1" x14ac:dyDescent="0.2">
      <c r="M59" s="42" t="s">
        <v>26</v>
      </c>
      <c r="N59" s="42"/>
      <c r="Q59" s="72"/>
      <c r="R59">
        <v>17</v>
      </c>
      <c r="S59" s="11" t="e">
        <f t="shared" si="28"/>
        <v>#REF!</v>
      </c>
      <c r="T59" s="5">
        <f t="shared" ca="1" si="26"/>
        <v>0</v>
      </c>
      <c r="U59" s="5">
        <f t="shared" ca="1" si="26"/>
        <v>0</v>
      </c>
      <c r="V59" s="5">
        <f t="shared" ca="1" si="26"/>
        <v>0</v>
      </c>
      <c r="W59" s="5">
        <f t="shared" ca="1" si="26"/>
        <v>0</v>
      </c>
      <c r="X59" s="5">
        <f t="shared" ca="1" si="26"/>
        <v>0</v>
      </c>
      <c r="Y59" s="5">
        <f t="shared" ca="1" si="26"/>
        <v>0</v>
      </c>
      <c r="Z59" s="5">
        <f t="shared" ca="1" si="26"/>
        <v>0</v>
      </c>
      <c r="AA59" s="5">
        <f t="shared" ca="1" si="26"/>
        <v>0</v>
      </c>
      <c r="AB59" s="5">
        <f t="shared" ca="1" si="26"/>
        <v>0</v>
      </c>
      <c r="AC59" s="5">
        <f t="shared" ca="1" si="26"/>
        <v>0</v>
      </c>
      <c r="AD59" s="5">
        <f t="shared" ca="1" si="26"/>
        <v>0</v>
      </c>
      <c r="AE59" s="5">
        <f t="shared" ca="1" si="26"/>
        <v>0</v>
      </c>
      <c r="AF59" s="5">
        <f t="shared" ca="1" si="26"/>
        <v>0</v>
      </c>
      <c r="AG59" s="5">
        <f t="shared" ca="1" si="26"/>
        <v>0</v>
      </c>
      <c r="AH59" s="5">
        <f t="shared" ca="1" si="26"/>
        <v>0</v>
      </c>
      <c r="AI59" s="5">
        <f t="shared" ca="1" si="26"/>
        <v>0</v>
      </c>
      <c r="AJ59" s="5">
        <f t="shared" ca="1" si="29"/>
        <v>0</v>
      </c>
      <c r="AK59" s="5">
        <f t="shared" ca="1" si="29"/>
        <v>0</v>
      </c>
      <c r="AL59" s="5">
        <f t="shared" ca="1" si="29"/>
        <v>0</v>
      </c>
      <c r="AM59" s="5">
        <f t="shared" ca="1" si="29"/>
        <v>0</v>
      </c>
      <c r="AN59" s="5">
        <f t="shared" ca="1" si="29"/>
        <v>0</v>
      </c>
      <c r="AO59" s="5">
        <f t="shared" ca="1" si="29"/>
        <v>0</v>
      </c>
      <c r="AP59" s="5">
        <f t="shared" ca="1" si="29"/>
        <v>0</v>
      </c>
      <c r="AQ59" s="5">
        <f t="shared" ca="1" si="29"/>
        <v>0</v>
      </c>
      <c r="AR59" s="5">
        <f t="shared" ca="1" si="29"/>
        <v>0</v>
      </c>
      <c r="AS59" s="5">
        <f t="shared" ca="1" si="29"/>
        <v>0</v>
      </c>
      <c r="AT59" s="5">
        <f t="shared" ca="1" si="29"/>
        <v>0</v>
      </c>
      <c r="AU59" s="5">
        <f t="shared" ca="1" si="29"/>
        <v>0</v>
      </c>
      <c r="AV59" s="5">
        <f t="shared" ca="1" si="29"/>
        <v>0</v>
      </c>
      <c r="AW59" s="5">
        <f t="shared" ca="1" si="29"/>
        <v>0</v>
      </c>
      <c r="AX59" s="5">
        <f t="shared" ca="1" si="29"/>
        <v>0</v>
      </c>
      <c r="AY59" s="5">
        <f t="shared" ca="1" si="29"/>
        <v>0</v>
      </c>
      <c r="AZ59" s="5">
        <f t="shared" ca="1" si="30"/>
        <v>0</v>
      </c>
      <c r="BA59" s="5">
        <f t="shared" ca="1" si="30"/>
        <v>0</v>
      </c>
      <c r="BB59" s="5">
        <f t="shared" ca="1" si="30"/>
        <v>0</v>
      </c>
      <c r="BC59" s="5">
        <f t="shared" ca="1" si="30"/>
        <v>0</v>
      </c>
      <c r="BD59" s="5">
        <f t="shared" ca="1" si="30"/>
        <v>0</v>
      </c>
      <c r="BE59" s="5">
        <f t="shared" ca="1" si="30"/>
        <v>0</v>
      </c>
      <c r="BF59" s="5">
        <f t="shared" ca="1" si="30"/>
        <v>0</v>
      </c>
      <c r="BG59" s="5">
        <f t="shared" ca="1" si="30"/>
        <v>0</v>
      </c>
      <c r="BH59" s="5">
        <f t="shared" ca="1" si="30"/>
        <v>0</v>
      </c>
      <c r="BI59" s="5">
        <f t="shared" ca="1" si="30"/>
        <v>0</v>
      </c>
      <c r="BJ59" s="5">
        <f t="shared" ca="1" si="30"/>
        <v>0</v>
      </c>
      <c r="BK59" s="5">
        <f t="shared" ca="1" si="30"/>
        <v>0</v>
      </c>
      <c r="BL59" s="5">
        <f t="shared" ca="1" si="30"/>
        <v>0</v>
      </c>
      <c r="BM59" s="5">
        <f t="shared" ca="1" si="30"/>
        <v>0</v>
      </c>
      <c r="BN59" s="5">
        <f t="shared" ca="1" si="30"/>
        <v>0</v>
      </c>
      <c r="BO59" s="5">
        <f t="shared" ca="1" si="30"/>
        <v>0</v>
      </c>
    </row>
    <row r="60" spans="2:67" ht="10.5" hidden="1" customHeight="1" x14ac:dyDescent="0.2">
      <c r="M60" s="42" t="s">
        <v>27</v>
      </c>
      <c r="N60" s="42"/>
      <c r="Q60" s="72"/>
      <c r="R60">
        <v>18</v>
      </c>
      <c r="S60" s="11" t="e">
        <f t="shared" si="28"/>
        <v>#REF!</v>
      </c>
      <c r="T60" s="5">
        <f t="shared" ref="T60:AI66" ca="1" si="31">+IFERROR(IF($R60&lt;=18,IF($R60&lt;=T$3,$S60*INDIRECT(INDEX($T$2:$BO$2,1,MATCH(T$3-$R60+1,$T$1:$BO$1,0))&amp;"$42"),0),IF($R60&gt;18,IF(MOD($R60,18)&lt;=T$3,$S60*INDIRECT(INDEX($T$2:$BO$2,1,MATCH(T$3-$R60+1,$T$1:$BO$1,0))&amp;"$42"),0),0)),0)</f>
        <v>0</v>
      </c>
      <c r="U60" s="5">
        <f t="shared" ca="1" si="31"/>
        <v>0</v>
      </c>
      <c r="V60" s="5">
        <f t="shared" ca="1" si="31"/>
        <v>0</v>
      </c>
      <c r="W60" s="5">
        <f t="shared" ca="1" si="31"/>
        <v>0</v>
      </c>
      <c r="X60" s="5">
        <f t="shared" ca="1" si="31"/>
        <v>0</v>
      </c>
      <c r="Y60" s="5">
        <f t="shared" ca="1" si="31"/>
        <v>0</v>
      </c>
      <c r="Z60" s="5">
        <f t="shared" ca="1" si="31"/>
        <v>0</v>
      </c>
      <c r="AA60" s="5">
        <f t="shared" ca="1" si="31"/>
        <v>0</v>
      </c>
      <c r="AB60" s="5">
        <f t="shared" ca="1" si="31"/>
        <v>0</v>
      </c>
      <c r="AC60" s="5">
        <f t="shared" ca="1" si="31"/>
        <v>0</v>
      </c>
      <c r="AD60" s="5">
        <f t="shared" ca="1" si="31"/>
        <v>0</v>
      </c>
      <c r="AE60" s="5">
        <f t="shared" ca="1" si="31"/>
        <v>0</v>
      </c>
      <c r="AF60" s="5">
        <f t="shared" ca="1" si="31"/>
        <v>0</v>
      </c>
      <c r="AG60" s="5">
        <f t="shared" ca="1" si="31"/>
        <v>0</v>
      </c>
      <c r="AH60" s="5">
        <f t="shared" ca="1" si="31"/>
        <v>0</v>
      </c>
      <c r="AI60" s="5">
        <f t="shared" ca="1" si="31"/>
        <v>0</v>
      </c>
      <c r="AJ60" s="5">
        <f t="shared" ca="1" si="29"/>
        <v>0</v>
      </c>
      <c r="AK60" s="5">
        <f t="shared" ca="1" si="29"/>
        <v>0</v>
      </c>
      <c r="AL60" s="5">
        <f t="shared" ca="1" si="29"/>
        <v>0</v>
      </c>
      <c r="AM60" s="5">
        <f t="shared" ca="1" si="29"/>
        <v>0</v>
      </c>
      <c r="AN60" s="5">
        <f t="shared" ca="1" si="29"/>
        <v>0</v>
      </c>
      <c r="AO60" s="5">
        <f t="shared" ca="1" si="29"/>
        <v>0</v>
      </c>
      <c r="AP60" s="5">
        <f t="shared" ca="1" si="29"/>
        <v>0</v>
      </c>
      <c r="AQ60" s="5">
        <f t="shared" ca="1" si="29"/>
        <v>0</v>
      </c>
      <c r="AR60" s="5">
        <f t="shared" ca="1" si="29"/>
        <v>0</v>
      </c>
      <c r="AS60" s="5">
        <f t="shared" ca="1" si="29"/>
        <v>0</v>
      </c>
      <c r="AT60" s="5">
        <f t="shared" ca="1" si="29"/>
        <v>0</v>
      </c>
      <c r="AU60" s="5">
        <f t="shared" ca="1" si="29"/>
        <v>0</v>
      </c>
      <c r="AV60" s="5">
        <f t="shared" ca="1" si="29"/>
        <v>0</v>
      </c>
      <c r="AW60" s="5">
        <f t="shared" ca="1" si="29"/>
        <v>0</v>
      </c>
      <c r="AX60" s="5">
        <f t="shared" ca="1" si="29"/>
        <v>0</v>
      </c>
      <c r="AY60" s="5">
        <f t="shared" ca="1" si="29"/>
        <v>0</v>
      </c>
      <c r="AZ60" s="5">
        <f t="shared" ca="1" si="30"/>
        <v>0</v>
      </c>
      <c r="BA60" s="5">
        <f t="shared" ca="1" si="30"/>
        <v>0</v>
      </c>
      <c r="BB60" s="5">
        <f t="shared" ca="1" si="30"/>
        <v>0</v>
      </c>
      <c r="BC60" s="5">
        <f t="shared" ca="1" si="30"/>
        <v>0</v>
      </c>
      <c r="BD60" s="5">
        <f t="shared" ca="1" si="30"/>
        <v>0</v>
      </c>
      <c r="BE60" s="5">
        <f t="shared" ca="1" si="30"/>
        <v>0</v>
      </c>
      <c r="BF60" s="5">
        <f t="shared" ca="1" si="30"/>
        <v>0</v>
      </c>
      <c r="BG60" s="5">
        <f t="shared" ca="1" si="30"/>
        <v>0</v>
      </c>
      <c r="BH60" s="5">
        <f t="shared" ca="1" si="30"/>
        <v>0</v>
      </c>
      <c r="BI60" s="5">
        <f t="shared" ca="1" si="30"/>
        <v>0</v>
      </c>
      <c r="BJ60" s="5">
        <f t="shared" ca="1" si="30"/>
        <v>0</v>
      </c>
      <c r="BK60" s="5">
        <f t="shared" ca="1" si="30"/>
        <v>0</v>
      </c>
      <c r="BL60" s="5">
        <f t="shared" ca="1" si="30"/>
        <v>0</v>
      </c>
      <c r="BM60" s="5">
        <f t="shared" ca="1" si="30"/>
        <v>0</v>
      </c>
      <c r="BN60" s="5">
        <f t="shared" ca="1" si="30"/>
        <v>0</v>
      </c>
      <c r="BO60" s="5">
        <f t="shared" ca="1" si="30"/>
        <v>0</v>
      </c>
    </row>
    <row r="61" spans="2:67" ht="10.5" hidden="1" customHeight="1" x14ac:dyDescent="0.2">
      <c r="M61" s="42" t="s">
        <v>28</v>
      </c>
      <c r="N61" s="42"/>
      <c r="Q61" s="72"/>
      <c r="R61">
        <v>19</v>
      </c>
      <c r="S61" s="11" t="e">
        <f t="shared" si="28"/>
        <v>#REF!</v>
      </c>
      <c r="T61" s="5">
        <f t="shared" ca="1" si="31"/>
        <v>0</v>
      </c>
      <c r="U61" s="5">
        <f t="shared" ca="1" si="31"/>
        <v>0</v>
      </c>
      <c r="V61" s="5">
        <f t="shared" ca="1" si="31"/>
        <v>0</v>
      </c>
      <c r="W61" s="5">
        <f t="shared" ca="1" si="31"/>
        <v>0</v>
      </c>
      <c r="X61" s="5">
        <f t="shared" ca="1" si="31"/>
        <v>0</v>
      </c>
      <c r="Y61" s="5">
        <f t="shared" ca="1" si="31"/>
        <v>0</v>
      </c>
      <c r="Z61" s="5">
        <f t="shared" ca="1" si="31"/>
        <v>0</v>
      </c>
      <c r="AA61" s="5">
        <f t="shared" ca="1" si="31"/>
        <v>0</v>
      </c>
      <c r="AB61" s="5">
        <f t="shared" ca="1" si="31"/>
        <v>0</v>
      </c>
      <c r="AC61" s="5">
        <f t="shared" ca="1" si="31"/>
        <v>0</v>
      </c>
      <c r="AD61" s="5">
        <f t="shared" ca="1" si="31"/>
        <v>0</v>
      </c>
      <c r="AE61" s="5">
        <f t="shared" ca="1" si="31"/>
        <v>0</v>
      </c>
      <c r="AF61" s="5">
        <f t="shared" ca="1" si="31"/>
        <v>0</v>
      </c>
      <c r="AG61" s="5">
        <f t="shared" ca="1" si="31"/>
        <v>0</v>
      </c>
      <c r="AH61" s="5">
        <f t="shared" ca="1" si="31"/>
        <v>0</v>
      </c>
      <c r="AI61" s="5">
        <f t="shared" ca="1" si="31"/>
        <v>0</v>
      </c>
      <c r="AJ61" s="5">
        <f t="shared" ca="1" si="29"/>
        <v>0</v>
      </c>
      <c r="AK61" s="5">
        <f t="shared" ca="1" si="29"/>
        <v>0</v>
      </c>
      <c r="AL61" s="5">
        <f t="shared" ca="1" si="29"/>
        <v>0</v>
      </c>
      <c r="AM61" s="5">
        <f t="shared" ca="1" si="29"/>
        <v>0</v>
      </c>
      <c r="AN61" s="5">
        <f t="shared" ca="1" si="29"/>
        <v>0</v>
      </c>
      <c r="AO61" s="5">
        <f t="shared" ca="1" si="29"/>
        <v>0</v>
      </c>
      <c r="AP61" s="5">
        <f t="shared" ca="1" si="29"/>
        <v>0</v>
      </c>
      <c r="AQ61" s="5">
        <f t="shared" ca="1" si="29"/>
        <v>0</v>
      </c>
      <c r="AR61" s="5">
        <f t="shared" ca="1" si="29"/>
        <v>0</v>
      </c>
      <c r="AS61" s="5">
        <f t="shared" ca="1" si="29"/>
        <v>0</v>
      </c>
      <c r="AT61" s="5">
        <f t="shared" ca="1" si="29"/>
        <v>0</v>
      </c>
      <c r="AU61" s="5">
        <f t="shared" ca="1" si="29"/>
        <v>0</v>
      </c>
      <c r="AV61" s="5">
        <f t="shared" ca="1" si="29"/>
        <v>0</v>
      </c>
      <c r="AW61" s="5">
        <f t="shared" ca="1" si="29"/>
        <v>0</v>
      </c>
      <c r="AX61" s="5">
        <f t="shared" ca="1" si="29"/>
        <v>0</v>
      </c>
      <c r="AY61" s="5">
        <f t="shared" ca="1" si="29"/>
        <v>0</v>
      </c>
      <c r="AZ61" s="5">
        <f t="shared" ca="1" si="30"/>
        <v>0</v>
      </c>
      <c r="BA61" s="5">
        <f t="shared" ca="1" si="30"/>
        <v>0</v>
      </c>
      <c r="BB61" s="5">
        <f t="shared" ca="1" si="30"/>
        <v>0</v>
      </c>
      <c r="BC61" s="5">
        <f t="shared" ca="1" si="30"/>
        <v>0</v>
      </c>
      <c r="BD61" s="5">
        <f t="shared" ca="1" si="30"/>
        <v>0</v>
      </c>
      <c r="BE61" s="5">
        <f t="shared" ca="1" si="30"/>
        <v>0</v>
      </c>
      <c r="BF61" s="5">
        <f t="shared" ca="1" si="30"/>
        <v>0</v>
      </c>
      <c r="BG61" s="5">
        <f t="shared" ca="1" si="30"/>
        <v>0</v>
      </c>
      <c r="BH61" s="5">
        <f t="shared" ca="1" si="30"/>
        <v>0</v>
      </c>
      <c r="BI61" s="5">
        <f t="shared" ca="1" si="30"/>
        <v>0</v>
      </c>
      <c r="BJ61" s="5">
        <f t="shared" ca="1" si="30"/>
        <v>0</v>
      </c>
      <c r="BK61" s="5">
        <f t="shared" ca="1" si="30"/>
        <v>0</v>
      </c>
      <c r="BL61" s="5">
        <f t="shared" ca="1" si="30"/>
        <v>0</v>
      </c>
      <c r="BM61" s="5">
        <f t="shared" ca="1" si="30"/>
        <v>0</v>
      </c>
      <c r="BN61" s="5">
        <f t="shared" ca="1" si="30"/>
        <v>0</v>
      </c>
      <c r="BO61" s="5">
        <f t="shared" ca="1" si="30"/>
        <v>0</v>
      </c>
    </row>
    <row r="62" spans="2:67" ht="10.5" hidden="1" customHeight="1" x14ac:dyDescent="0.2">
      <c r="M62" s="42" t="s">
        <v>29</v>
      </c>
      <c r="N62" s="42"/>
      <c r="Q62" s="72"/>
      <c r="R62">
        <v>20</v>
      </c>
      <c r="S62" s="11" t="e">
        <f t="shared" si="28"/>
        <v>#REF!</v>
      </c>
      <c r="T62" s="5">
        <f t="shared" ca="1" si="31"/>
        <v>0</v>
      </c>
      <c r="U62" s="5">
        <f t="shared" ca="1" si="31"/>
        <v>0</v>
      </c>
      <c r="V62" s="5">
        <f t="shared" ca="1" si="31"/>
        <v>0</v>
      </c>
      <c r="W62" s="5">
        <f t="shared" ca="1" si="31"/>
        <v>0</v>
      </c>
      <c r="X62" s="5">
        <f t="shared" ca="1" si="31"/>
        <v>0</v>
      </c>
      <c r="Y62" s="5">
        <f t="shared" ca="1" si="31"/>
        <v>0</v>
      </c>
      <c r="Z62" s="5">
        <f t="shared" ca="1" si="31"/>
        <v>0</v>
      </c>
      <c r="AA62" s="5">
        <f t="shared" ca="1" si="31"/>
        <v>0</v>
      </c>
      <c r="AB62" s="5">
        <f t="shared" ca="1" si="31"/>
        <v>0</v>
      </c>
      <c r="AC62" s="5">
        <f t="shared" ca="1" si="31"/>
        <v>0</v>
      </c>
      <c r="AD62" s="5">
        <f t="shared" ca="1" si="31"/>
        <v>0</v>
      </c>
      <c r="AE62" s="5">
        <f t="shared" ca="1" si="31"/>
        <v>0</v>
      </c>
      <c r="AF62" s="5">
        <f t="shared" ca="1" si="31"/>
        <v>0</v>
      </c>
      <c r="AG62" s="5">
        <f t="shared" ca="1" si="31"/>
        <v>0</v>
      </c>
      <c r="AH62" s="5">
        <f t="shared" ca="1" si="31"/>
        <v>0</v>
      </c>
      <c r="AI62" s="5">
        <f t="shared" ca="1" si="31"/>
        <v>0</v>
      </c>
      <c r="AJ62" s="5">
        <f t="shared" ca="1" si="29"/>
        <v>0</v>
      </c>
      <c r="AK62" s="5">
        <f t="shared" ca="1" si="29"/>
        <v>0</v>
      </c>
      <c r="AL62" s="5">
        <f t="shared" ca="1" si="29"/>
        <v>0</v>
      </c>
      <c r="AM62" s="5">
        <f t="shared" ca="1" si="29"/>
        <v>0</v>
      </c>
      <c r="AN62" s="5">
        <f t="shared" ca="1" si="29"/>
        <v>0</v>
      </c>
      <c r="AO62" s="5">
        <f t="shared" ca="1" si="29"/>
        <v>0</v>
      </c>
      <c r="AP62" s="5">
        <f t="shared" ca="1" si="29"/>
        <v>0</v>
      </c>
      <c r="AQ62" s="5">
        <f t="shared" ca="1" si="29"/>
        <v>0</v>
      </c>
      <c r="AR62" s="5">
        <f t="shared" ca="1" si="29"/>
        <v>0</v>
      </c>
      <c r="AS62" s="5">
        <f t="shared" ca="1" si="29"/>
        <v>0</v>
      </c>
      <c r="AT62" s="5">
        <f t="shared" ca="1" si="29"/>
        <v>0</v>
      </c>
      <c r="AU62" s="5">
        <f t="shared" ca="1" si="29"/>
        <v>0</v>
      </c>
      <c r="AV62" s="5">
        <f t="shared" ca="1" si="29"/>
        <v>0</v>
      </c>
      <c r="AW62" s="5">
        <f t="shared" ca="1" si="29"/>
        <v>0</v>
      </c>
      <c r="AX62" s="5">
        <f t="shared" ca="1" si="29"/>
        <v>0</v>
      </c>
      <c r="AY62" s="5">
        <f t="shared" ca="1" si="29"/>
        <v>0</v>
      </c>
      <c r="AZ62" s="5">
        <f t="shared" ca="1" si="30"/>
        <v>0</v>
      </c>
      <c r="BA62" s="5">
        <f t="shared" ca="1" si="30"/>
        <v>0</v>
      </c>
      <c r="BB62" s="5">
        <f t="shared" ca="1" si="30"/>
        <v>0</v>
      </c>
      <c r="BC62" s="5">
        <f t="shared" ca="1" si="30"/>
        <v>0</v>
      </c>
      <c r="BD62" s="5">
        <f t="shared" ca="1" si="30"/>
        <v>0</v>
      </c>
      <c r="BE62" s="5">
        <f t="shared" ca="1" si="30"/>
        <v>0</v>
      </c>
      <c r="BF62" s="5">
        <f t="shared" ca="1" si="30"/>
        <v>0</v>
      </c>
      <c r="BG62" s="5">
        <f t="shared" ca="1" si="30"/>
        <v>0</v>
      </c>
      <c r="BH62" s="5">
        <f t="shared" ca="1" si="30"/>
        <v>0</v>
      </c>
      <c r="BI62" s="5">
        <f t="shared" ca="1" si="30"/>
        <v>0</v>
      </c>
      <c r="BJ62" s="5">
        <f t="shared" ca="1" si="30"/>
        <v>0</v>
      </c>
      <c r="BK62" s="5">
        <f t="shared" ca="1" si="30"/>
        <v>0</v>
      </c>
      <c r="BL62" s="5">
        <f t="shared" ca="1" si="30"/>
        <v>0</v>
      </c>
      <c r="BM62" s="5">
        <f t="shared" ca="1" si="30"/>
        <v>0</v>
      </c>
      <c r="BN62" s="5">
        <f t="shared" ca="1" si="30"/>
        <v>0</v>
      </c>
      <c r="BO62" s="5">
        <f t="shared" ca="1" si="30"/>
        <v>0</v>
      </c>
    </row>
    <row r="63" spans="2:67" ht="10.5" hidden="1" customHeight="1" x14ac:dyDescent="0.2">
      <c r="M63" s="42" t="s">
        <v>30</v>
      </c>
      <c r="N63" s="42"/>
      <c r="Q63" s="72"/>
      <c r="R63">
        <v>21</v>
      </c>
      <c r="S63" s="11" t="e">
        <f t="shared" si="28"/>
        <v>#REF!</v>
      </c>
      <c r="T63" s="5">
        <f t="shared" ca="1" si="31"/>
        <v>0</v>
      </c>
      <c r="U63" s="5">
        <f t="shared" ca="1" si="31"/>
        <v>0</v>
      </c>
      <c r="V63" s="5">
        <f t="shared" ca="1" si="31"/>
        <v>0</v>
      </c>
      <c r="W63" s="5">
        <f t="shared" ca="1" si="31"/>
        <v>0</v>
      </c>
      <c r="X63" s="5">
        <f t="shared" ca="1" si="31"/>
        <v>0</v>
      </c>
      <c r="Y63" s="5">
        <f t="shared" ca="1" si="31"/>
        <v>0</v>
      </c>
      <c r="Z63" s="5">
        <f t="shared" ca="1" si="31"/>
        <v>0</v>
      </c>
      <c r="AA63" s="5">
        <f t="shared" ca="1" si="31"/>
        <v>0</v>
      </c>
      <c r="AB63" s="5">
        <f t="shared" ca="1" si="31"/>
        <v>0</v>
      </c>
      <c r="AC63" s="5">
        <f t="shared" ca="1" si="31"/>
        <v>0</v>
      </c>
      <c r="AD63" s="5">
        <f t="shared" ca="1" si="31"/>
        <v>0</v>
      </c>
      <c r="AE63" s="5">
        <f t="shared" ca="1" si="31"/>
        <v>0</v>
      </c>
      <c r="AF63" s="5">
        <f t="shared" ca="1" si="31"/>
        <v>0</v>
      </c>
      <c r="AG63" s="5">
        <f t="shared" ca="1" si="31"/>
        <v>0</v>
      </c>
      <c r="AH63" s="5">
        <f t="shared" ca="1" si="31"/>
        <v>0</v>
      </c>
      <c r="AI63" s="5">
        <f t="shared" ca="1" si="31"/>
        <v>0</v>
      </c>
      <c r="AJ63" s="5">
        <f t="shared" ca="1" si="29"/>
        <v>0</v>
      </c>
      <c r="AK63" s="5">
        <f t="shared" ca="1" si="29"/>
        <v>0</v>
      </c>
      <c r="AL63" s="5">
        <f t="shared" ca="1" si="29"/>
        <v>0</v>
      </c>
      <c r="AM63" s="5">
        <f t="shared" ca="1" si="29"/>
        <v>0</v>
      </c>
      <c r="AN63" s="5">
        <f t="shared" ca="1" si="29"/>
        <v>0</v>
      </c>
      <c r="AO63" s="5">
        <f t="shared" ca="1" si="29"/>
        <v>0</v>
      </c>
      <c r="AP63" s="5">
        <f t="shared" ca="1" si="29"/>
        <v>0</v>
      </c>
      <c r="AQ63" s="5">
        <f t="shared" ca="1" si="29"/>
        <v>0</v>
      </c>
      <c r="AR63" s="5">
        <f t="shared" ca="1" si="29"/>
        <v>0</v>
      </c>
      <c r="AS63" s="5">
        <f t="shared" ca="1" si="29"/>
        <v>0</v>
      </c>
      <c r="AT63" s="5">
        <f t="shared" ca="1" si="29"/>
        <v>0</v>
      </c>
      <c r="AU63" s="5">
        <f t="shared" ca="1" si="29"/>
        <v>0</v>
      </c>
      <c r="AV63" s="5">
        <f t="shared" ca="1" si="29"/>
        <v>0</v>
      </c>
      <c r="AW63" s="5">
        <f t="shared" ca="1" si="29"/>
        <v>0</v>
      </c>
      <c r="AX63" s="5">
        <f t="shared" ca="1" si="29"/>
        <v>0</v>
      </c>
      <c r="AY63" s="5">
        <f t="shared" ca="1" si="29"/>
        <v>0</v>
      </c>
      <c r="AZ63" s="5">
        <f t="shared" ca="1" si="30"/>
        <v>0</v>
      </c>
      <c r="BA63" s="5">
        <f t="shared" ca="1" si="30"/>
        <v>0</v>
      </c>
      <c r="BB63" s="5">
        <f t="shared" ca="1" si="30"/>
        <v>0</v>
      </c>
      <c r="BC63" s="5">
        <f t="shared" ca="1" si="30"/>
        <v>0</v>
      </c>
      <c r="BD63" s="5">
        <f t="shared" ca="1" si="30"/>
        <v>0</v>
      </c>
      <c r="BE63" s="5">
        <f t="shared" ca="1" si="30"/>
        <v>0</v>
      </c>
      <c r="BF63" s="5">
        <f t="shared" ca="1" si="30"/>
        <v>0</v>
      </c>
      <c r="BG63" s="5">
        <f t="shared" ca="1" si="30"/>
        <v>0</v>
      </c>
      <c r="BH63" s="5">
        <f t="shared" ca="1" si="30"/>
        <v>0</v>
      </c>
      <c r="BI63" s="5">
        <f t="shared" ca="1" si="30"/>
        <v>0</v>
      </c>
      <c r="BJ63" s="5">
        <f t="shared" ca="1" si="30"/>
        <v>0</v>
      </c>
      <c r="BK63" s="5">
        <f t="shared" ca="1" si="30"/>
        <v>0</v>
      </c>
      <c r="BL63" s="5">
        <f t="shared" ca="1" si="30"/>
        <v>0</v>
      </c>
      <c r="BM63" s="5">
        <f t="shared" ca="1" si="30"/>
        <v>0</v>
      </c>
      <c r="BN63" s="5">
        <f t="shared" ca="1" si="30"/>
        <v>0</v>
      </c>
      <c r="BO63" s="5">
        <f t="shared" ca="1" si="30"/>
        <v>0</v>
      </c>
    </row>
    <row r="64" spans="2:67" ht="10.5" hidden="1" customHeight="1" x14ac:dyDescent="0.2">
      <c r="M64" s="42" t="s">
        <v>31</v>
      </c>
      <c r="N64" s="42"/>
      <c r="Q64" s="72"/>
      <c r="R64">
        <v>22</v>
      </c>
      <c r="S64" s="11" t="e">
        <f t="shared" si="28"/>
        <v>#REF!</v>
      </c>
      <c r="T64" s="5">
        <f t="shared" ca="1" si="31"/>
        <v>0</v>
      </c>
      <c r="U64" s="5">
        <f t="shared" ca="1" si="31"/>
        <v>0</v>
      </c>
      <c r="V64" s="5">
        <f t="shared" ca="1" si="31"/>
        <v>0</v>
      </c>
      <c r="W64" s="5">
        <f t="shared" ca="1" si="31"/>
        <v>0</v>
      </c>
      <c r="X64" s="5">
        <f t="shared" ca="1" si="31"/>
        <v>0</v>
      </c>
      <c r="Y64" s="5">
        <f t="shared" ca="1" si="31"/>
        <v>0</v>
      </c>
      <c r="Z64" s="5">
        <f t="shared" ca="1" si="31"/>
        <v>0</v>
      </c>
      <c r="AA64" s="5">
        <f t="shared" ca="1" si="31"/>
        <v>0</v>
      </c>
      <c r="AB64" s="5">
        <f t="shared" ca="1" si="31"/>
        <v>0</v>
      </c>
      <c r="AC64" s="5">
        <f t="shared" ca="1" si="31"/>
        <v>0</v>
      </c>
      <c r="AD64" s="5">
        <f t="shared" ca="1" si="31"/>
        <v>0</v>
      </c>
      <c r="AE64" s="5">
        <f t="shared" ca="1" si="31"/>
        <v>0</v>
      </c>
      <c r="AF64" s="5">
        <f t="shared" ca="1" si="31"/>
        <v>0</v>
      </c>
      <c r="AG64" s="5">
        <f t="shared" ca="1" si="31"/>
        <v>0</v>
      </c>
      <c r="AH64" s="5">
        <f t="shared" ca="1" si="31"/>
        <v>0</v>
      </c>
      <c r="AI64" s="5">
        <f t="shared" ca="1" si="31"/>
        <v>0</v>
      </c>
      <c r="AJ64" s="5">
        <f t="shared" ca="1" si="29"/>
        <v>0</v>
      </c>
      <c r="AK64" s="5">
        <f t="shared" ca="1" si="29"/>
        <v>0</v>
      </c>
      <c r="AL64" s="5">
        <f t="shared" ca="1" si="29"/>
        <v>0</v>
      </c>
      <c r="AM64" s="5">
        <f t="shared" ca="1" si="29"/>
        <v>0</v>
      </c>
      <c r="AN64" s="5">
        <f t="shared" ca="1" si="29"/>
        <v>0</v>
      </c>
      <c r="AO64" s="5">
        <f t="shared" ca="1" si="29"/>
        <v>0</v>
      </c>
      <c r="AP64" s="5">
        <f t="shared" ca="1" si="29"/>
        <v>0</v>
      </c>
      <c r="AQ64" s="5">
        <f t="shared" ca="1" si="29"/>
        <v>0</v>
      </c>
      <c r="AR64" s="5">
        <f t="shared" ca="1" si="29"/>
        <v>0</v>
      </c>
      <c r="AS64" s="5">
        <f t="shared" ca="1" si="29"/>
        <v>0</v>
      </c>
      <c r="AT64" s="5">
        <f t="shared" ca="1" si="29"/>
        <v>0</v>
      </c>
      <c r="AU64" s="5">
        <f t="shared" ca="1" si="29"/>
        <v>0</v>
      </c>
      <c r="AV64" s="5">
        <f t="shared" ca="1" si="29"/>
        <v>0</v>
      </c>
      <c r="AW64" s="5">
        <f t="shared" ca="1" si="29"/>
        <v>0</v>
      </c>
      <c r="AX64" s="5">
        <f t="shared" ca="1" si="29"/>
        <v>0</v>
      </c>
      <c r="AY64" s="5">
        <f t="shared" ca="1" si="29"/>
        <v>0</v>
      </c>
      <c r="AZ64" s="5">
        <f t="shared" ca="1" si="30"/>
        <v>0</v>
      </c>
      <c r="BA64" s="5">
        <f t="shared" ca="1" si="30"/>
        <v>0</v>
      </c>
      <c r="BB64" s="5">
        <f t="shared" ca="1" si="30"/>
        <v>0</v>
      </c>
      <c r="BC64" s="5">
        <f t="shared" ca="1" si="30"/>
        <v>0</v>
      </c>
      <c r="BD64" s="5">
        <f t="shared" ca="1" si="30"/>
        <v>0</v>
      </c>
      <c r="BE64" s="5">
        <f t="shared" ca="1" si="30"/>
        <v>0</v>
      </c>
      <c r="BF64" s="5">
        <f t="shared" ca="1" si="30"/>
        <v>0</v>
      </c>
      <c r="BG64" s="5">
        <f t="shared" ca="1" si="30"/>
        <v>0</v>
      </c>
      <c r="BH64" s="5">
        <f t="shared" ca="1" si="30"/>
        <v>0</v>
      </c>
      <c r="BI64" s="5">
        <f t="shared" ca="1" si="30"/>
        <v>0</v>
      </c>
      <c r="BJ64" s="5">
        <f t="shared" ca="1" si="30"/>
        <v>0</v>
      </c>
      <c r="BK64" s="5">
        <f t="shared" ca="1" si="30"/>
        <v>0</v>
      </c>
      <c r="BL64" s="5">
        <f t="shared" ca="1" si="30"/>
        <v>0</v>
      </c>
      <c r="BM64" s="5">
        <f t="shared" ca="1" si="30"/>
        <v>0</v>
      </c>
      <c r="BN64" s="5">
        <f t="shared" ca="1" si="30"/>
        <v>0</v>
      </c>
      <c r="BO64" s="5">
        <f t="shared" ca="1" si="30"/>
        <v>0</v>
      </c>
    </row>
    <row r="65" spans="5:67" ht="10.5" hidden="1" customHeight="1" x14ac:dyDescent="0.2">
      <c r="M65" s="42" t="s">
        <v>32</v>
      </c>
      <c r="N65" s="42"/>
      <c r="Q65" s="72"/>
      <c r="R65">
        <v>23</v>
      </c>
      <c r="S65" s="11" t="e">
        <f t="shared" si="28"/>
        <v>#REF!</v>
      </c>
      <c r="T65" s="5">
        <f t="shared" ca="1" si="31"/>
        <v>0</v>
      </c>
      <c r="U65" s="5">
        <f t="shared" ca="1" si="31"/>
        <v>0</v>
      </c>
      <c r="V65" s="5">
        <f t="shared" ca="1" si="31"/>
        <v>0</v>
      </c>
      <c r="W65" s="5">
        <f t="shared" ca="1" si="31"/>
        <v>0</v>
      </c>
      <c r="X65" s="5">
        <f t="shared" ca="1" si="31"/>
        <v>0</v>
      </c>
      <c r="Y65" s="5">
        <f t="shared" ca="1" si="31"/>
        <v>0</v>
      </c>
      <c r="Z65" s="5">
        <f t="shared" ca="1" si="31"/>
        <v>0</v>
      </c>
      <c r="AA65" s="5">
        <f t="shared" ca="1" si="31"/>
        <v>0</v>
      </c>
      <c r="AB65" s="5">
        <f t="shared" ca="1" si="31"/>
        <v>0</v>
      </c>
      <c r="AC65" s="5">
        <f t="shared" ca="1" si="31"/>
        <v>0</v>
      </c>
      <c r="AD65" s="5">
        <f t="shared" ca="1" si="31"/>
        <v>0</v>
      </c>
      <c r="AE65" s="5">
        <f t="shared" ca="1" si="31"/>
        <v>0</v>
      </c>
      <c r="AF65" s="5">
        <f t="shared" ca="1" si="31"/>
        <v>0</v>
      </c>
      <c r="AG65" s="5">
        <f t="shared" ca="1" si="31"/>
        <v>0</v>
      </c>
      <c r="AH65" s="5">
        <f t="shared" ca="1" si="31"/>
        <v>0</v>
      </c>
      <c r="AI65" s="5">
        <f t="shared" ca="1" si="31"/>
        <v>0</v>
      </c>
      <c r="AJ65" s="5">
        <f t="shared" ca="1" si="29"/>
        <v>0</v>
      </c>
      <c r="AK65" s="5">
        <f t="shared" ca="1" si="29"/>
        <v>0</v>
      </c>
      <c r="AL65" s="5">
        <f t="shared" ca="1" si="29"/>
        <v>0</v>
      </c>
      <c r="AM65" s="5">
        <f t="shared" ca="1" si="29"/>
        <v>0</v>
      </c>
      <c r="AN65" s="5">
        <f t="shared" ca="1" si="29"/>
        <v>0</v>
      </c>
      <c r="AO65" s="5">
        <f t="shared" ca="1" si="29"/>
        <v>0</v>
      </c>
      <c r="AP65" s="5">
        <f t="shared" ca="1" si="29"/>
        <v>0</v>
      </c>
      <c r="AQ65" s="5">
        <f t="shared" ca="1" si="29"/>
        <v>0</v>
      </c>
      <c r="AR65" s="5">
        <f t="shared" ca="1" si="29"/>
        <v>0</v>
      </c>
      <c r="AS65" s="5">
        <f t="shared" ca="1" si="29"/>
        <v>0</v>
      </c>
      <c r="AT65" s="5">
        <f t="shared" ca="1" si="29"/>
        <v>0</v>
      </c>
      <c r="AU65" s="5">
        <f t="shared" ca="1" si="29"/>
        <v>0</v>
      </c>
      <c r="AV65" s="5">
        <f t="shared" ca="1" si="29"/>
        <v>0</v>
      </c>
      <c r="AW65" s="5">
        <f t="shared" ca="1" si="29"/>
        <v>0</v>
      </c>
      <c r="AX65" s="5">
        <f t="shared" ca="1" si="29"/>
        <v>0</v>
      </c>
      <c r="AY65" s="5">
        <f t="shared" ca="1" si="29"/>
        <v>0</v>
      </c>
      <c r="AZ65" s="5">
        <f t="shared" ca="1" si="30"/>
        <v>0</v>
      </c>
      <c r="BA65" s="5">
        <f t="shared" ca="1" si="30"/>
        <v>0</v>
      </c>
      <c r="BB65" s="5">
        <f t="shared" ca="1" si="30"/>
        <v>0</v>
      </c>
      <c r="BC65" s="5">
        <f t="shared" ca="1" si="30"/>
        <v>0</v>
      </c>
      <c r="BD65" s="5">
        <f t="shared" ca="1" si="30"/>
        <v>0</v>
      </c>
      <c r="BE65" s="5">
        <f t="shared" ca="1" si="30"/>
        <v>0</v>
      </c>
      <c r="BF65" s="5">
        <f t="shared" ca="1" si="30"/>
        <v>0</v>
      </c>
      <c r="BG65" s="5">
        <f t="shared" ca="1" si="30"/>
        <v>0</v>
      </c>
      <c r="BH65" s="5">
        <f t="shared" ca="1" si="30"/>
        <v>0</v>
      </c>
      <c r="BI65" s="5">
        <f t="shared" ca="1" si="30"/>
        <v>0</v>
      </c>
      <c r="BJ65" s="5">
        <f t="shared" ca="1" si="30"/>
        <v>0</v>
      </c>
      <c r="BK65" s="5">
        <f t="shared" ca="1" si="30"/>
        <v>0</v>
      </c>
      <c r="BL65" s="5">
        <f t="shared" ca="1" si="30"/>
        <v>0</v>
      </c>
      <c r="BM65" s="5">
        <f t="shared" ca="1" si="30"/>
        <v>0</v>
      </c>
      <c r="BN65" s="5">
        <f t="shared" ca="1" si="30"/>
        <v>0</v>
      </c>
      <c r="BO65" s="5">
        <f t="shared" ca="1" si="30"/>
        <v>0</v>
      </c>
    </row>
    <row r="66" spans="5:67" ht="10.5" hidden="1" customHeight="1" x14ac:dyDescent="0.2">
      <c r="M66" s="42" t="s">
        <v>33</v>
      </c>
      <c r="N66" s="42"/>
      <c r="Q66" s="72"/>
      <c r="R66">
        <v>24</v>
      </c>
      <c r="S66" s="11" t="e">
        <f t="shared" si="28"/>
        <v>#REF!</v>
      </c>
      <c r="T66" s="5">
        <f t="shared" ca="1" si="31"/>
        <v>0</v>
      </c>
      <c r="U66" s="5">
        <f t="shared" ca="1" si="31"/>
        <v>0</v>
      </c>
      <c r="V66" s="5">
        <f t="shared" ca="1" si="31"/>
        <v>0</v>
      </c>
      <c r="W66" s="5">
        <f t="shared" ca="1" si="31"/>
        <v>0</v>
      </c>
      <c r="X66" s="5">
        <f t="shared" ca="1" si="31"/>
        <v>0</v>
      </c>
      <c r="Y66" s="5">
        <f t="shared" ca="1" si="31"/>
        <v>0</v>
      </c>
      <c r="Z66" s="5">
        <f t="shared" ca="1" si="31"/>
        <v>0</v>
      </c>
      <c r="AA66" s="5">
        <f t="shared" ca="1" si="31"/>
        <v>0</v>
      </c>
      <c r="AB66" s="5">
        <f t="shared" ca="1" si="31"/>
        <v>0</v>
      </c>
      <c r="AC66" s="5">
        <f t="shared" ca="1" si="31"/>
        <v>0</v>
      </c>
      <c r="AD66" s="5">
        <f t="shared" ca="1" si="31"/>
        <v>0</v>
      </c>
      <c r="AE66" s="5">
        <f t="shared" ca="1" si="31"/>
        <v>0</v>
      </c>
      <c r="AF66" s="5">
        <f t="shared" ca="1" si="31"/>
        <v>0</v>
      </c>
      <c r="AG66" s="5">
        <f t="shared" ca="1" si="31"/>
        <v>0</v>
      </c>
      <c r="AH66" s="5">
        <f t="shared" ca="1" si="31"/>
        <v>0</v>
      </c>
      <c r="AI66" s="5">
        <f t="shared" ca="1" si="31"/>
        <v>0</v>
      </c>
      <c r="AJ66" s="5">
        <f t="shared" ca="1" si="29"/>
        <v>0</v>
      </c>
      <c r="AK66" s="5">
        <f t="shared" ca="1" si="29"/>
        <v>0</v>
      </c>
      <c r="AL66" s="5">
        <f t="shared" ca="1" si="29"/>
        <v>0</v>
      </c>
      <c r="AM66" s="5">
        <f t="shared" ca="1" si="29"/>
        <v>0</v>
      </c>
      <c r="AN66" s="5">
        <f t="shared" ca="1" si="29"/>
        <v>0</v>
      </c>
      <c r="AO66" s="5">
        <f t="shared" ca="1" si="29"/>
        <v>0</v>
      </c>
      <c r="AP66" s="5">
        <f t="shared" ca="1" si="29"/>
        <v>0</v>
      </c>
      <c r="AQ66" s="5">
        <f t="shared" ca="1" si="29"/>
        <v>0</v>
      </c>
      <c r="AR66" s="5">
        <f t="shared" ca="1" si="29"/>
        <v>0</v>
      </c>
      <c r="AS66" s="5">
        <f t="shared" ca="1" si="29"/>
        <v>0</v>
      </c>
      <c r="AT66" s="5">
        <f t="shared" ca="1" si="29"/>
        <v>0</v>
      </c>
      <c r="AU66" s="5">
        <f t="shared" ca="1" si="29"/>
        <v>0</v>
      </c>
      <c r="AV66" s="5">
        <f t="shared" ca="1" si="29"/>
        <v>0</v>
      </c>
      <c r="AW66" s="5">
        <f t="shared" ca="1" si="29"/>
        <v>0</v>
      </c>
      <c r="AX66" s="5">
        <f t="shared" ca="1" si="29"/>
        <v>0</v>
      </c>
      <c r="AY66" s="5">
        <f t="shared" ca="1" si="29"/>
        <v>0</v>
      </c>
      <c r="AZ66" s="5">
        <f t="shared" ca="1" si="30"/>
        <v>0</v>
      </c>
      <c r="BA66" s="5">
        <f t="shared" ca="1" si="30"/>
        <v>0</v>
      </c>
      <c r="BB66" s="5">
        <f t="shared" ca="1" si="30"/>
        <v>0</v>
      </c>
      <c r="BC66" s="5">
        <f t="shared" ca="1" si="30"/>
        <v>0</v>
      </c>
      <c r="BD66" s="5">
        <f t="shared" ca="1" si="30"/>
        <v>0</v>
      </c>
      <c r="BE66" s="5">
        <f t="shared" ca="1" si="30"/>
        <v>0</v>
      </c>
      <c r="BF66" s="5">
        <f t="shared" ca="1" si="30"/>
        <v>0</v>
      </c>
      <c r="BG66" s="5">
        <f t="shared" ca="1" si="30"/>
        <v>0</v>
      </c>
      <c r="BH66" s="5">
        <f t="shared" ca="1" si="30"/>
        <v>0</v>
      </c>
      <c r="BI66" s="5">
        <f t="shared" ca="1" si="30"/>
        <v>0</v>
      </c>
      <c r="BJ66" s="5">
        <f t="shared" ca="1" si="30"/>
        <v>0</v>
      </c>
      <c r="BK66" s="5">
        <f t="shared" ca="1" si="30"/>
        <v>0</v>
      </c>
      <c r="BL66" s="5">
        <f t="shared" ca="1" si="30"/>
        <v>0</v>
      </c>
      <c r="BM66" s="5">
        <f t="shared" ca="1" si="30"/>
        <v>0</v>
      </c>
      <c r="BN66" s="5">
        <f t="shared" ca="1" si="30"/>
        <v>0</v>
      </c>
      <c r="BO66" s="5">
        <f t="shared" ca="1" si="30"/>
        <v>0</v>
      </c>
    </row>
    <row r="67" spans="5:67" ht="10.5" hidden="1" customHeight="1" x14ac:dyDescent="0.2">
      <c r="M67" s="42" t="s">
        <v>34</v>
      </c>
      <c r="N67" s="42"/>
      <c r="Q67" s="72"/>
    </row>
    <row r="68" spans="5:67" ht="10.5" customHeight="1" x14ac:dyDescent="0.2">
      <c r="Q68" s="72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5:67" ht="10.5" customHeight="1" x14ac:dyDescent="0.2"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5:67" x14ac:dyDescent="0.2">
      <c r="E70" s="14"/>
      <c r="G70" s="14"/>
      <c r="H70" s="14"/>
      <c r="I70" s="14"/>
      <c r="J70" s="14"/>
      <c r="K70" s="14"/>
      <c r="L70" s="14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5:67" x14ac:dyDescent="0.2"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5:67" x14ac:dyDescent="0.2"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5:67" x14ac:dyDescent="0.2"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5:67" x14ac:dyDescent="0.2"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5:67" x14ac:dyDescent="0.2"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5:67" x14ac:dyDescent="0.2"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5:67" x14ac:dyDescent="0.2"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5:67" x14ac:dyDescent="0.2"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5:67" x14ac:dyDescent="0.2"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</sheetData>
  <mergeCells count="2">
    <mergeCell ref="F3:G3"/>
    <mergeCell ref="E53:F53"/>
  </mergeCells>
  <conditionalFormatting sqref="T4:BO4">
    <cfRule type="duplicateValues" dxfId="5" priority="3"/>
  </conditionalFormatting>
  <conditionalFormatting sqref="T41:BO41">
    <cfRule type="duplicateValues" dxfId="4" priority="1"/>
  </conditionalFormatting>
  <conditionalFormatting sqref="U41:BC41">
    <cfRule type="duplicateValues" dxfId="3" priority="2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BE6FE5-8D10-4CB9-92EB-6874A60FE33A}">
          <x14:formula1>
            <xm:f>Liste!$A$2:$A$2</xm:f>
          </x14:formula1>
          <xm:sqref>B2</xm:sqref>
        </x14:dataValidation>
        <x14:dataValidation type="list" allowBlank="1" showInputMessage="1" showErrorMessage="1" xr:uid="{A4CCE894-DAB9-488E-828F-66DA30BC45E0}">
          <x14:formula1>
            <xm:f>Type!$A$4:$A$6</xm:f>
          </x14:formula1>
          <xm:sqref>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154C-8D61-4199-A4C7-B325A04662C3}">
  <dimension ref="A1:BO79"/>
  <sheetViews>
    <sheetView showGridLines="0" zoomScaleNormal="100" workbookViewId="0">
      <selection sqref="A1:XFD1048576"/>
    </sheetView>
  </sheetViews>
  <sheetFormatPr baseColWidth="10" defaultColWidth="12" defaultRowHeight="10" x14ac:dyDescent="0.2"/>
  <cols>
    <col min="1" max="1" width="7.109375" style="12" bestFit="1" customWidth="1"/>
    <col min="2" max="2" width="29.44140625" customWidth="1"/>
    <col min="3" max="3" width="11.6640625" bestFit="1" customWidth="1"/>
    <col min="4" max="4" width="9.6640625" bestFit="1" customWidth="1"/>
    <col min="5" max="5" width="3.44140625" style="11" bestFit="1" customWidth="1"/>
    <col min="6" max="6" width="13.109375" style="14" customWidth="1"/>
    <col min="7" max="7" width="11.109375" style="11" bestFit="1" customWidth="1"/>
    <col min="8" max="8" width="12.6640625" style="11" bestFit="1" customWidth="1"/>
    <col min="9" max="9" width="14.44140625" style="11" customWidth="1"/>
    <col min="10" max="10" width="16.109375" style="11" bestFit="1" customWidth="1"/>
    <col min="11" max="11" width="14.44140625" style="11" hidden="1" customWidth="1"/>
    <col min="12" max="12" width="13.6640625" style="11" hidden="1" customWidth="1"/>
    <col min="13" max="13" width="2.44140625" style="42" bestFit="1" customWidth="1"/>
    <col min="14" max="14" width="4.6640625" style="10" hidden="1" customWidth="1"/>
    <col min="15" max="15" width="13.6640625" style="10" hidden="1" customWidth="1"/>
    <col min="16" max="16" width="11.6640625" hidden="1" customWidth="1"/>
    <col min="18" max="18" width="3.44140625" bestFit="1" customWidth="1"/>
    <col min="19" max="19" width="18.109375" style="11" customWidth="1"/>
    <col min="20" max="37" width="15.6640625" style="13" bestFit="1" customWidth="1"/>
    <col min="38" max="51" width="15.6640625" bestFit="1" customWidth="1"/>
    <col min="52" max="58" width="15.109375" bestFit="1" customWidth="1"/>
    <col min="59" max="65" width="14.44140625" bestFit="1" customWidth="1"/>
    <col min="66" max="66" width="13.6640625" bestFit="1" customWidth="1"/>
    <col min="67" max="67" width="11.44140625" bestFit="1" customWidth="1"/>
  </cols>
  <sheetData>
    <row r="1" spans="1:67" x14ac:dyDescent="0.2">
      <c r="B1" s="71" t="s">
        <v>1</v>
      </c>
      <c r="Q1" s="72"/>
      <c r="T1" s="13">
        <v>1</v>
      </c>
      <c r="U1" s="13">
        <v>2</v>
      </c>
      <c r="V1" s="13">
        <v>3</v>
      </c>
      <c r="W1" s="13">
        <v>4</v>
      </c>
      <c r="X1" s="13">
        <v>5</v>
      </c>
      <c r="Y1" s="13">
        <v>6</v>
      </c>
      <c r="Z1" s="13">
        <v>7</v>
      </c>
      <c r="AA1" s="13">
        <v>8</v>
      </c>
      <c r="AB1" s="13">
        <v>9</v>
      </c>
      <c r="AC1" s="13">
        <v>10</v>
      </c>
      <c r="AD1" s="13">
        <v>11</v>
      </c>
      <c r="AE1" s="13">
        <v>12</v>
      </c>
      <c r="AF1" s="13">
        <v>13</v>
      </c>
      <c r="AG1" s="13">
        <v>14</v>
      </c>
      <c r="AH1" s="13">
        <v>15</v>
      </c>
      <c r="AI1" s="13">
        <v>16</v>
      </c>
      <c r="AJ1" s="13">
        <v>17</v>
      </c>
      <c r="AK1" s="13">
        <v>18</v>
      </c>
      <c r="AL1" s="13">
        <v>19</v>
      </c>
      <c r="AM1" s="13">
        <v>20</v>
      </c>
      <c r="AN1" s="13">
        <v>21</v>
      </c>
      <c r="AO1" s="13">
        <v>22</v>
      </c>
      <c r="AP1" s="13">
        <v>23</v>
      </c>
      <c r="AQ1" s="13">
        <v>24</v>
      </c>
      <c r="AR1" s="13">
        <v>25</v>
      </c>
      <c r="AS1" s="13">
        <v>26</v>
      </c>
      <c r="AT1" s="13">
        <v>27</v>
      </c>
      <c r="AU1" s="13">
        <v>28</v>
      </c>
      <c r="AV1" s="13">
        <v>29</v>
      </c>
      <c r="AW1" s="13">
        <v>30</v>
      </c>
      <c r="AX1" s="13">
        <v>31</v>
      </c>
      <c r="AY1" s="13">
        <v>32</v>
      </c>
      <c r="AZ1" s="13">
        <v>33</v>
      </c>
      <c r="BA1" s="13">
        <v>34</v>
      </c>
      <c r="BB1" s="13">
        <v>35</v>
      </c>
      <c r="BC1" s="13">
        <v>36</v>
      </c>
      <c r="BD1" s="13">
        <v>37</v>
      </c>
      <c r="BE1" s="13">
        <v>38</v>
      </c>
      <c r="BF1" s="13">
        <v>39</v>
      </c>
      <c r="BG1" s="13">
        <v>40</v>
      </c>
      <c r="BH1" s="13">
        <v>41</v>
      </c>
      <c r="BI1" s="13">
        <v>42</v>
      </c>
      <c r="BJ1" s="13">
        <v>43</v>
      </c>
      <c r="BK1" s="13">
        <v>44</v>
      </c>
      <c r="BL1" s="13">
        <v>45</v>
      </c>
      <c r="BM1" s="13">
        <v>46</v>
      </c>
      <c r="BN1" s="13">
        <v>47</v>
      </c>
      <c r="BO1" s="13">
        <v>48</v>
      </c>
    </row>
    <row r="2" spans="1:67" ht="10.5" x14ac:dyDescent="0.2">
      <c r="B2" s="55" t="s">
        <v>3</v>
      </c>
      <c r="Q2" s="72"/>
      <c r="T2" s="13" t="s">
        <v>5</v>
      </c>
      <c r="U2" s="13" t="s">
        <v>6</v>
      </c>
      <c r="V2" s="13" t="s">
        <v>7</v>
      </c>
      <c r="W2" s="13" t="s">
        <v>8</v>
      </c>
      <c r="X2" s="13" t="s">
        <v>9</v>
      </c>
      <c r="Y2" s="13" t="s">
        <v>10</v>
      </c>
      <c r="Z2" s="13" t="s">
        <v>11</v>
      </c>
      <c r="AA2" s="13" t="s">
        <v>12</v>
      </c>
      <c r="AB2" s="13" t="s">
        <v>13</v>
      </c>
      <c r="AC2" s="13" t="s">
        <v>14</v>
      </c>
      <c r="AD2" s="13" t="s">
        <v>15</v>
      </c>
      <c r="AE2" s="13" t="s">
        <v>16</v>
      </c>
      <c r="AF2" s="13" t="s">
        <v>17</v>
      </c>
      <c r="AG2" s="13" t="s">
        <v>18</v>
      </c>
      <c r="AH2" s="13" t="s">
        <v>19</v>
      </c>
      <c r="AI2" s="13" t="s">
        <v>20</v>
      </c>
      <c r="AJ2" s="13" t="s">
        <v>21</v>
      </c>
      <c r="AK2" s="13" t="s">
        <v>22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40</v>
      </c>
      <c r="BD2" t="s">
        <v>41</v>
      </c>
      <c r="BE2" t="s">
        <v>42</v>
      </c>
      <c r="BF2" t="s">
        <v>43</v>
      </c>
      <c r="BG2" t="s">
        <v>44</v>
      </c>
      <c r="BH2" t="s">
        <v>45</v>
      </c>
      <c r="BI2" t="s">
        <v>46</v>
      </c>
      <c r="BJ2" t="s">
        <v>47</v>
      </c>
      <c r="BK2" t="s">
        <v>48</v>
      </c>
      <c r="BL2" t="s">
        <v>49</v>
      </c>
      <c r="BM2" t="s">
        <v>50</v>
      </c>
      <c r="BN2" t="s">
        <v>51</v>
      </c>
      <c r="BO2" t="s">
        <v>52</v>
      </c>
    </row>
    <row r="3" spans="1:67" ht="61.4" customHeight="1" thickBot="1" x14ac:dyDescent="0.3">
      <c r="A3" s="66"/>
      <c r="B3" s="67" t="s">
        <v>53</v>
      </c>
      <c r="C3" s="68"/>
      <c r="F3" s="111"/>
      <c r="G3" s="111"/>
      <c r="Q3" s="72"/>
      <c r="T3" s="13">
        <v>1</v>
      </c>
      <c r="U3" s="13">
        <v>2</v>
      </c>
      <c r="V3" s="13">
        <v>3</v>
      </c>
      <c r="W3" s="13">
        <v>4</v>
      </c>
      <c r="X3" s="13">
        <v>5</v>
      </c>
      <c r="Y3" s="13">
        <v>6</v>
      </c>
      <c r="Z3" s="13">
        <v>7</v>
      </c>
      <c r="AA3" s="13">
        <v>8</v>
      </c>
      <c r="AB3" s="13">
        <v>9</v>
      </c>
      <c r="AC3" s="13">
        <v>10</v>
      </c>
      <c r="AD3" s="13">
        <v>11</v>
      </c>
      <c r="AE3" s="13">
        <v>12</v>
      </c>
      <c r="AF3" s="13">
        <v>13</v>
      </c>
      <c r="AG3" s="13">
        <v>14</v>
      </c>
      <c r="AH3" s="13">
        <v>15</v>
      </c>
      <c r="AI3" s="13">
        <v>16</v>
      </c>
      <c r="AJ3" s="13">
        <v>17</v>
      </c>
      <c r="AK3" s="13">
        <v>18</v>
      </c>
      <c r="AL3">
        <v>19</v>
      </c>
      <c r="AM3" s="13">
        <v>20</v>
      </c>
      <c r="AN3" s="13">
        <v>21</v>
      </c>
      <c r="AO3">
        <v>22</v>
      </c>
      <c r="AP3" s="13">
        <v>23</v>
      </c>
      <c r="AQ3" s="13">
        <v>24</v>
      </c>
      <c r="AR3">
        <v>25</v>
      </c>
      <c r="AS3" s="13">
        <v>26</v>
      </c>
      <c r="AT3" s="13">
        <v>27</v>
      </c>
      <c r="AU3">
        <v>28</v>
      </c>
      <c r="AV3" s="13">
        <v>29</v>
      </c>
      <c r="AW3" s="13">
        <v>30</v>
      </c>
      <c r="AX3">
        <v>31</v>
      </c>
      <c r="AY3" s="13">
        <v>32</v>
      </c>
      <c r="AZ3" s="13">
        <v>33</v>
      </c>
      <c r="BA3">
        <v>34</v>
      </c>
      <c r="BB3" s="13">
        <v>35</v>
      </c>
      <c r="BC3" s="13">
        <v>36</v>
      </c>
      <c r="BD3">
        <v>37</v>
      </c>
      <c r="BE3" s="13">
        <v>38</v>
      </c>
      <c r="BF3" s="13">
        <v>39</v>
      </c>
      <c r="BG3">
        <v>40</v>
      </c>
      <c r="BH3" s="13">
        <v>41</v>
      </c>
      <c r="BI3" s="13">
        <v>42</v>
      </c>
      <c r="BJ3">
        <v>43</v>
      </c>
      <c r="BK3" s="13">
        <v>44</v>
      </c>
      <c r="BL3" s="13">
        <v>45</v>
      </c>
      <c r="BM3">
        <v>46</v>
      </c>
      <c r="BN3" s="13">
        <v>47</v>
      </c>
      <c r="BO3" s="13">
        <v>48</v>
      </c>
    </row>
    <row r="4" spans="1:67" ht="21.5" thickBot="1" x14ac:dyDescent="0.25">
      <c r="B4" s="39" t="s">
        <v>109</v>
      </c>
      <c r="C4" s="41">
        <f>'CUMUL AU MINIMA'!H10</f>
        <v>2000000</v>
      </c>
      <c r="E4" s="69" t="s">
        <v>55</v>
      </c>
      <c r="F4" s="27" t="s">
        <v>56</v>
      </c>
      <c r="G4" s="25" t="s">
        <v>57</v>
      </c>
      <c r="H4" s="26" t="s">
        <v>58</v>
      </c>
      <c r="Q4" s="72"/>
      <c r="S4" s="61" t="s">
        <v>59</v>
      </c>
      <c r="T4" s="81">
        <f t="shared" ref="T4:BO4" ca="1" si="0">+SUM(T6:T29)</f>
        <v>0</v>
      </c>
      <c r="U4" s="81">
        <f t="shared" ca="1" si="0"/>
        <v>0</v>
      </c>
      <c r="V4" s="81">
        <f t="shared" ca="1" si="0"/>
        <v>0</v>
      </c>
      <c r="W4" s="81">
        <f t="shared" ca="1" si="0"/>
        <v>0</v>
      </c>
      <c r="X4" s="81">
        <f t="shared" ca="1" si="0"/>
        <v>0</v>
      </c>
      <c r="Y4" s="81">
        <f t="shared" ca="1" si="0"/>
        <v>0</v>
      </c>
      <c r="Z4" s="81">
        <f t="shared" ca="1" si="0"/>
        <v>0</v>
      </c>
      <c r="AA4" s="81">
        <f t="shared" ca="1" si="0"/>
        <v>0</v>
      </c>
      <c r="AB4" s="81">
        <f t="shared" ca="1" si="0"/>
        <v>0</v>
      </c>
      <c r="AC4" s="81">
        <f t="shared" ca="1" si="0"/>
        <v>0</v>
      </c>
      <c r="AD4" s="81">
        <f t="shared" ca="1" si="0"/>
        <v>0</v>
      </c>
      <c r="AE4" s="81">
        <f t="shared" ca="1" si="0"/>
        <v>0</v>
      </c>
      <c r="AF4" s="81">
        <f t="shared" ca="1" si="0"/>
        <v>0</v>
      </c>
      <c r="AG4" s="81">
        <f t="shared" ca="1" si="0"/>
        <v>0</v>
      </c>
      <c r="AH4" s="81">
        <f t="shared" ca="1" si="0"/>
        <v>0</v>
      </c>
      <c r="AI4" s="81">
        <f t="shared" ca="1" si="0"/>
        <v>0</v>
      </c>
      <c r="AJ4" s="81">
        <f t="shared" ca="1" si="0"/>
        <v>0</v>
      </c>
      <c r="AK4" s="81">
        <f t="shared" ca="1" si="0"/>
        <v>0</v>
      </c>
      <c r="AL4" s="81">
        <f t="shared" ca="1" si="0"/>
        <v>0</v>
      </c>
      <c r="AM4" s="81">
        <f t="shared" ca="1" si="0"/>
        <v>0</v>
      </c>
      <c r="AN4" s="81">
        <f t="shared" ca="1" si="0"/>
        <v>0</v>
      </c>
      <c r="AO4" s="81">
        <f t="shared" ca="1" si="0"/>
        <v>0</v>
      </c>
      <c r="AP4" s="81">
        <f t="shared" ca="1" si="0"/>
        <v>0</v>
      </c>
      <c r="AQ4" s="81">
        <f t="shared" ca="1" si="0"/>
        <v>0</v>
      </c>
      <c r="AR4" s="81">
        <f t="shared" ca="1" si="0"/>
        <v>0</v>
      </c>
      <c r="AS4" s="81">
        <f t="shared" ca="1" si="0"/>
        <v>0</v>
      </c>
      <c r="AT4" s="81">
        <f t="shared" ca="1" si="0"/>
        <v>0</v>
      </c>
      <c r="AU4" s="81">
        <f t="shared" ca="1" si="0"/>
        <v>0</v>
      </c>
      <c r="AV4" s="81">
        <f t="shared" ca="1" si="0"/>
        <v>0</v>
      </c>
      <c r="AW4" s="81">
        <f t="shared" ca="1" si="0"/>
        <v>0</v>
      </c>
      <c r="AX4" s="81">
        <f t="shared" ca="1" si="0"/>
        <v>0</v>
      </c>
      <c r="AY4" s="81">
        <f t="shared" ca="1" si="0"/>
        <v>0</v>
      </c>
      <c r="AZ4" s="81">
        <f t="shared" ca="1" si="0"/>
        <v>0</v>
      </c>
      <c r="BA4" s="81">
        <f t="shared" ca="1" si="0"/>
        <v>0</v>
      </c>
      <c r="BB4" s="81">
        <f t="shared" ca="1" si="0"/>
        <v>0</v>
      </c>
      <c r="BC4" s="81">
        <f t="shared" ca="1" si="0"/>
        <v>0</v>
      </c>
      <c r="BD4" s="81">
        <f t="shared" ca="1" si="0"/>
        <v>0</v>
      </c>
      <c r="BE4" s="81">
        <f t="shared" ca="1" si="0"/>
        <v>0</v>
      </c>
      <c r="BF4" s="81">
        <f t="shared" ca="1" si="0"/>
        <v>0</v>
      </c>
      <c r="BG4" s="81">
        <f t="shared" ca="1" si="0"/>
        <v>0</v>
      </c>
      <c r="BH4" s="81">
        <f t="shared" ca="1" si="0"/>
        <v>0</v>
      </c>
      <c r="BI4" s="81">
        <f t="shared" ca="1" si="0"/>
        <v>0</v>
      </c>
      <c r="BJ4" s="81">
        <f t="shared" ca="1" si="0"/>
        <v>0</v>
      </c>
      <c r="BK4" s="81">
        <f t="shared" ca="1" si="0"/>
        <v>0</v>
      </c>
      <c r="BL4" s="81">
        <f t="shared" ca="1" si="0"/>
        <v>0</v>
      </c>
      <c r="BM4" s="81">
        <f t="shared" ca="1" si="0"/>
        <v>0</v>
      </c>
      <c r="BN4" s="81">
        <f t="shared" ca="1" si="0"/>
        <v>0</v>
      </c>
      <c r="BO4" s="81">
        <f t="shared" ca="1" si="0"/>
        <v>0</v>
      </c>
    </row>
    <row r="5" spans="1:67" s="10" customFormat="1" ht="21.5" thickBot="1" x14ac:dyDescent="0.3">
      <c r="A5" s="12"/>
      <c r="B5" s="7" t="s">
        <v>110</v>
      </c>
      <c r="C5" s="15">
        <v>0.15</v>
      </c>
      <c r="E5" s="22">
        <v>0</v>
      </c>
      <c r="F5" s="50"/>
      <c r="G5" s="51"/>
      <c r="H5" s="52">
        <f>C13</f>
        <v>2300000</v>
      </c>
      <c r="O5" s="28" t="s">
        <v>63</v>
      </c>
      <c r="P5" s="26" t="s">
        <v>64</v>
      </c>
      <c r="Q5" s="73"/>
      <c r="S5" s="62" t="s">
        <v>65</v>
      </c>
      <c r="T5" s="82">
        <f ca="1">INDIRECT("J"&amp;(6+T$3))</f>
        <v>0</v>
      </c>
      <c r="U5" s="82">
        <f t="shared" ref="U5:AQ5" ca="1" si="1">INDIRECT("J"&amp;(6+U$3))</f>
        <v>0</v>
      </c>
      <c r="V5" s="82">
        <f t="shared" ca="1" si="1"/>
        <v>0</v>
      </c>
      <c r="W5" s="82">
        <f t="shared" ca="1" si="1"/>
        <v>0</v>
      </c>
      <c r="X5" s="82">
        <f t="shared" ca="1" si="1"/>
        <v>0</v>
      </c>
      <c r="Y5" s="82">
        <f t="shared" ca="1" si="1"/>
        <v>0</v>
      </c>
      <c r="Z5" s="82">
        <f t="shared" ca="1" si="1"/>
        <v>0</v>
      </c>
      <c r="AA5" s="82">
        <f t="shared" ca="1" si="1"/>
        <v>0</v>
      </c>
      <c r="AB5" s="82">
        <f t="shared" ca="1" si="1"/>
        <v>0</v>
      </c>
      <c r="AC5" s="82">
        <f t="shared" ca="1" si="1"/>
        <v>0</v>
      </c>
      <c r="AD5" s="82">
        <f t="shared" ca="1" si="1"/>
        <v>0</v>
      </c>
      <c r="AE5" s="82">
        <f t="shared" ca="1" si="1"/>
        <v>0</v>
      </c>
      <c r="AF5" s="82">
        <f t="shared" ca="1" si="1"/>
        <v>0</v>
      </c>
      <c r="AG5" s="82">
        <f t="shared" ca="1" si="1"/>
        <v>0</v>
      </c>
      <c r="AH5" s="82">
        <f t="shared" ca="1" si="1"/>
        <v>0</v>
      </c>
      <c r="AI5" s="82">
        <f t="shared" ca="1" si="1"/>
        <v>0</v>
      </c>
      <c r="AJ5" s="82">
        <f t="shared" ca="1" si="1"/>
        <v>0</v>
      </c>
      <c r="AK5" s="82">
        <f t="shared" ca="1" si="1"/>
        <v>0</v>
      </c>
      <c r="AL5" s="82">
        <f t="shared" ca="1" si="1"/>
        <v>0</v>
      </c>
      <c r="AM5" s="82">
        <f t="shared" ca="1" si="1"/>
        <v>0</v>
      </c>
      <c r="AN5" s="82">
        <f t="shared" ca="1" si="1"/>
        <v>0</v>
      </c>
      <c r="AO5" s="82">
        <f t="shared" ca="1" si="1"/>
        <v>0</v>
      </c>
      <c r="AP5" s="82">
        <f t="shared" ca="1" si="1"/>
        <v>0</v>
      </c>
      <c r="AQ5" s="82">
        <f t="shared" ca="1" si="1"/>
        <v>0</v>
      </c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67" x14ac:dyDescent="0.2">
      <c r="B6" t="s">
        <v>111</v>
      </c>
      <c r="C6" s="3">
        <v>0</v>
      </c>
      <c r="E6" s="20">
        <v>1</v>
      </c>
      <c r="F6" s="17">
        <f>EOMONTH(C8,0)+1</f>
        <v>44013</v>
      </c>
      <c r="G6" s="18">
        <f t="shared" ref="G6:G8" si="2">$C$10</f>
        <v>766666.66666666663</v>
      </c>
      <c r="H6" s="21">
        <f>H5-G6</f>
        <v>1533333.3333333335</v>
      </c>
      <c r="O6" s="53">
        <f>G5</f>
        <v>0</v>
      </c>
      <c r="P6" s="52"/>
      <c r="Q6" s="72"/>
      <c r="R6">
        <v>1</v>
      </c>
      <c r="S6" s="11">
        <f t="shared" ref="S6:S20" si="3">+G38</f>
        <v>15</v>
      </c>
      <c r="T6" s="5">
        <f ca="1">+IFERROR(IF($R6&lt;=24,IF($R6&lt;=T$3,$S6*INDIRECT(INDEX($T$2:$BO$2,1,MATCH(T$3-$R6+1,$T$1:$BO$1,0))&amp;"$5"),0),IF($R6&gt;24,IF(MOD($R6,24)&lt;=T$3,$S6*INDIRECT(INDEX($T$2:$BO$2,1,MATCH(T$3-$R6+1,$T$1:$BO$1,0))&amp;"$5"),0),0)),0)</f>
        <v>0</v>
      </c>
      <c r="U6" s="5">
        <f t="shared" ref="U6:AJ21" ca="1" si="4">+IFERROR(IF($R6&lt;=24,IF($R6&lt;=U$3,$S6*INDIRECT(INDEX($T$2:$BO$2,1,MATCH(U$3-$R6+1,$T$1:$BO$1,0))&amp;"$5"),0),IF($R6&gt;24,IF(MOD($R6,24)&lt;=U$3,$S6*INDIRECT(INDEX($T$2:$BO$2,1,MATCH(U$3-$R6+1,$T$1:$BO$1,0))&amp;"$5"),0),0)),0)</f>
        <v>0</v>
      </c>
      <c r="V6" s="5">
        <f t="shared" ca="1" si="4"/>
        <v>0</v>
      </c>
      <c r="W6" s="5">
        <f t="shared" ca="1" si="4"/>
        <v>0</v>
      </c>
      <c r="X6" s="5">
        <f t="shared" ca="1" si="4"/>
        <v>0</v>
      </c>
      <c r="Y6" s="5">
        <f t="shared" ca="1" si="4"/>
        <v>0</v>
      </c>
      <c r="Z6" s="5">
        <f t="shared" ca="1" si="4"/>
        <v>0</v>
      </c>
      <c r="AA6" s="5">
        <f t="shared" ca="1" si="4"/>
        <v>0</v>
      </c>
      <c r="AB6" s="5">
        <f t="shared" ca="1" si="4"/>
        <v>0</v>
      </c>
      <c r="AC6" s="5">
        <f t="shared" ca="1" si="4"/>
        <v>0</v>
      </c>
      <c r="AD6" s="5">
        <f t="shared" ca="1" si="4"/>
        <v>0</v>
      </c>
      <c r="AE6" s="5">
        <f t="shared" ca="1" si="4"/>
        <v>0</v>
      </c>
      <c r="AF6" s="5">
        <f t="shared" ca="1" si="4"/>
        <v>0</v>
      </c>
      <c r="AG6" s="5">
        <f t="shared" ca="1" si="4"/>
        <v>0</v>
      </c>
      <c r="AH6" s="5">
        <f t="shared" ca="1" si="4"/>
        <v>0</v>
      </c>
      <c r="AI6" s="5">
        <f t="shared" ca="1" si="4"/>
        <v>0</v>
      </c>
      <c r="AJ6" s="5">
        <f t="shared" ca="1" si="4"/>
        <v>0</v>
      </c>
      <c r="AK6" s="5">
        <f t="shared" ref="AK6:AZ21" ca="1" si="5">+IFERROR(IF($R6&lt;=24,IF($R6&lt;=AK$3,$S6*INDIRECT(INDEX($T$2:$BO$2,1,MATCH(AK$3-$R6+1,$T$1:$BO$1,0))&amp;"$5"),0),IF($R6&gt;24,IF(MOD($R6,24)&lt;=AK$3,$S6*INDIRECT(INDEX($T$2:$BO$2,1,MATCH(AK$3-$R6+1,$T$1:$BO$1,0))&amp;"$5"),0),0)),0)</f>
        <v>0</v>
      </c>
      <c r="AL6" s="5">
        <f t="shared" ca="1" si="5"/>
        <v>0</v>
      </c>
      <c r="AM6" s="5">
        <f t="shared" ca="1" si="5"/>
        <v>0</v>
      </c>
      <c r="AN6" s="5">
        <f t="shared" ca="1" si="5"/>
        <v>0</v>
      </c>
      <c r="AO6" s="5">
        <f t="shared" ca="1" si="5"/>
        <v>0</v>
      </c>
      <c r="AP6" s="5">
        <f t="shared" ca="1" si="5"/>
        <v>0</v>
      </c>
      <c r="AQ6" s="5">
        <f t="shared" ca="1" si="5"/>
        <v>0</v>
      </c>
      <c r="AR6" s="5">
        <f t="shared" ca="1" si="5"/>
        <v>0</v>
      </c>
      <c r="AS6" s="5">
        <f t="shared" ca="1" si="5"/>
        <v>0</v>
      </c>
      <c r="AT6" s="5">
        <f t="shared" ca="1" si="5"/>
        <v>0</v>
      </c>
      <c r="AU6" s="5">
        <f t="shared" ca="1" si="5"/>
        <v>0</v>
      </c>
      <c r="AV6" s="5">
        <f t="shared" ca="1" si="5"/>
        <v>0</v>
      </c>
      <c r="AW6" s="5">
        <f t="shared" ca="1" si="5"/>
        <v>0</v>
      </c>
      <c r="AX6" s="5">
        <f t="shared" ca="1" si="5"/>
        <v>0</v>
      </c>
      <c r="AY6" s="5">
        <f t="shared" ca="1" si="5"/>
        <v>0</v>
      </c>
      <c r="AZ6" s="5">
        <f t="shared" ca="1" si="5"/>
        <v>0</v>
      </c>
      <c r="BA6" s="5">
        <f t="shared" ref="BA6:BO21" ca="1" si="6">+IFERROR(IF($R6&lt;=24,IF($R6&lt;=BA$3,$S6*INDIRECT(INDEX($T$2:$BO$2,1,MATCH(BA$3-$R6+1,$T$1:$BO$1,0))&amp;"$5"),0),IF($R6&gt;24,IF(MOD($R6,24)&lt;=BA$3,$S6*INDIRECT(INDEX($T$2:$BO$2,1,MATCH(BA$3-$R6+1,$T$1:$BO$1,0))&amp;"$5"),0),0)),0)</f>
        <v>0</v>
      </c>
      <c r="BB6" s="5">
        <f t="shared" ca="1" si="6"/>
        <v>0</v>
      </c>
      <c r="BC6" s="5">
        <f t="shared" ca="1" si="6"/>
        <v>0</v>
      </c>
      <c r="BD6" s="5">
        <f t="shared" ca="1" si="6"/>
        <v>0</v>
      </c>
      <c r="BE6" s="5">
        <f t="shared" ca="1" si="6"/>
        <v>0</v>
      </c>
      <c r="BF6" s="5">
        <f t="shared" ca="1" si="6"/>
        <v>0</v>
      </c>
      <c r="BG6" s="5">
        <f t="shared" ca="1" si="6"/>
        <v>0</v>
      </c>
      <c r="BH6" s="5">
        <f t="shared" ca="1" si="6"/>
        <v>0</v>
      </c>
      <c r="BI6" s="5">
        <f t="shared" ca="1" si="6"/>
        <v>0</v>
      </c>
      <c r="BJ6" s="5">
        <f t="shared" ca="1" si="6"/>
        <v>0</v>
      </c>
      <c r="BK6" s="5">
        <f t="shared" ca="1" si="6"/>
        <v>0</v>
      </c>
      <c r="BL6" s="5">
        <f t="shared" ca="1" si="6"/>
        <v>0</v>
      </c>
      <c r="BM6" s="5">
        <f t="shared" ca="1" si="6"/>
        <v>0</v>
      </c>
      <c r="BN6" s="5">
        <f t="shared" ca="1" si="6"/>
        <v>0</v>
      </c>
      <c r="BO6" s="5">
        <f t="shared" ca="1" si="6"/>
        <v>0</v>
      </c>
    </row>
    <row r="7" spans="1:67" x14ac:dyDescent="0.2">
      <c r="B7" t="s">
        <v>67</v>
      </c>
      <c r="C7">
        <v>3</v>
      </c>
      <c r="E7" s="20">
        <v>2</v>
      </c>
      <c r="F7" s="17">
        <f>EOMONTH(F6,0)+1</f>
        <v>44044</v>
      </c>
      <c r="G7" s="18">
        <f t="shared" si="2"/>
        <v>766666.66666666663</v>
      </c>
      <c r="H7" s="21">
        <f>H6-G7</f>
        <v>766666.66666666686</v>
      </c>
      <c r="O7" s="29">
        <f>G6*(1+$C$19)^(-(1+$E6))</f>
        <v>766666.66666666663</v>
      </c>
      <c r="P7" s="21" t="e">
        <f>#REF!*(1+$C$19)^(-(1+$E6))</f>
        <v>#REF!</v>
      </c>
      <c r="Q7" s="72"/>
      <c r="R7">
        <v>2</v>
      </c>
      <c r="S7" s="11">
        <f t="shared" si="3"/>
        <v>15</v>
      </c>
      <c r="T7" s="5">
        <f t="shared" ref="T7:AI22" ca="1" si="7">+IFERROR(IF($R7&lt;=24,IF($R7&lt;=T$3,$S7*INDIRECT(INDEX($T$2:$BO$2,1,MATCH(T$3-$R7+1,$T$1:$BO$1,0))&amp;"$5"),0),IF($R7&gt;24,IF(MOD($R7,24)&lt;=T$3,$S7*INDIRECT(INDEX($T$2:$BO$2,1,MATCH(T$3-$R7+1,$T$1:$BO$1,0))&amp;"$5"),0),0)),0)</f>
        <v>0</v>
      </c>
      <c r="U7" s="5">
        <f t="shared" ca="1" si="4"/>
        <v>0</v>
      </c>
      <c r="V7" s="5">
        <f t="shared" ca="1" si="4"/>
        <v>0</v>
      </c>
      <c r="W7" s="5">
        <f t="shared" ca="1" si="4"/>
        <v>0</v>
      </c>
      <c r="X7" s="5">
        <f t="shared" ca="1" si="4"/>
        <v>0</v>
      </c>
      <c r="Y7" s="5">
        <f t="shared" ca="1" si="4"/>
        <v>0</v>
      </c>
      <c r="Z7" s="5">
        <f t="shared" ca="1" si="4"/>
        <v>0</v>
      </c>
      <c r="AA7" s="5">
        <f t="shared" ca="1" si="4"/>
        <v>0</v>
      </c>
      <c r="AB7" s="5">
        <f t="shared" ca="1" si="4"/>
        <v>0</v>
      </c>
      <c r="AC7" s="5">
        <f t="shared" ca="1" si="4"/>
        <v>0</v>
      </c>
      <c r="AD7" s="5">
        <f t="shared" ca="1" si="4"/>
        <v>0</v>
      </c>
      <c r="AE7" s="5">
        <f t="shared" ca="1" si="4"/>
        <v>0</v>
      </c>
      <c r="AF7" s="5">
        <f t="shared" ca="1" si="4"/>
        <v>0</v>
      </c>
      <c r="AG7" s="5">
        <f t="shared" ca="1" si="4"/>
        <v>0</v>
      </c>
      <c r="AH7" s="5">
        <f t="shared" ca="1" si="4"/>
        <v>0</v>
      </c>
      <c r="AI7" s="5">
        <f t="shared" ca="1" si="4"/>
        <v>0</v>
      </c>
      <c r="AJ7" s="5">
        <f t="shared" ca="1" si="4"/>
        <v>0</v>
      </c>
      <c r="AK7" s="5">
        <f t="shared" ca="1" si="5"/>
        <v>0</v>
      </c>
      <c r="AL7" s="5">
        <f t="shared" ca="1" si="5"/>
        <v>0</v>
      </c>
      <c r="AM7" s="5">
        <f t="shared" ca="1" si="5"/>
        <v>0</v>
      </c>
      <c r="AN7" s="5">
        <f t="shared" ca="1" si="5"/>
        <v>0</v>
      </c>
      <c r="AO7" s="5">
        <f t="shared" ca="1" si="5"/>
        <v>0</v>
      </c>
      <c r="AP7" s="5">
        <f t="shared" ca="1" si="5"/>
        <v>0</v>
      </c>
      <c r="AQ7" s="5">
        <f t="shared" ca="1" si="5"/>
        <v>0</v>
      </c>
      <c r="AR7" s="5">
        <f t="shared" ca="1" si="5"/>
        <v>0</v>
      </c>
      <c r="AS7" s="5">
        <f t="shared" ca="1" si="5"/>
        <v>0</v>
      </c>
      <c r="AT7" s="5">
        <f t="shared" ca="1" si="5"/>
        <v>0</v>
      </c>
      <c r="AU7" s="5">
        <f t="shared" ca="1" si="5"/>
        <v>0</v>
      </c>
      <c r="AV7" s="5">
        <f t="shared" ca="1" si="5"/>
        <v>0</v>
      </c>
      <c r="AW7" s="5">
        <f t="shared" ca="1" si="5"/>
        <v>0</v>
      </c>
      <c r="AX7" s="5">
        <f t="shared" ca="1" si="5"/>
        <v>0</v>
      </c>
      <c r="AY7" s="5">
        <f t="shared" ca="1" si="5"/>
        <v>0</v>
      </c>
      <c r="AZ7" s="5">
        <f t="shared" ca="1" si="5"/>
        <v>0</v>
      </c>
      <c r="BA7" s="5">
        <f t="shared" ca="1" si="6"/>
        <v>0</v>
      </c>
      <c r="BB7" s="5">
        <f t="shared" ca="1" si="6"/>
        <v>0</v>
      </c>
      <c r="BC7" s="5">
        <f t="shared" ca="1" si="6"/>
        <v>0</v>
      </c>
      <c r="BD7" s="5">
        <f t="shared" ca="1" si="6"/>
        <v>0</v>
      </c>
      <c r="BE7" s="5">
        <f t="shared" ca="1" si="6"/>
        <v>0</v>
      </c>
      <c r="BF7" s="5">
        <f t="shared" ca="1" si="6"/>
        <v>0</v>
      </c>
      <c r="BG7" s="5">
        <f t="shared" ca="1" si="6"/>
        <v>0</v>
      </c>
      <c r="BH7" s="5">
        <f t="shared" ca="1" si="6"/>
        <v>0</v>
      </c>
      <c r="BI7" s="5">
        <f t="shared" ca="1" si="6"/>
        <v>0</v>
      </c>
      <c r="BJ7" s="5">
        <f t="shared" ca="1" si="6"/>
        <v>0</v>
      </c>
      <c r="BK7" s="5">
        <f t="shared" ca="1" si="6"/>
        <v>0</v>
      </c>
      <c r="BL7" s="5">
        <f t="shared" ca="1" si="6"/>
        <v>0</v>
      </c>
      <c r="BM7" s="5">
        <f t="shared" ca="1" si="6"/>
        <v>0</v>
      </c>
      <c r="BN7" s="5">
        <f t="shared" ca="1" si="6"/>
        <v>0</v>
      </c>
      <c r="BO7" s="5">
        <f t="shared" ca="1" si="6"/>
        <v>0</v>
      </c>
    </row>
    <row r="8" spans="1:67" x14ac:dyDescent="0.2">
      <c r="B8" t="s">
        <v>68</v>
      </c>
      <c r="C8" s="4">
        <v>44004</v>
      </c>
      <c r="E8" s="20">
        <v>3</v>
      </c>
      <c r="F8" s="17">
        <f>EOMONTH(F7,0)+1</f>
        <v>44075</v>
      </c>
      <c r="G8" s="18">
        <f t="shared" si="2"/>
        <v>766666.66666666663</v>
      </c>
      <c r="H8" s="21">
        <f>H7-G8</f>
        <v>0</v>
      </c>
      <c r="O8" s="29">
        <f>G7*(1+$C$19)^(-(1+$E7))</f>
        <v>766666.66666666663</v>
      </c>
      <c r="P8" s="21" t="e">
        <f>#REF!*(1+$C$19)^(-(1+$E7))</f>
        <v>#REF!</v>
      </c>
      <c r="Q8" s="72"/>
      <c r="R8">
        <v>3</v>
      </c>
      <c r="S8" s="11">
        <f t="shared" si="3"/>
        <v>15</v>
      </c>
      <c r="T8" s="5">
        <f t="shared" ca="1" si="7"/>
        <v>0</v>
      </c>
      <c r="U8" s="5">
        <f t="shared" ca="1" si="4"/>
        <v>0</v>
      </c>
      <c r="V8" s="5">
        <f t="shared" ca="1" si="4"/>
        <v>0</v>
      </c>
      <c r="W8" s="5">
        <f t="shared" ca="1" si="4"/>
        <v>0</v>
      </c>
      <c r="X8" s="5">
        <f t="shared" ca="1" si="4"/>
        <v>0</v>
      </c>
      <c r="Y8" s="5">
        <f t="shared" ca="1" si="4"/>
        <v>0</v>
      </c>
      <c r="Z8" s="5">
        <f t="shared" ca="1" si="4"/>
        <v>0</v>
      </c>
      <c r="AA8" s="5">
        <f t="shared" ca="1" si="4"/>
        <v>0</v>
      </c>
      <c r="AB8" s="5">
        <f t="shared" ca="1" si="4"/>
        <v>0</v>
      </c>
      <c r="AC8" s="5">
        <f t="shared" ca="1" si="4"/>
        <v>0</v>
      </c>
      <c r="AD8" s="5">
        <f t="shared" ca="1" si="4"/>
        <v>0</v>
      </c>
      <c r="AE8" s="5">
        <f t="shared" ca="1" si="4"/>
        <v>0</v>
      </c>
      <c r="AF8" s="5">
        <f t="shared" ca="1" si="4"/>
        <v>0</v>
      </c>
      <c r="AG8" s="5">
        <f t="shared" ca="1" si="4"/>
        <v>0</v>
      </c>
      <c r="AH8" s="5">
        <f t="shared" ca="1" si="4"/>
        <v>0</v>
      </c>
      <c r="AI8" s="5">
        <f t="shared" ca="1" si="4"/>
        <v>0</v>
      </c>
      <c r="AJ8" s="5">
        <f t="shared" ca="1" si="4"/>
        <v>0</v>
      </c>
      <c r="AK8" s="5">
        <f t="shared" ca="1" si="5"/>
        <v>0</v>
      </c>
      <c r="AL8" s="5">
        <f t="shared" ca="1" si="5"/>
        <v>0</v>
      </c>
      <c r="AM8" s="5">
        <f t="shared" ca="1" si="5"/>
        <v>0</v>
      </c>
      <c r="AN8" s="5">
        <f t="shared" ca="1" si="5"/>
        <v>0</v>
      </c>
      <c r="AO8" s="5">
        <f t="shared" ca="1" si="5"/>
        <v>0</v>
      </c>
      <c r="AP8" s="5">
        <f t="shared" ca="1" si="5"/>
        <v>0</v>
      </c>
      <c r="AQ8" s="5">
        <f t="shared" ca="1" si="5"/>
        <v>0</v>
      </c>
      <c r="AR8" s="5">
        <f t="shared" ca="1" si="5"/>
        <v>0</v>
      </c>
      <c r="AS8" s="5">
        <f t="shared" ca="1" si="5"/>
        <v>0</v>
      </c>
      <c r="AT8" s="5">
        <f t="shared" ca="1" si="5"/>
        <v>0</v>
      </c>
      <c r="AU8" s="5">
        <f t="shared" ca="1" si="5"/>
        <v>0</v>
      </c>
      <c r="AV8" s="5">
        <f t="shared" ca="1" si="5"/>
        <v>0</v>
      </c>
      <c r="AW8" s="5">
        <f t="shared" ca="1" si="5"/>
        <v>0</v>
      </c>
      <c r="AX8" s="5">
        <f t="shared" ca="1" si="5"/>
        <v>0</v>
      </c>
      <c r="AY8" s="5">
        <f t="shared" ca="1" si="5"/>
        <v>0</v>
      </c>
      <c r="AZ8" s="5">
        <f t="shared" ca="1" si="5"/>
        <v>0</v>
      </c>
      <c r="BA8" s="5">
        <f t="shared" ca="1" si="6"/>
        <v>0</v>
      </c>
      <c r="BB8" s="5">
        <f t="shared" ca="1" si="6"/>
        <v>0</v>
      </c>
      <c r="BC8" s="5">
        <f t="shared" ca="1" si="6"/>
        <v>0</v>
      </c>
      <c r="BD8" s="5">
        <f t="shared" ca="1" si="6"/>
        <v>0</v>
      </c>
      <c r="BE8" s="5">
        <f t="shared" ca="1" si="6"/>
        <v>0</v>
      </c>
      <c r="BF8" s="5">
        <f t="shared" ca="1" si="6"/>
        <v>0</v>
      </c>
      <c r="BG8" s="5">
        <f t="shared" ca="1" si="6"/>
        <v>0</v>
      </c>
      <c r="BH8" s="5">
        <f t="shared" ca="1" si="6"/>
        <v>0</v>
      </c>
      <c r="BI8" s="5">
        <f t="shared" ca="1" si="6"/>
        <v>0</v>
      </c>
      <c r="BJ8" s="5">
        <f t="shared" ca="1" si="6"/>
        <v>0</v>
      </c>
      <c r="BK8" s="5">
        <f t="shared" ca="1" si="6"/>
        <v>0</v>
      </c>
      <c r="BL8" s="5">
        <f t="shared" ca="1" si="6"/>
        <v>0</v>
      </c>
      <c r="BM8" s="5">
        <f t="shared" ca="1" si="6"/>
        <v>0</v>
      </c>
      <c r="BN8" s="5">
        <f t="shared" ca="1" si="6"/>
        <v>0</v>
      </c>
      <c r="BO8" s="5">
        <f t="shared" ca="1" si="6"/>
        <v>0</v>
      </c>
    </row>
    <row r="9" spans="1:67" x14ac:dyDescent="0.2">
      <c r="B9" t="s">
        <v>69</v>
      </c>
      <c r="C9" s="4">
        <f>EDATE(C8,C7)</f>
        <v>44096</v>
      </c>
      <c r="O9" s="29">
        <f>G8*(1+$C$19)^(-(1+$E8))</f>
        <v>766666.66666666663</v>
      </c>
      <c r="P9" s="21" t="e">
        <f>#REF!*(1+$C$19)^(-(1+$E8))</f>
        <v>#REF!</v>
      </c>
      <c r="Q9" s="72"/>
      <c r="R9">
        <v>4</v>
      </c>
      <c r="S9" s="11">
        <f t="shared" si="3"/>
        <v>15</v>
      </c>
      <c r="T9" s="5">
        <f t="shared" ca="1" si="7"/>
        <v>0</v>
      </c>
      <c r="U9" s="5">
        <f t="shared" ca="1" si="4"/>
        <v>0</v>
      </c>
      <c r="V9" s="5">
        <f t="shared" ca="1" si="4"/>
        <v>0</v>
      </c>
      <c r="W9" s="5">
        <f t="shared" ca="1" si="4"/>
        <v>0</v>
      </c>
      <c r="X9" s="5">
        <f t="shared" ca="1" si="4"/>
        <v>0</v>
      </c>
      <c r="Y9" s="5">
        <f t="shared" ca="1" si="4"/>
        <v>0</v>
      </c>
      <c r="Z9" s="5">
        <f t="shared" ca="1" si="4"/>
        <v>0</v>
      </c>
      <c r="AA9" s="5">
        <f t="shared" ca="1" si="4"/>
        <v>0</v>
      </c>
      <c r="AB9" s="5">
        <f t="shared" ca="1" si="4"/>
        <v>0</v>
      </c>
      <c r="AC9" s="5">
        <f t="shared" ca="1" si="4"/>
        <v>0</v>
      </c>
      <c r="AD9" s="5">
        <f t="shared" ca="1" si="4"/>
        <v>0</v>
      </c>
      <c r="AE9" s="5">
        <f t="shared" ca="1" si="4"/>
        <v>0</v>
      </c>
      <c r="AF9" s="5">
        <f t="shared" ca="1" si="4"/>
        <v>0</v>
      </c>
      <c r="AG9" s="5">
        <f t="shared" ca="1" si="4"/>
        <v>0</v>
      </c>
      <c r="AH9" s="5">
        <f t="shared" ca="1" si="4"/>
        <v>0</v>
      </c>
      <c r="AI9" s="5">
        <f t="shared" ca="1" si="4"/>
        <v>0</v>
      </c>
      <c r="AJ9" s="5">
        <f t="shared" ca="1" si="4"/>
        <v>0</v>
      </c>
      <c r="AK9" s="5">
        <f t="shared" ca="1" si="5"/>
        <v>0</v>
      </c>
      <c r="AL9" s="5">
        <f t="shared" ca="1" si="5"/>
        <v>0</v>
      </c>
      <c r="AM9" s="5">
        <f t="shared" ca="1" si="5"/>
        <v>0</v>
      </c>
      <c r="AN9" s="5">
        <f t="shared" ca="1" si="5"/>
        <v>0</v>
      </c>
      <c r="AO9" s="5">
        <f t="shared" ca="1" si="5"/>
        <v>0</v>
      </c>
      <c r="AP9" s="5">
        <f t="shared" ca="1" si="5"/>
        <v>0</v>
      </c>
      <c r="AQ9" s="5">
        <f t="shared" ca="1" si="5"/>
        <v>0</v>
      </c>
      <c r="AR9" s="5">
        <f t="shared" ca="1" si="5"/>
        <v>0</v>
      </c>
      <c r="AS9" s="5">
        <f t="shared" ca="1" si="5"/>
        <v>0</v>
      </c>
      <c r="AT9" s="5">
        <f t="shared" ca="1" si="5"/>
        <v>0</v>
      </c>
      <c r="AU9" s="5">
        <f t="shared" ca="1" si="5"/>
        <v>0</v>
      </c>
      <c r="AV9" s="5">
        <f t="shared" ca="1" si="5"/>
        <v>0</v>
      </c>
      <c r="AW9" s="5">
        <f t="shared" ca="1" si="5"/>
        <v>0</v>
      </c>
      <c r="AX9" s="5">
        <f t="shared" ca="1" si="5"/>
        <v>0</v>
      </c>
      <c r="AY9" s="5">
        <f t="shared" ca="1" si="5"/>
        <v>0</v>
      </c>
      <c r="AZ9" s="5">
        <f t="shared" ca="1" si="5"/>
        <v>0</v>
      </c>
      <c r="BA9" s="5">
        <f t="shared" ca="1" si="6"/>
        <v>0</v>
      </c>
      <c r="BB9" s="5">
        <f t="shared" ca="1" si="6"/>
        <v>0</v>
      </c>
      <c r="BC9" s="5">
        <f t="shared" ca="1" si="6"/>
        <v>0</v>
      </c>
      <c r="BD9" s="5">
        <f t="shared" ca="1" si="6"/>
        <v>0</v>
      </c>
      <c r="BE9" s="5">
        <f t="shared" ca="1" si="6"/>
        <v>0</v>
      </c>
      <c r="BF9" s="5">
        <f t="shared" ca="1" si="6"/>
        <v>0</v>
      </c>
      <c r="BG9" s="5">
        <f t="shared" ca="1" si="6"/>
        <v>0</v>
      </c>
      <c r="BH9" s="5">
        <f t="shared" ca="1" si="6"/>
        <v>0</v>
      </c>
      <c r="BI9" s="5">
        <f t="shared" ca="1" si="6"/>
        <v>0</v>
      </c>
      <c r="BJ9" s="5">
        <f t="shared" ca="1" si="6"/>
        <v>0</v>
      </c>
      <c r="BK9" s="5">
        <f t="shared" ca="1" si="6"/>
        <v>0</v>
      </c>
      <c r="BL9" s="5">
        <f t="shared" ca="1" si="6"/>
        <v>0</v>
      </c>
      <c r="BM9" s="5">
        <f t="shared" ca="1" si="6"/>
        <v>0</v>
      </c>
      <c r="BN9" s="5">
        <f t="shared" ca="1" si="6"/>
        <v>0</v>
      </c>
      <c r="BO9" s="5">
        <f t="shared" ca="1" si="6"/>
        <v>0</v>
      </c>
    </row>
    <row r="10" spans="1:67" ht="10.5" x14ac:dyDescent="0.25">
      <c r="B10" s="35" t="s">
        <v>70</v>
      </c>
      <c r="C10" s="36">
        <f>((C4*C5)+C4)/C7</f>
        <v>766666.66666666663</v>
      </c>
      <c r="O10" s="29" t="e">
        <f>#REF!*(1+$C$19)^(-(1+#REF!))</f>
        <v>#REF!</v>
      </c>
      <c r="P10" s="21" t="e">
        <f>#REF!*(1+$C$19)^(-(1+#REF!))</f>
        <v>#REF!</v>
      </c>
      <c r="Q10" s="72"/>
      <c r="R10">
        <v>5</v>
      </c>
      <c r="S10" s="11">
        <f t="shared" si="3"/>
        <v>15</v>
      </c>
      <c r="T10" s="5">
        <f t="shared" ca="1" si="7"/>
        <v>0</v>
      </c>
      <c r="U10" s="5">
        <f t="shared" ca="1" si="4"/>
        <v>0</v>
      </c>
      <c r="V10" s="5">
        <f t="shared" ca="1" si="4"/>
        <v>0</v>
      </c>
      <c r="W10" s="5">
        <f t="shared" ca="1" si="4"/>
        <v>0</v>
      </c>
      <c r="X10" s="5">
        <f t="shared" ca="1" si="4"/>
        <v>0</v>
      </c>
      <c r="Y10" s="5">
        <f t="shared" ca="1" si="4"/>
        <v>0</v>
      </c>
      <c r="Z10" s="5">
        <f t="shared" ca="1" si="4"/>
        <v>0</v>
      </c>
      <c r="AA10" s="5">
        <f t="shared" ca="1" si="4"/>
        <v>0</v>
      </c>
      <c r="AB10" s="5">
        <f t="shared" ca="1" si="4"/>
        <v>0</v>
      </c>
      <c r="AC10" s="5">
        <f t="shared" ca="1" si="4"/>
        <v>0</v>
      </c>
      <c r="AD10" s="5">
        <f t="shared" ca="1" si="4"/>
        <v>0</v>
      </c>
      <c r="AE10" s="5">
        <f t="shared" ca="1" si="4"/>
        <v>0</v>
      </c>
      <c r="AF10" s="5">
        <f t="shared" ca="1" si="4"/>
        <v>0</v>
      </c>
      <c r="AG10" s="5">
        <f t="shared" ca="1" si="4"/>
        <v>0</v>
      </c>
      <c r="AH10" s="5">
        <f t="shared" ca="1" si="4"/>
        <v>0</v>
      </c>
      <c r="AI10" s="5">
        <f t="shared" ca="1" si="4"/>
        <v>0</v>
      </c>
      <c r="AJ10" s="5">
        <f t="shared" ca="1" si="4"/>
        <v>0</v>
      </c>
      <c r="AK10" s="5">
        <f t="shared" ca="1" si="5"/>
        <v>0</v>
      </c>
      <c r="AL10" s="5">
        <f t="shared" ca="1" si="5"/>
        <v>0</v>
      </c>
      <c r="AM10" s="5">
        <f t="shared" ca="1" si="5"/>
        <v>0</v>
      </c>
      <c r="AN10" s="5">
        <f t="shared" ca="1" si="5"/>
        <v>0</v>
      </c>
      <c r="AO10" s="5">
        <f t="shared" ca="1" si="5"/>
        <v>0</v>
      </c>
      <c r="AP10" s="5">
        <f t="shared" ca="1" si="5"/>
        <v>0</v>
      </c>
      <c r="AQ10" s="5">
        <f t="shared" ca="1" si="5"/>
        <v>0</v>
      </c>
      <c r="AR10" s="5">
        <f t="shared" ca="1" si="5"/>
        <v>0</v>
      </c>
      <c r="AS10" s="5">
        <f t="shared" ca="1" si="5"/>
        <v>0</v>
      </c>
      <c r="AT10" s="5">
        <f t="shared" ca="1" si="5"/>
        <v>0</v>
      </c>
      <c r="AU10" s="5">
        <f t="shared" ca="1" si="5"/>
        <v>0</v>
      </c>
      <c r="AV10" s="5">
        <f t="shared" ca="1" si="5"/>
        <v>0</v>
      </c>
      <c r="AW10" s="5">
        <f t="shared" ca="1" si="5"/>
        <v>0</v>
      </c>
      <c r="AX10" s="5">
        <f t="shared" ca="1" si="5"/>
        <v>0</v>
      </c>
      <c r="AY10" s="5">
        <f t="shared" ca="1" si="5"/>
        <v>0</v>
      </c>
      <c r="AZ10" s="5">
        <f t="shared" ca="1" si="5"/>
        <v>0</v>
      </c>
      <c r="BA10" s="5">
        <f t="shared" ca="1" si="6"/>
        <v>0</v>
      </c>
      <c r="BB10" s="5">
        <f t="shared" ca="1" si="6"/>
        <v>0</v>
      </c>
      <c r="BC10" s="5">
        <f t="shared" ca="1" si="6"/>
        <v>0</v>
      </c>
      <c r="BD10" s="5">
        <f t="shared" ca="1" si="6"/>
        <v>0</v>
      </c>
      <c r="BE10" s="5">
        <f t="shared" ca="1" si="6"/>
        <v>0</v>
      </c>
      <c r="BF10" s="5">
        <f t="shared" ca="1" si="6"/>
        <v>0</v>
      </c>
      <c r="BG10" s="5">
        <f t="shared" ca="1" si="6"/>
        <v>0</v>
      </c>
      <c r="BH10" s="5">
        <f t="shared" ca="1" si="6"/>
        <v>0</v>
      </c>
      <c r="BI10" s="5">
        <f t="shared" ca="1" si="6"/>
        <v>0</v>
      </c>
      <c r="BJ10" s="5">
        <f t="shared" ca="1" si="6"/>
        <v>0</v>
      </c>
      <c r="BK10" s="5">
        <f t="shared" ca="1" si="6"/>
        <v>0</v>
      </c>
      <c r="BL10" s="5">
        <f t="shared" ca="1" si="6"/>
        <v>0</v>
      </c>
      <c r="BM10" s="5">
        <f t="shared" ca="1" si="6"/>
        <v>0</v>
      </c>
      <c r="BN10" s="5">
        <f t="shared" ca="1" si="6"/>
        <v>0</v>
      </c>
      <c r="BO10" s="5">
        <f t="shared" ca="1" si="6"/>
        <v>0</v>
      </c>
    </row>
    <row r="11" spans="1:67" ht="10.5" x14ac:dyDescent="0.25">
      <c r="A11" s="56"/>
      <c r="O11" s="29" t="e">
        <f>#REF!*(1+$C$19)^(-(1+#REF!))</f>
        <v>#REF!</v>
      </c>
      <c r="P11" s="21" t="e">
        <f>#REF!*(1+$C$19)^(-(1+#REF!))</f>
        <v>#REF!</v>
      </c>
      <c r="Q11" s="72"/>
      <c r="R11">
        <v>6</v>
      </c>
      <c r="S11" s="11">
        <f t="shared" si="3"/>
        <v>15</v>
      </c>
      <c r="T11" s="5">
        <f t="shared" ca="1" si="7"/>
        <v>0</v>
      </c>
      <c r="U11" s="5">
        <f t="shared" ca="1" si="4"/>
        <v>0</v>
      </c>
      <c r="V11" s="5">
        <f t="shared" ca="1" si="4"/>
        <v>0</v>
      </c>
      <c r="W11" s="5">
        <f t="shared" ca="1" si="4"/>
        <v>0</v>
      </c>
      <c r="X11" s="5">
        <f t="shared" ca="1" si="4"/>
        <v>0</v>
      </c>
      <c r="Y11" s="5">
        <f t="shared" ca="1" si="4"/>
        <v>0</v>
      </c>
      <c r="Z11" s="5">
        <f t="shared" ca="1" si="4"/>
        <v>0</v>
      </c>
      <c r="AA11" s="5">
        <f t="shared" ca="1" si="4"/>
        <v>0</v>
      </c>
      <c r="AB11" s="5">
        <f t="shared" ca="1" si="4"/>
        <v>0</v>
      </c>
      <c r="AC11" s="5">
        <f t="shared" ca="1" si="4"/>
        <v>0</v>
      </c>
      <c r="AD11" s="5">
        <f t="shared" ca="1" si="4"/>
        <v>0</v>
      </c>
      <c r="AE11" s="5">
        <f t="shared" ca="1" si="4"/>
        <v>0</v>
      </c>
      <c r="AF11" s="5">
        <f t="shared" ca="1" si="4"/>
        <v>0</v>
      </c>
      <c r="AG11" s="5">
        <f t="shared" ca="1" si="4"/>
        <v>0</v>
      </c>
      <c r="AH11" s="5">
        <f t="shared" ca="1" si="4"/>
        <v>0</v>
      </c>
      <c r="AI11" s="5">
        <f t="shared" ca="1" si="4"/>
        <v>0</v>
      </c>
      <c r="AJ11" s="5">
        <f t="shared" ca="1" si="4"/>
        <v>0</v>
      </c>
      <c r="AK11" s="5">
        <f t="shared" ca="1" si="5"/>
        <v>0</v>
      </c>
      <c r="AL11" s="5">
        <f t="shared" ca="1" si="5"/>
        <v>0</v>
      </c>
      <c r="AM11" s="5">
        <f t="shared" ca="1" si="5"/>
        <v>0</v>
      </c>
      <c r="AN11" s="5">
        <f t="shared" ca="1" si="5"/>
        <v>0</v>
      </c>
      <c r="AO11" s="5">
        <f t="shared" ca="1" si="5"/>
        <v>0</v>
      </c>
      <c r="AP11" s="5">
        <f t="shared" ca="1" si="5"/>
        <v>0</v>
      </c>
      <c r="AQ11" s="5">
        <f t="shared" ca="1" si="5"/>
        <v>0</v>
      </c>
      <c r="AR11" s="5">
        <f t="shared" ca="1" si="5"/>
        <v>0</v>
      </c>
      <c r="AS11" s="5">
        <f t="shared" ca="1" si="5"/>
        <v>0</v>
      </c>
      <c r="AT11" s="5">
        <f t="shared" ca="1" si="5"/>
        <v>0</v>
      </c>
      <c r="AU11" s="5">
        <f t="shared" ca="1" si="5"/>
        <v>0</v>
      </c>
      <c r="AV11" s="5">
        <f t="shared" ca="1" si="5"/>
        <v>0</v>
      </c>
      <c r="AW11" s="5">
        <f t="shared" ca="1" si="5"/>
        <v>0</v>
      </c>
      <c r="AX11" s="5">
        <f t="shared" ca="1" si="5"/>
        <v>0</v>
      </c>
      <c r="AY11" s="5">
        <f t="shared" ca="1" si="5"/>
        <v>0</v>
      </c>
      <c r="AZ11" s="5">
        <f t="shared" ca="1" si="5"/>
        <v>0</v>
      </c>
      <c r="BA11" s="5">
        <f t="shared" ca="1" si="6"/>
        <v>0</v>
      </c>
      <c r="BB11" s="5">
        <f t="shared" ca="1" si="6"/>
        <v>0</v>
      </c>
      <c r="BC11" s="5">
        <f t="shared" ca="1" si="6"/>
        <v>0</v>
      </c>
      <c r="BD11" s="5">
        <f t="shared" ca="1" si="6"/>
        <v>0</v>
      </c>
      <c r="BE11" s="5">
        <f t="shared" ca="1" si="6"/>
        <v>0</v>
      </c>
      <c r="BF11" s="5">
        <f t="shared" ca="1" si="6"/>
        <v>0</v>
      </c>
      <c r="BG11" s="5">
        <f t="shared" ca="1" si="6"/>
        <v>0</v>
      </c>
      <c r="BH11" s="5">
        <f t="shared" ca="1" si="6"/>
        <v>0</v>
      </c>
      <c r="BI11" s="5">
        <f t="shared" ca="1" si="6"/>
        <v>0</v>
      </c>
      <c r="BJ11" s="5">
        <f t="shared" ca="1" si="6"/>
        <v>0</v>
      </c>
      <c r="BK11" s="5">
        <f t="shared" ca="1" si="6"/>
        <v>0</v>
      </c>
      <c r="BL11" s="5">
        <f t="shared" ca="1" si="6"/>
        <v>0</v>
      </c>
      <c r="BM11" s="5">
        <f t="shared" ca="1" si="6"/>
        <v>0</v>
      </c>
      <c r="BN11" s="5">
        <f t="shared" ca="1" si="6"/>
        <v>0</v>
      </c>
      <c r="BO11" s="5">
        <f t="shared" ca="1" si="6"/>
        <v>0</v>
      </c>
    </row>
    <row r="12" spans="1:67" x14ac:dyDescent="0.2">
      <c r="B12" s="39" t="s">
        <v>59</v>
      </c>
      <c r="C12" s="40">
        <f>C13-C4</f>
        <v>300000</v>
      </c>
      <c r="O12" s="29" t="e">
        <f>#REF!*(1+$C$19)^(-(1+#REF!))</f>
        <v>#REF!</v>
      </c>
      <c r="P12" s="21" t="e">
        <f>#REF!*(1+$C$19)^(-(1+#REF!))</f>
        <v>#REF!</v>
      </c>
      <c r="Q12" s="72"/>
      <c r="R12">
        <v>7</v>
      </c>
      <c r="S12" s="11">
        <f t="shared" si="3"/>
        <v>15</v>
      </c>
      <c r="T12" s="5">
        <f t="shared" ca="1" si="7"/>
        <v>0</v>
      </c>
      <c r="U12" s="5">
        <f t="shared" ca="1" si="4"/>
        <v>0</v>
      </c>
      <c r="V12" s="5">
        <f t="shared" ca="1" si="4"/>
        <v>0</v>
      </c>
      <c r="W12" s="5">
        <f t="shared" ca="1" si="4"/>
        <v>0</v>
      </c>
      <c r="X12" s="5">
        <f t="shared" ca="1" si="4"/>
        <v>0</v>
      </c>
      <c r="Y12" s="5">
        <f t="shared" ca="1" si="4"/>
        <v>0</v>
      </c>
      <c r="Z12" s="5">
        <f t="shared" ca="1" si="4"/>
        <v>0</v>
      </c>
      <c r="AA12" s="5">
        <f t="shared" ca="1" si="4"/>
        <v>0</v>
      </c>
      <c r="AB12" s="5">
        <f t="shared" ca="1" si="4"/>
        <v>0</v>
      </c>
      <c r="AC12" s="5">
        <f t="shared" ca="1" si="4"/>
        <v>0</v>
      </c>
      <c r="AD12" s="5">
        <f t="shared" ca="1" si="4"/>
        <v>0</v>
      </c>
      <c r="AE12" s="5">
        <f t="shared" ca="1" si="4"/>
        <v>0</v>
      </c>
      <c r="AF12" s="5">
        <f t="shared" ca="1" si="4"/>
        <v>0</v>
      </c>
      <c r="AG12" s="5">
        <f t="shared" ca="1" si="4"/>
        <v>0</v>
      </c>
      <c r="AH12" s="5">
        <f t="shared" ca="1" si="4"/>
        <v>0</v>
      </c>
      <c r="AI12" s="5">
        <f t="shared" ca="1" si="4"/>
        <v>0</v>
      </c>
      <c r="AJ12" s="5">
        <f t="shared" ca="1" si="4"/>
        <v>0</v>
      </c>
      <c r="AK12" s="5">
        <f t="shared" ca="1" si="5"/>
        <v>0</v>
      </c>
      <c r="AL12" s="5">
        <f t="shared" ca="1" si="5"/>
        <v>0</v>
      </c>
      <c r="AM12" s="5">
        <f t="shared" ca="1" si="5"/>
        <v>0</v>
      </c>
      <c r="AN12" s="5">
        <f t="shared" ca="1" si="5"/>
        <v>0</v>
      </c>
      <c r="AO12" s="5">
        <f t="shared" ca="1" si="5"/>
        <v>0</v>
      </c>
      <c r="AP12" s="5">
        <f t="shared" ca="1" si="5"/>
        <v>0</v>
      </c>
      <c r="AQ12" s="5">
        <f t="shared" ca="1" si="5"/>
        <v>0</v>
      </c>
      <c r="AR12" s="5">
        <f t="shared" ca="1" si="5"/>
        <v>0</v>
      </c>
      <c r="AS12" s="5">
        <f t="shared" ca="1" si="5"/>
        <v>0</v>
      </c>
      <c r="AT12" s="5">
        <f t="shared" ca="1" si="5"/>
        <v>0</v>
      </c>
      <c r="AU12" s="5">
        <f t="shared" ca="1" si="5"/>
        <v>0</v>
      </c>
      <c r="AV12" s="5">
        <f t="shared" ca="1" si="5"/>
        <v>0</v>
      </c>
      <c r="AW12" s="5">
        <f t="shared" ca="1" si="5"/>
        <v>0</v>
      </c>
      <c r="AX12" s="5">
        <f t="shared" ca="1" si="5"/>
        <v>0</v>
      </c>
      <c r="AY12" s="5">
        <f t="shared" ca="1" si="5"/>
        <v>0</v>
      </c>
      <c r="AZ12" s="5">
        <f t="shared" ca="1" si="5"/>
        <v>0</v>
      </c>
      <c r="BA12" s="5">
        <f t="shared" ca="1" si="6"/>
        <v>0</v>
      </c>
      <c r="BB12" s="5">
        <f t="shared" ca="1" si="6"/>
        <v>0</v>
      </c>
      <c r="BC12" s="5">
        <f t="shared" ca="1" si="6"/>
        <v>0</v>
      </c>
      <c r="BD12" s="5">
        <f t="shared" ca="1" si="6"/>
        <v>0</v>
      </c>
      <c r="BE12" s="5">
        <f t="shared" ca="1" si="6"/>
        <v>0</v>
      </c>
      <c r="BF12" s="5">
        <f t="shared" ca="1" si="6"/>
        <v>0</v>
      </c>
      <c r="BG12" s="5">
        <f t="shared" ca="1" si="6"/>
        <v>0</v>
      </c>
      <c r="BH12" s="5">
        <f t="shared" ca="1" si="6"/>
        <v>0</v>
      </c>
      <c r="BI12" s="5">
        <f t="shared" ca="1" si="6"/>
        <v>0</v>
      </c>
      <c r="BJ12" s="5">
        <f t="shared" ca="1" si="6"/>
        <v>0</v>
      </c>
      <c r="BK12" s="5">
        <f t="shared" ca="1" si="6"/>
        <v>0</v>
      </c>
      <c r="BL12" s="5">
        <f t="shared" ca="1" si="6"/>
        <v>0</v>
      </c>
      <c r="BM12" s="5">
        <f t="shared" ca="1" si="6"/>
        <v>0</v>
      </c>
      <c r="BN12" s="5">
        <f t="shared" ca="1" si="6"/>
        <v>0</v>
      </c>
      <c r="BO12" s="5">
        <f t="shared" ca="1" si="6"/>
        <v>0</v>
      </c>
    </row>
    <row r="13" spans="1:67" ht="10.5" x14ac:dyDescent="0.25">
      <c r="B13" s="37" t="s">
        <v>82</v>
      </c>
      <c r="C13" s="38">
        <f>(C10*C7)</f>
        <v>2300000</v>
      </c>
      <c r="O13" s="29" t="e">
        <f>#REF!*(1+$C$19)^(-(1+#REF!))</f>
        <v>#REF!</v>
      </c>
      <c r="P13" s="21" t="e">
        <f>#REF!*(1+$C$19)^(-(1+#REF!))</f>
        <v>#REF!</v>
      </c>
      <c r="Q13" s="72"/>
      <c r="R13">
        <v>8</v>
      </c>
      <c r="S13" s="11">
        <f t="shared" si="3"/>
        <v>15</v>
      </c>
      <c r="T13" s="5">
        <f t="shared" ca="1" si="7"/>
        <v>0</v>
      </c>
      <c r="U13" s="5">
        <f t="shared" ca="1" si="4"/>
        <v>0</v>
      </c>
      <c r="V13" s="5">
        <f t="shared" ca="1" si="4"/>
        <v>0</v>
      </c>
      <c r="W13" s="5">
        <f t="shared" ca="1" si="4"/>
        <v>0</v>
      </c>
      <c r="X13" s="5">
        <f t="shared" ca="1" si="4"/>
        <v>0</v>
      </c>
      <c r="Y13" s="5">
        <f t="shared" ca="1" si="4"/>
        <v>0</v>
      </c>
      <c r="Z13" s="5">
        <f t="shared" ca="1" si="4"/>
        <v>0</v>
      </c>
      <c r="AA13" s="5">
        <f t="shared" ca="1" si="4"/>
        <v>0</v>
      </c>
      <c r="AB13" s="5">
        <f t="shared" ca="1" si="4"/>
        <v>0</v>
      </c>
      <c r="AC13" s="5">
        <f t="shared" ca="1" si="4"/>
        <v>0</v>
      </c>
      <c r="AD13" s="5">
        <f t="shared" ca="1" si="4"/>
        <v>0</v>
      </c>
      <c r="AE13" s="5">
        <f t="shared" ca="1" si="4"/>
        <v>0</v>
      </c>
      <c r="AF13" s="5">
        <f t="shared" ca="1" si="4"/>
        <v>0</v>
      </c>
      <c r="AG13" s="5">
        <f t="shared" ca="1" si="4"/>
        <v>0</v>
      </c>
      <c r="AH13" s="5">
        <f t="shared" ca="1" si="4"/>
        <v>0</v>
      </c>
      <c r="AI13" s="5">
        <f t="shared" ca="1" si="4"/>
        <v>0</v>
      </c>
      <c r="AJ13" s="5">
        <f t="shared" ca="1" si="4"/>
        <v>0</v>
      </c>
      <c r="AK13" s="5">
        <f t="shared" ca="1" si="5"/>
        <v>0</v>
      </c>
      <c r="AL13" s="5">
        <f t="shared" ca="1" si="5"/>
        <v>0</v>
      </c>
      <c r="AM13" s="5">
        <f t="shared" ca="1" si="5"/>
        <v>0</v>
      </c>
      <c r="AN13" s="5">
        <f t="shared" ca="1" si="5"/>
        <v>0</v>
      </c>
      <c r="AO13" s="5">
        <f t="shared" ca="1" si="5"/>
        <v>0</v>
      </c>
      <c r="AP13" s="5">
        <f t="shared" ca="1" si="5"/>
        <v>0</v>
      </c>
      <c r="AQ13" s="5">
        <f t="shared" ca="1" si="5"/>
        <v>0</v>
      </c>
      <c r="AR13" s="5">
        <f t="shared" ca="1" si="5"/>
        <v>0</v>
      </c>
      <c r="AS13" s="5">
        <f t="shared" ca="1" si="5"/>
        <v>0</v>
      </c>
      <c r="AT13" s="5">
        <f t="shared" ca="1" si="5"/>
        <v>0</v>
      </c>
      <c r="AU13" s="5">
        <f t="shared" ca="1" si="5"/>
        <v>0</v>
      </c>
      <c r="AV13" s="5">
        <f t="shared" ca="1" si="5"/>
        <v>0</v>
      </c>
      <c r="AW13" s="5">
        <f t="shared" ca="1" si="5"/>
        <v>0</v>
      </c>
      <c r="AX13" s="5">
        <f t="shared" ca="1" si="5"/>
        <v>0</v>
      </c>
      <c r="AY13" s="5">
        <f t="shared" ca="1" si="5"/>
        <v>0</v>
      </c>
      <c r="AZ13" s="5">
        <f t="shared" ca="1" si="5"/>
        <v>0</v>
      </c>
      <c r="BA13" s="5">
        <f t="shared" ca="1" si="6"/>
        <v>0</v>
      </c>
      <c r="BB13" s="5">
        <f t="shared" ca="1" si="6"/>
        <v>0</v>
      </c>
      <c r="BC13" s="5">
        <f t="shared" ca="1" si="6"/>
        <v>0</v>
      </c>
      <c r="BD13" s="5">
        <f t="shared" ca="1" si="6"/>
        <v>0</v>
      </c>
      <c r="BE13" s="5">
        <f t="shared" ca="1" si="6"/>
        <v>0</v>
      </c>
      <c r="BF13" s="5">
        <f t="shared" ca="1" si="6"/>
        <v>0</v>
      </c>
      <c r="BG13" s="5">
        <f t="shared" ca="1" si="6"/>
        <v>0</v>
      </c>
      <c r="BH13" s="5">
        <f t="shared" ca="1" si="6"/>
        <v>0</v>
      </c>
      <c r="BI13" s="5">
        <f t="shared" ca="1" si="6"/>
        <v>0</v>
      </c>
      <c r="BJ13" s="5">
        <f t="shared" ca="1" si="6"/>
        <v>0</v>
      </c>
      <c r="BK13" s="5">
        <f t="shared" ca="1" si="6"/>
        <v>0</v>
      </c>
      <c r="BL13" s="5">
        <f t="shared" ca="1" si="6"/>
        <v>0</v>
      </c>
      <c r="BM13" s="5">
        <f t="shared" ca="1" si="6"/>
        <v>0</v>
      </c>
      <c r="BN13" s="5">
        <f t="shared" ca="1" si="6"/>
        <v>0</v>
      </c>
      <c r="BO13" s="5">
        <f t="shared" ca="1" si="6"/>
        <v>0</v>
      </c>
    </row>
    <row r="14" spans="1:67" ht="10.5" x14ac:dyDescent="0.25">
      <c r="A14" s="56"/>
      <c r="C14" s="6"/>
      <c r="O14" s="29" t="e">
        <f>#REF!*(1+$C$19)^(-(1+#REF!))</f>
        <v>#REF!</v>
      </c>
      <c r="P14" s="21" t="e">
        <f>#REF!*(1+$C$19)^(-(1+#REF!))</f>
        <v>#REF!</v>
      </c>
      <c r="Q14" s="72"/>
      <c r="R14">
        <v>9</v>
      </c>
      <c r="S14" s="11">
        <f t="shared" si="3"/>
        <v>15</v>
      </c>
      <c r="T14" s="5">
        <f t="shared" ca="1" si="7"/>
        <v>0</v>
      </c>
      <c r="U14" s="5">
        <f t="shared" ca="1" si="4"/>
        <v>0</v>
      </c>
      <c r="V14" s="5">
        <f t="shared" ca="1" si="4"/>
        <v>0</v>
      </c>
      <c r="W14" s="5">
        <f t="shared" ca="1" si="4"/>
        <v>0</v>
      </c>
      <c r="X14" s="5">
        <f t="shared" ca="1" si="4"/>
        <v>0</v>
      </c>
      <c r="Y14" s="5">
        <f t="shared" ca="1" si="4"/>
        <v>0</v>
      </c>
      <c r="Z14" s="5">
        <f t="shared" ca="1" si="4"/>
        <v>0</v>
      </c>
      <c r="AA14" s="5">
        <f t="shared" ca="1" si="4"/>
        <v>0</v>
      </c>
      <c r="AB14" s="5">
        <f t="shared" ca="1" si="4"/>
        <v>0</v>
      </c>
      <c r="AC14" s="5">
        <f t="shared" ca="1" si="4"/>
        <v>0</v>
      </c>
      <c r="AD14" s="5">
        <f t="shared" ca="1" si="4"/>
        <v>0</v>
      </c>
      <c r="AE14" s="5">
        <f t="shared" ca="1" si="4"/>
        <v>0</v>
      </c>
      <c r="AF14" s="5">
        <f t="shared" ca="1" si="4"/>
        <v>0</v>
      </c>
      <c r="AG14" s="5">
        <f t="shared" ca="1" si="4"/>
        <v>0</v>
      </c>
      <c r="AH14" s="5">
        <f t="shared" ca="1" si="4"/>
        <v>0</v>
      </c>
      <c r="AI14" s="5">
        <f t="shared" ca="1" si="4"/>
        <v>0</v>
      </c>
      <c r="AJ14" s="5">
        <f t="shared" ca="1" si="4"/>
        <v>0</v>
      </c>
      <c r="AK14" s="5">
        <f t="shared" ca="1" si="5"/>
        <v>0</v>
      </c>
      <c r="AL14" s="5">
        <f t="shared" ca="1" si="5"/>
        <v>0</v>
      </c>
      <c r="AM14" s="5">
        <f t="shared" ca="1" si="5"/>
        <v>0</v>
      </c>
      <c r="AN14" s="5">
        <f t="shared" ca="1" si="5"/>
        <v>0</v>
      </c>
      <c r="AO14" s="5">
        <f t="shared" ca="1" si="5"/>
        <v>0</v>
      </c>
      <c r="AP14" s="5">
        <f t="shared" ca="1" si="5"/>
        <v>0</v>
      </c>
      <c r="AQ14" s="5">
        <f t="shared" ca="1" si="5"/>
        <v>0</v>
      </c>
      <c r="AR14" s="5">
        <f t="shared" ca="1" si="5"/>
        <v>0</v>
      </c>
      <c r="AS14" s="5">
        <f t="shared" ca="1" si="5"/>
        <v>0</v>
      </c>
      <c r="AT14" s="5">
        <f t="shared" ca="1" si="5"/>
        <v>0</v>
      </c>
      <c r="AU14" s="5">
        <f t="shared" ca="1" si="5"/>
        <v>0</v>
      </c>
      <c r="AV14" s="5">
        <f t="shared" ca="1" si="5"/>
        <v>0</v>
      </c>
      <c r="AW14" s="5">
        <f t="shared" ca="1" si="5"/>
        <v>0</v>
      </c>
      <c r="AX14" s="5">
        <f t="shared" ca="1" si="5"/>
        <v>0</v>
      </c>
      <c r="AY14" s="5">
        <f t="shared" ca="1" si="5"/>
        <v>0</v>
      </c>
      <c r="AZ14" s="5">
        <f t="shared" ca="1" si="5"/>
        <v>0</v>
      </c>
      <c r="BA14" s="5">
        <f t="shared" ca="1" si="6"/>
        <v>0</v>
      </c>
      <c r="BB14" s="5">
        <f t="shared" ca="1" si="6"/>
        <v>0</v>
      </c>
      <c r="BC14" s="5">
        <f t="shared" ca="1" si="6"/>
        <v>0</v>
      </c>
      <c r="BD14" s="5">
        <f t="shared" ca="1" si="6"/>
        <v>0</v>
      </c>
      <c r="BE14" s="5">
        <f t="shared" ca="1" si="6"/>
        <v>0</v>
      </c>
      <c r="BF14" s="5">
        <f t="shared" ca="1" si="6"/>
        <v>0</v>
      </c>
      <c r="BG14" s="5">
        <f t="shared" ca="1" si="6"/>
        <v>0</v>
      </c>
      <c r="BH14" s="5">
        <f t="shared" ca="1" si="6"/>
        <v>0</v>
      </c>
      <c r="BI14" s="5">
        <f t="shared" ca="1" si="6"/>
        <v>0</v>
      </c>
      <c r="BJ14" s="5">
        <f t="shared" ca="1" si="6"/>
        <v>0</v>
      </c>
      <c r="BK14" s="5">
        <f t="shared" ca="1" si="6"/>
        <v>0</v>
      </c>
      <c r="BL14" s="5">
        <f t="shared" ca="1" si="6"/>
        <v>0</v>
      </c>
      <c r="BM14" s="5">
        <f t="shared" ca="1" si="6"/>
        <v>0</v>
      </c>
      <c r="BN14" s="5">
        <f t="shared" ca="1" si="6"/>
        <v>0</v>
      </c>
      <c r="BO14" s="5">
        <f t="shared" ca="1" si="6"/>
        <v>0</v>
      </c>
    </row>
    <row r="15" spans="1:67" ht="10.5" x14ac:dyDescent="0.25">
      <c r="A15" s="56"/>
      <c r="B15" t="s">
        <v>112</v>
      </c>
      <c r="C15">
        <v>32750</v>
      </c>
      <c r="O15" s="29" t="e">
        <f>#REF!*(1+$C$19)^(-(1+#REF!))</f>
        <v>#REF!</v>
      </c>
      <c r="P15" s="21" t="e">
        <f>#REF!*(1+$C$19)^(-(1+#REF!))</f>
        <v>#REF!</v>
      </c>
      <c r="Q15" s="72"/>
      <c r="R15">
        <v>10</v>
      </c>
      <c r="S15" s="11">
        <f t="shared" si="3"/>
        <v>15</v>
      </c>
      <c r="T15" s="5">
        <f t="shared" ca="1" si="7"/>
        <v>0</v>
      </c>
      <c r="U15" s="5">
        <f t="shared" ca="1" si="4"/>
        <v>0</v>
      </c>
      <c r="V15" s="5">
        <f t="shared" ca="1" si="4"/>
        <v>0</v>
      </c>
      <c r="W15" s="5">
        <f t="shared" ca="1" si="4"/>
        <v>0</v>
      </c>
      <c r="X15" s="5">
        <f t="shared" ca="1" si="4"/>
        <v>0</v>
      </c>
      <c r="Y15" s="5">
        <f t="shared" ca="1" si="4"/>
        <v>0</v>
      </c>
      <c r="Z15" s="5">
        <f t="shared" ca="1" si="4"/>
        <v>0</v>
      </c>
      <c r="AA15" s="5">
        <f t="shared" ca="1" si="4"/>
        <v>0</v>
      </c>
      <c r="AB15" s="5">
        <f t="shared" ca="1" si="4"/>
        <v>0</v>
      </c>
      <c r="AC15" s="5">
        <f t="shared" ca="1" si="4"/>
        <v>0</v>
      </c>
      <c r="AD15" s="5">
        <f t="shared" ca="1" si="4"/>
        <v>0</v>
      </c>
      <c r="AE15" s="5">
        <f t="shared" ca="1" si="4"/>
        <v>0</v>
      </c>
      <c r="AF15" s="5">
        <f t="shared" ca="1" si="4"/>
        <v>0</v>
      </c>
      <c r="AG15" s="5">
        <f t="shared" ca="1" si="4"/>
        <v>0</v>
      </c>
      <c r="AH15" s="5">
        <f t="shared" ca="1" si="4"/>
        <v>0</v>
      </c>
      <c r="AI15" s="5">
        <f t="shared" ca="1" si="4"/>
        <v>0</v>
      </c>
      <c r="AJ15" s="5">
        <f t="shared" ca="1" si="4"/>
        <v>0</v>
      </c>
      <c r="AK15" s="5">
        <f t="shared" ca="1" si="5"/>
        <v>0</v>
      </c>
      <c r="AL15" s="5">
        <f t="shared" ca="1" si="5"/>
        <v>0</v>
      </c>
      <c r="AM15" s="5">
        <f t="shared" ca="1" si="5"/>
        <v>0</v>
      </c>
      <c r="AN15" s="5">
        <f t="shared" ca="1" si="5"/>
        <v>0</v>
      </c>
      <c r="AO15" s="5">
        <f t="shared" ca="1" si="5"/>
        <v>0</v>
      </c>
      <c r="AP15" s="5">
        <f t="shared" ca="1" si="5"/>
        <v>0</v>
      </c>
      <c r="AQ15" s="5">
        <f t="shared" ca="1" si="5"/>
        <v>0</v>
      </c>
      <c r="AR15" s="5">
        <f t="shared" ca="1" si="5"/>
        <v>0</v>
      </c>
      <c r="AS15" s="5">
        <f t="shared" ca="1" si="5"/>
        <v>0</v>
      </c>
      <c r="AT15" s="5">
        <f t="shared" ca="1" si="5"/>
        <v>0</v>
      </c>
      <c r="AU15" s="5">
        <f t="shared" ca="1" si="5"/>
        <v>0</v>
      </c>
      <c r="AV15" s="5">
        <f t="shared" ca="1" si="5"/>
        <v>0</v>
      </c>
      <c r="AW15" s="5">
        <f t="shared" ca="1" si="5"/>
        <v>0</v>
      </c>
      <c r="AX15" s="5">
        <f t="shared" ca="1" si="5"/>
        <v>0</v>
      </c>
      <c r="AY15" s="5">
        <f t="shared" ca="1" si="5"/>
        <v>0</v>
      </c>
      <c r="AZ15" s="5">
        <f t="shared" ca="1" si="5"/>
        <v>0</v>
      </c>
      <c r="BA15" s="5">
        <f t="shared" ca="1" si="6"/>
        <v>0</v>
      </c>
      <c r="BB15" s="5">
        <f t="shared" ca="1" si="6"/>
        <v>0</v>
      </c>
      <c r="BC15" s="5">
        <f t="shared" ca="1" si="6"/>
        <v>0</v>
      </c>
      <c r="BD15" s="5">
        <f t="shared" ca="1" si="6"/>
        <v>0</v>
      </c>
      <c r="BE15" s="5">
        <f t="shared" ca="1" si="6"/>
        <v>0</v>
      </c>
      <c r="BF15" s="5">
        <f t="shared" ca="1" si="6"/>
        <v>0</v>
      </c>
      <c r="BG15" s="5">
        <f t="shared" ca="1" si="6"/>
        <v>0</v>
      </c>
      <c r="BH15" s="5">
        <f t="shared" ca="1" si="6"/>
        <v>0</v>
      </c>
      <c r="BI15" s="5">
        <f t="shared" ca="1" si="6"/>
        <v>0</v>
      </c>
      <c r="BJ15" s="5">
        <f t="shared" ca="1" si="6"/>
        <v>0</v>
      </c>
      <c r="BK15" s="5">
        <f t="shared" ca="1" si="6"/>
        <v>0</v>
      </c>
      <c r="BL15" s="5">
        <f t="shared" ca="1" si="6"/>
        <v>0</v>
      </c>
      <c r="BM15" s="5">
        <f t="shared" ca="1" si="6"/>
        <v>0</v>
      </c>
      <c r="BN15" s="5">
        <f t="shared" ca="1" si="6"/>
        <v>0</v>
      </c>
      <c r="BO15" s="5">
        <f t="shared" ca="1" si="6"/>
        <v>0</v>
      </c>
    </row>
    <row r="16" spans="1:67" x14ac:dyDescent="0.2">
      <c r="B16" s="39"/>
      <c r="C16" s="40"/>
      <c r="O16" s="29" t="e">
        <f>#REF!*(1+$C$19)^(-(1+#REF!))</f>
        <v>#REF!</v>
      </c>
      <c r="P16" s="21" t="e">
        <f>#REF!*(1+$C$19)^(-(1+#REF!))</f>
        <v>#REF!</v>
      </c>
      <c r="Q16" s="72"/>
      <c r="R16">
        <v>11</v>
      </c>
      <c r="S16" s="11">
        <f t="shared" si="3"/>
        <v>15</v>
      </c>
      <c r="T16" s="5">
        <f t="shared" ca="1" si="7"/>
        <v>0</v>
      </c>
      <c r="U16" s="5">
        <f t="shared" ca="1" si="4"/>
        <v>0</v>
      </c>
      <c r="V16" s="5">
        <f t="shared" ca="1" si="4"/>
        <v>0</v>
      </c>
      <c r="W16" s="5">
        <f t="shared" ca="1" si="4"/>
        <v>0</v>
      </c>
      <c r="X16" s="5">
        <f t="shared" ca="1" si="4"/>
        <v>0</v>
      </c>
      <c r="Y16" s="5">
        <f t="shared" ca="1" si="4"/>
        <v>0</v>
      </c>
      <c r="Z16" s="5">
        <f t="shared" ca="1" si="4"/>
        <v>0</v>
      </c>
      <c r="AA16" s="5">
        <f t="shared" ca="1" si="4"/>
        <v>0</v>
      </c>
      <c r="AB16" s="5">
        <f t="shared" ca="1" si="4"/>
        <v>0</v>
      </c>
      <c r="AC16" s="5">
        <f t="shared" ca="1" si="4"/>
        <v>0</v>
      </c>
      <c r="AD16" s="5">
        <f t="shared" ca="1" si="4"/>
        <v>0</v>
      </c>
      <c r="AE16" s="5">
        <f t="shared" ca="1" si="4"/>
        <v>0</v>
      </c>
      <c r="AF16" s="5">
        <f t="shared" ca="1" si="4"/>
        <v>0</v>
      </c>
      <c r="AG16" s="5">
        <f t="shared" ca="1" si="4"/>
        <v>0</v>
      </c>
      <c r="AH16" s="5">
        <f t="shared" ca="1" si="4"/>
        <v>0</v>
      </c>
      <c r="AI16" s="5">
        <f t="shared" ca="1" si="4"/>
        <v>0</v>
      </c>
      <c r="AJ16" s="5">
        <f t="shared" ca="1" si="4"/>
        <v>0</v>
      </c>
      <c r="AK16" s="5">
        <f t="shared" ca="1" si="5"/>
        <v>0</v>
      </c>
      <c r="AL16" s="5">
        <f t="shared" ca="1" si="5"/>
        <v>0</v>
      </c>
      <c r="AM16" s="5">
        <f t="shared" ca="1" si="5"/>
        <v>0</v>
      </c>
      <c r="AN16" s="5">
        <f t="shared" ca="1" si="5"/>
        <v>0</v>
      </c>
      <c r="AO16" s="5">
        <f t="shared" ca="1" si="5"/>
        <v>0</v>
      </c>
      <c r="AP16" s="5">
        <f t="shared" ca="1" si="5"/>
        <v>0</v>
      </c>
      <c r="AQ16" s="5">
        <f t="shared" ca="1" si="5"/>
        <v>0</v>
      </c>
      <c r="AR16" s="5">
        <f t="shared" ca="1" si="5"/>
        <v>0</v>
      </c>
      <c r="AS16" s="5">
        <f t="shared" ca="1" si="5"/>
        <v>0</v>
      </c>
      <c r="AT16" s="5">
        <f t="shared" ca="1" si="5"/>
        <v>0</v>
      </c>
      <c r="AU16" s="5">
        <f t="shared" ca="1" si="5"/>
        <v>0</v>
      </c>
      <c r="AV16" s="5">
        <f t="shared" ca="1" si="5"/>
        <v>0</v>
      </c>
      <c r="AW16" s="5">
        <f t="shared" ca="1" si="5"/>
        <v>0</v>
      </c>
      <c r="AX16" s="5">
        <f t="shared" ca="1" si="5"/>
        <v>0</v>
      </c>
      <c r="AY16" s="5">
        <f t="shared" ca="1" si="5"/>
        <v>0</v>
      </c>
      <c r="AZ16" s="5">
        <f t="shared" ca="1" si="5"/>
        <v>0</v>
      </c>
      <c r="BA16" s="5">
        <f t="shared" ca="1" si="6"/>
        <v>0</v>
      </c>
      <c r="BB16" s="5">
        <f t="shared" ca="1" si="6"/>
        <v>0</v>
      </c>
      <c r="BC16" s="5">
        <f t="shared" ca="1" si="6"/>
        <v>0</v>
      </c>
      <c r="BD16" s="5">
        <f t="shared" ca="1" si="6"/>
        <v>0</v>
      </c>
      <c r="BE16" s="5">
        <f t="shared" ca="1" si="6"/>
        <v>0</v>
      </c>
      <c r="BF16" s="5">
        <f t="shared" ca="1" si="6"/>
        <v>0</v>
      </c>
      <c r="BG16" s="5">
        <f t="shared" ca="1" si="6"/>
        <v>0</v>
      </c>
      <c r="BH16" s="5">
        <f t="shared" ca="1" si="6"/>
        <v>0</v>
      </c>
      <c r="BI16" s="5">
        <f t="shared" ca="1" si="6"/>
        <v>0</v>
      </c>
      <c r="BJ16" s="5">
        <f t="shared" ca="1" si="6"/>
        <v>0</v>
      </c>
      <c r="BK16" s="5">
        <f t="shared" ca="1" si="6"/>
        <v>0</v>
      </c>
      <c r="BL16" s="5">
        <f t="shared" ca="1" si="6"/>
        <v>0</v>
      </c>
      <c r="BM16" s="5">
        <f t="shared" ca="1" si="6"/>
        <v>0</v>
      </c>
      <c r="BN16" s="5">
        <f t="shared" ca="1" si="6"/>
        <v>0</v>
      </c>
      <c r="BO16" s="5">
        <f t="shared" ca="1" si="6"/>
        <v>0</v>
      </c>
    </row>
    <row r="17" spans="2:67" ht="10.5" thickBot="1" x14ac:dyDescent="0.25">
      <c r="O17" s="29" t="e">
        <f>#REF!*(1+$C$19)^(-(1+#REF!))</f>
        <v>#REF!</v>
      </c>
      <c r="P17" s="21" t="e">
        <f>#REF!*(1+$C$19)^(-(1+#REF!))</f>
        <v>#REF!</v>
      </c>
      <c r="Q17" s="72"/>
      <c r="R17">
        <v>12</v>
      </c>
      <c r="S17" s="11">
        <f t="shared" si="3"/>
        <v>15</v>
      </c>
      <c r="T17" s="5">
        <f t="shared" ca="1" si="7"/>
        <v>0</v>
      </c>
      <c r="U17" s="5">
        <f t="shared" ca="1" si="4"/>
        <v>0</v>
      </c>
      <c r="V17" s="5">
        <f t="shared" ca="1" si="4"/>
        <v>0</v>
      </c>
      <c r="W17" s="5">
        <f t="shared" ca="1" si="4"/>
        <v>0</v>
      </c>
      <c r="X17" s="5">
        <f t="shared" ca="1" si="4"/>
        <v>0</v>
      </c>
      <c r="Y17" s="5">
        <f t="shared" ca="1" si="4"/>
        <v>0</v>
      </c>
      <c r="Z17" s="5">
        <f t="shared" ca="1" si="4"/>
        <v>0</v>
      </c>
      <c r="AA17" s="5">
        <f t="shared" ca="1" si="4"/>
        <v>0</v>
      </c>
      <c r="AB17" s="5">
        <f t="shared" ca="1" si="4"/>
        <v>0</v>
      </c>
      <c r="AC17" s="5">
        <f t="shared" ca="1" si="4"/>
        <v>0</v>
      </c>
      <c r="AD17" s="5">
        <f t="shared" ca="1" si="4"/>
        <v>0</v>
      </c>
      <c r="AE17" s="5">
        <f t="shared" ca="1" si="4"/>
        <v>0</v>
      </c>
      <c r="AF17" s="5">
        <f t="shared" ca="1" si="4"/>
        <v>0</v>
      </c>
      <c r="AG17" s="5">
        <f t="shared" ca="1" si="4"/>
        <v>0</v>
      </c>
      <c r="AH17" s="5">
        <f t="shared" ca="1" si="4"/>
        <v>0</v>
      </c>
      <c r="AI17" s="5">
        <f t="shared" ca="1" si="4"/>
        <v>0</v>
      </c>
      <c r="AJ17" s="5">
        <f t="shared" ca="1" si="4"/>
        <v>0</v>
      </c>
      <c r="AK17" s="5">
        <f t="shared" ca="1" si="5"/>
        <v>0</v>
      </c>
      <c r="AL17" s="5">
        <f t="shared" ca="1" si="5"/>
        <v>0</v>
      </c>
      <c r="AM17" s="5">
        <f t="shared" ca="1" si="5"/>
        <v>0</v>
      </c>
      <c r="AN17" s="5">
        <f t="shared" ca="1" si="5"/>
        <v>0</v>
      </c>
      <c r="AO17" s="5">
        <f t="shared" ca="1" si="5"/>
        <v>0</v>
      </c>
      <c r="AP17" s="5">
        <f t="shared" ca="1" si="5"/>
        <v>0</v>
      </c>
      <c r="AQ17" s="5">
        <f t="shared" ca="1" si="5"/>
        <v>0</v>
      </c>
      <c r="AR17" s="5">
        <f t="shared" ca="1" si="5"/>
        <v>0</v>
      </c>
      <c r="AS17" s="5">
        <f t="shared" ca="1" si="5"/>
        <v>0</v>
      </c>
      <c r="AT17" s="5">
        <f t="shared" ca="1" si="5"/>
        <v>0</v>
      </c>
      <c r="AU17" s="5">
        <f t="shared" ca="1" si="5"/>
        <v>0</v>
      </c>
      <c r="AV17" s="5">
        <f t="shared" ca="1" si="5"/>
        <v>0</v>
      </c>
      <c r="AW17" s="5">
        <f t="shared" ca="1" si="5"/>
        <v>0</v>
      </c>
      <c r="AX17" s="5">
        <f t="shared" ca="1" si="5"/>
        <v>0</v>
      </c>
      <c r="AY17" s="5">
        <f t="shared" ca="1" si="5"/>
        <v>0</v>
      </c>
      <c r="AZ17" s="5">
        <f t="shared" ca="1" si="5"/>
        <v>0</v>
      </c>
      <c r="BA17" s="5">
        <f t="shared" ca="1" si="6"/>
        <v>0</v>
      </c>
      <c r="BB17" s="5">
        <f t="shared" ca="1" si="6"/>
        <v>0</v>
      </c>
      <c r="BC17" s="5">
        <f t="shared" ca="1" si="6"/>
        <v>0</v>
      </c>
      <c r="BD17" s="5">
        <f t="shared" ca="1" si="6"/>
        <v>0</v>
      </c>
      <c r="BE17" s="5">
        <f t="shared" ca="1" si="6"/>
        <v>0</v>
      </c>
      <c r="BF17" s="5">
        <f t="shared" ca="1" si="6"/>
        <v>0</v>
      </c>
      <c r="BG17" s="5">
        <f t="shared" ca="1" si="6"/>
        <v>0</v>
      </c>
      <c r="BH17" s="5">
        <f t="shared" ca="1" si="6"/>
        <v>0</v>
      </c>
      <c r="BI17" s="5">
        <f t="shared" ca="1" si="6"/>
        <v>0</v>
      </c>
      <c r="BJ17" s="5">
        <f t="shared" ca="1" si="6"/>
        <v>0</v>
      </c>
      <c r="BK17" s="5">
        <f t="shared" ca="1" si="6"/>
        <v>0</v>
      </c>
      <c r="BL17" s="5">
        <f t="shared" ca="1" si="6"/>
        <v>0</v>
      </c>
      <c r="BM17" s="5">
        <f t="shared" ca="1" si="6"/>
        <v>0</v>
      </c>
      <c r="BN17" s="5">
        <f t="shared" ca="1" si="6"/>
        <v>0</v>
      </c>
      <c r="BO17" s="5">
        <f t="shared" ca="1" si="6"/>
        <v>0</v>
      </c>
    </row>
    <row r="18" spans="2:67" ht="10.5" hidden="1" thickBot="1" x14ac:dyDescent="0.25">
      <c r="E18" s="20">
        <v>13</v>
      </c>
      <c r="F18" s="17"/>
      <c r="G18" s="18"/>
      <c r="H18" s="18"/>
      <c r="I18" s="18"/>
      <c r="J18" s="18"/>
      <c r="K18" s="18"/>
      <c r="L18" s="21"/>
      <c r="O18" s="29" t="e">
        <f>#REF!*(1+$C$19)^(-(1+#REF!))</f>
        <v>#REF!</v>
      </c>
      <c r="P18" s="21" t="e">
        <f>#REF!*(1+$C$19)^(-(1+#REF!))</f>
        <v>#REF!</v>
      </c>
      <c r="Q18" s="72"/>
      <c r="R18">
        <v>13</v>
      </c>
      <c r="S18" s="11">
        <f t="shared" si="3"/>
        <v>0</v>
      </c>
      <c r="T18" s="5">
        <f t="shared" ca="1" si="7"/>
        <v>0</v>
      </c>
      <c r="U18" s="5">
        <f t="shared" ca="1" si="4"/>
        <v>0</v>
      </c>
      <c r="V18" s="5">
        <f t="shared" ca="1" si="4"/>
        <v>0</v>
      </c>
      <c r="W18" s="5">
        <f t="shared" ca="1" si="4"/>
        <v>0</v>
      </c>
      <c r="X18" s="5">
        <f t="shared" ca="1" si="4"/>
        <v>0</v>
      </c>
      <c r="Y18" s="5">
        <f t="shared" ca="1" si="4"/>
        <v>0</v>
      </c>
      <c r="Z18" s="5">
        <f t="shared" ca="1" si="4"/>
        <v>0</v>
      </c>
      <c r="AA18" s="5">
        <f t="shared" ca="1" si="4"/>
        <v>0</v>
      </c>
      <c r="AB18" s="5">
        <f t="shared" ca="1" si="4"/>
        <v>0</v>
      </c>
      <c r="AC18" s="5">
        <f t="shared" ca="1" si="4"/>
        <v>0</v>
      </c>
      <c r="AD18" s="5">
        <f t="shared" ca="1" si="4"/>
        <v>0</v>
      </c>
      <c r="AE18" s="5">
        <f t="shared" ca="1" si="4"/>
        <v>0</v>
      </c>
      <c r="AF18" s="5">
        <f t="shared" ca="1" si="4"/>
        <v>0</v>
      </c>
      <c r="AG18" s="5">
        <f t="shared" ca="1" si="4"/>
        <v>0</v>
      </c>
      <c r="AH18" s="5">
        <f t="shared" ca="1" si="4"/>
        <v>0</v>
      </c>
      <c r="AI18" s="5">
        <f t="shared" ca="1" si="4"/>
        <v>0</v>
      </c>
      <c r="AJ18" s="5">
        <f t="shared" ca="1" si="4"/>
        <v>0</v>
      </c>
      <c r="AK18" s="5">
        <f t="shared" ca="1" si="5"/>
        <v>0</v>
      </c>
      <c r="AL18" s="5">
        <f t="shared" ca="1" si="5"/>
        <v>0</v>
      </c>
      <c r="AM18" s="5">
        <f t="shared" ca="1" si="5"/>
        <v>0</v>
      </c>
      <c r="AN18" s="5">
        <f t="shared" ca="1" si="5"/>
        <v>0</v>
      </c>
      <c r="AO18" s="5">
        <f t="shared" ca="1" si="5"/>
        <v>0</v>
      </c>
      <c r="AP18" s="5">
        <f t="shared" ca="1" si="5"/>
        <v>0</v>
      </c>
      <c r="AQ18" s="5">
        <f t="shared" ca="1" si="5"/>
        <v>0</v>
      </c>
      <c r="AR18" s="5">
        <f t="shared" ca="1" si="5"/>
        <v>0</v>
      </c>
      <c r="AS18" s="5">
        <f t="shared" ca="1" si="5"/>
        <v>0</v>
      </c>
      <c r="AT18" s="5">
        <f t="shared" ca="1" si="5"/>
        <v>0</v>
      </c>
      <c r="AU18" s="5">
        <f t="shared" ca="1" si="5"/>
        <v>0</v>
      </c>
      <c r="AV18" s="5">
        <f t="shared" ca="1" si="5"/>
        <v>0</v>
      </c>
      <c r="AW18" s="5">
        <f t="shared" ca="1" si="5"/>
        <v>0</v>
      </c>
      <c r="AX18" s="5">
        <f t="shared" ca="1" si="5"/>
        <v>0</v>
      </c>
      <c r="AY18" s="5">
        <f t="shared" ca="1" si="5"/>
        <v>0</v>
      </c>
      <c r="AZ18" s="5">
        <f t="shared" ca="1" si="5"/>
        <v>0</v>
      </c>
      <c r="BA18" s="5">
        <f t="shared" ca="1" si="6"/>
        <v>0</v>
      </c>
      <c r="BB18" s="5">
        <f t="shared" ca="1" si="6"/>
        <v>0</v>
      </c>
      <c r="BC18" s="5">
        <f t="shared" ca="1" si="6"/>
        <v>0</v>
      </c>
      <c r="BD18" s="5">
        <f t="shared" ca="1" si="6"/>
        <v>0</v>
      </c>
      <c r="BE18" s="5">
        <f t="shared" ca="1" si="6"/>
        <v>0</v>
      </c>
      <c r="BF18" s="5">
        <f t="shared" ca="1" si="6"/>
        <v>0</v>
      </c>
      <c r="BG18" s="5">
        <f t="shared" ca="1" si="6"/>
        <v>0</v>
      </c>
      <c r="BH18" s="5">
        <f t="shared" ca="1" si="6"/>
        <v>0</v>
      </c>
      <c r="BI18" s="5">
        <f t="shared" ca="1" si="6"/>
        <v>0</v>
      </c>
      <c r="BJ18" s="5">
        <f t="shared" ca="1" si="6"/>
        <v>0</v>
      </c>
      <c r="BK18" s="5">
        <f t="shared" ca="1" si="6"/>
        <v>0</v>
      </c>
      <c r="BL18" s="5">
        <f t="shared" ca="1" si="6"/>
        <v>0</v>
      </c>
      <c r="BM18" s="5">
        <f t="shared" ca="1" si="6"/>
        <v>0</v>
      </c>
      <c r="BN18" s="5">
        <f t="shared" ca="1" si="6"/>
        <v>0</v>
      </c>
      <c r="BO18" s="5">
        <f t="shared" ca="1" si="6"/>
        <v>0</v>
      </c>
    </row>
    <row r="19" spans="2:67" ht="10.5" hidden="1" thickBot="1" x14ac:dyDescent="0.25">
      <c r="E19" s="20">
        <v>14</v>
      </c>
      <c r="F19" s="17"/>
      <c r="G19" s="18"/>
      <c r="H19" s="18"/>
      <c r="I19" s="18"/>
      <c r="J19" s="18"/>
      <c r="K19" s="18"/>
      <c r="L19" s="21"/>
      <c r="O19" s="29">
        <f t="shared" ref="O19:O30" si="8">K18*(1+$C$19)^(-(1+$E18))</f>
        <v>0</v>
      </c>
      <c r="P19" s="21">
        <f t="shared" ref="P19:P30" si="9">J18*(1+$C$19)^(-(1+$E18))</f>
        <v>0</v>
      </c>
      <c r="Q19" s="72"/>
      <c r="R19">
        <v>14</v>
      </c>
      <c r="S19" s="11">
        <f t="shared" si="3"/>
        <v>0</v>
      </c>
      <c r="T19" s="5">
        <f t="shared" ca="1" si="7"/>
        <v>0</v>
      </c>
      <c r="U19" s="5">
        <f t="shared" ca="1" si="4"/>
        <v>0</v>
      </c>
      <c r="V19" s="5">
        <f t="shared" ca="1" si="4"/>
        <v>0</v>
      </c>
      <c r="W19" s="5">
        <f t="shared" ca="1" si="4"/>
        <v>0</v>
      </c>
      <c r="X19" s="5">
        <f t="shared" ca="1" si="4"/>
        <v>0</v>
      </c>
      <c r="Y19" s="5">
        <f t="shared" ca="1" si="4"/>
        <v>0</v>
      </c>
      <c r="Z19" s="5">
        <f t="shared" ca="1" si="4"/>
        <v>0</v>
      </c>
      <c r="AA19" s="5">
        <f t="shared" ca="1" si="4"/>
        <v>0</v>
      </c>
      <c r="AB19" s="5">
        <f t="shared" ca="1" si="4"/>
        <v>0</v>
      </c>
      <c r="AC19" s="5">
        <f t="shared" ca="1" si="4"/>
        <v>0</v>
      </c>
      <c r="AD19" s="5">
        <f t="shared" ca="1" si="4"/>
        <v>0</v>
      </c>
      <c r="AE19" s="5">
        <f t="shared" ca="1" si="4"/>
        <v>0</v>
      </c>
      <c r="AF19" s="5">
        <f t="shared" ca="1" si="4"/>
        <v>0</v>
      </c>
      <c r="AG19" s="5">
        <f t="shared" ca="1" si="4"/>
        <v>0</v>
      </c>
      <c r="AH19" s="5">
        <f t="shared" ca="1" si="4"/>
        <v>0</v>
      </c>
      <c r="AI19" s="5">
        <f t="shared" ca="1" si="4"/>
        <v>0</v>
      </c>
      <c r="AJ19" s="5">
        <f t="shared" ca="1" si="4"/>
        <v>0</v>
      </c>
      <c r="AK19" s="5">
        <f t="shared" ca="1" si="5"/>
        <v>0</v>
      </c>
      <c r="AL19" s="5">
        <f t="shared" ca="1" si="5"/>
        <v>0</v>
      </c>
      <c r="AM19" s="5">
        <f t="shared" ca="1" si="5"/>
        <v>0</v>
      </c>
      <c r="AN19" s="5">
        <f t="shared" ca="1" si="5"/>
        <v>0</v>
      </c>
      <c r="AO19" s="5">
        <f t="shared" ca="1" si="5"/>
        <v>0</v>
      </c>
      <c r="AP19" s="5">
        <f t="shared" ca="1" si="5"/>
        <v>0</v>
      </c>
      <c r="AQ19" s="5">
        <f t="shared" ca="1" si="5"/>
        <v>0</v>
      </c>
      <c r="AR19" s="5">
        <f t="shared" ca="1" si="5"/>
        <v>0</v>
      </c>
      <c r="AS19" s="5">
        <f t="shared" ca="1" si="5"/>
        <v>0</v>
      </c>
      <c r="AT19" s="5">
        <f t="shared" ca="1" si="5"/>
        <v>0</v>
      </c>
      <c r="AU19" s="5">
        <f t="shared" ca="1" si="5"/>
        <v>0</v>
      </c>
      <c r="AV19" s="5">
        <f t="shared" ca="1" si="5"/>
        <v>0</v>
      </c>
      <c r="AW19" s="5">
        <f t="shared" ca="1" si="5"/>
        <v>0</v>
      </c>
      <c r="AX19" s="5">
        <f t="shared" ca="1" si="5"/>
        <v>0</v>
      </c>
      <c r="AY19" s="5">
        <f t="shared" ca="1" si="5"/>
        <v>0</v>
      </c>
      <c r="AZ19" s="5">
        <f t="shared" ca="1" si="5"/>
        <v>0</v>
      </c>
      <c r="BA19" s="5">
        <f t="shared" ca="1" si="6"/>
        <v>0</v>
      </c>
      <c r="BB19" s="5">
        <f t="shared" ca="1" si="6"/>
        <v>0</v>
      </c>
      <c r="BC19" s="5">
        <f t="shared" ca="1" si="6"/>
        <v>0</v>
      </c>
      <c r="BD19" s="5">
        <f t="shared" ca="1" si="6"/>
        <v>0</v>
      </c>
      <c r="BE19" s="5">
        <f t="shared" ca="1" si="6"/>
        <v>0</v>
      </c>
      <c r="BF19" s="5">
        <f t="shared" ca="1" si="6"/>
        <v>0</v>
      </c>
      <c r="BG19" s="5">
        <f t="shared" ca="1" si="6"/>
        <v>0</v>
      </c>
      <c r="BH19" s="5">
        <f t="shared" ca="1" si="6"/>
        <v>0</v>
      </c>
      <c r="BI19" s="5">
        <f t="shared" ca="1" si="6"/>
        <v>0</v>
      </c>
      <c r="BJ19" s="5">
        <f t="shared" ca="1" si="6"/>
        <v>0</v>
      </c>
      <c r="BK19" s="5">
        <f t="shared" ca="1" si="6"/>
        <v>0</v>
      </c>
      <c r="BL19" s="5">
        <f t="shared" ca="1" si="6"/>
        <v>0</v>
      </c>
      <c r="BM19" s="5">
        <f t="shared" ca="1" si="6"/>
        <v>0</v>
      </c>
      <c r="BN19" s="5">
        <f t="shared" ca="1" si="6"/>
        <v>0</v>
      </c>
      <c r="BO19" s="5">
        <f t="shared" ca="1" si="6"/>
        <v>0</v>
      </c>
    </row>
    <row r="20" spans="2:67" ht="10.5" hidden="1" thickBot="1" x14ac:dyDescent="0.25">
      <c r="E20" s="20">
        <v>15</v>
      </c>
      <c r="F20" s="17"/>
      <c r="G20" s="18"/>
      <c r="H20" s="18"/>
      <c r="I20" s="18"/>
      <c r="J20" s="18"/>
      <c r="K20" s="18"/>
      <c r="L20" s="21"/>
      <c r="O20" s="29">
        <f t="shared" si="8"/>
        <v>0</v>
      </c>
      <c r="P20" s="21">
        <f t="shared" si="9"/>
        <v>0</v>
      </c>
      <c r="Q20" s="72"/>
      <c r="R20">
        <v>15</v>
      </c>
      <c r="S20" s="11">
        <f t="shared" si="3"/>
        <v>0</v>
      </c>
      <c r="T20" s="5">
        <f t="shared" ca="1" si="7"/>
        <v>0</v>
      </c>
      <c r="U20" s="5">
        <f t="shared" ca="1" si="4"/>
        <v>0</v>
      </c>
      <c r="V20" s="5">
        <f t="shared" ca="1" si="4"/>
        <v>0</v>
      </c>
      <c r="W20" s="5">
        <f t="shared" ca="1" si="4"/>
        <v>0</v>
      </c>
      <c r="X20" s="5">
        <f t="shared" ca="1" si="4"/>
        <v>0</v>
      </c>
      <c r="Y20" s="5">
        <f t="shared" ca="1" si="4"/>
        <v>0</v>
      </c>
      <c r="Z20" s="5">
        <f t="shared" ca="1" si="4"/>
        <v>0</v>
      </c>
      <c r="AA20" s="5">
        <f t="shared" ca="1" si="4"/>
        <v>0</v>
      </c>
      <c r="AB20" s="5">
        <f t="shared" ca="1" si="4"/>
        <v>0</v>
      </c>
      <c r="AC20" s="5">
        <f t="shared" ca="1" si="4"/>
        <v>0</v>
      </c>
      <c r="AD20" s="5">
        <f t="shared" ca="1" si="4"/>
        <v>0</v>
      </c>
      <c r="AE20" s="5">
        <f t="shared" ca="1" si="4"/>
        <v>0</v>
      </c>
      <c r="AF20" s="5">
        <f t="shared" ca="1" si="4"/>
        <v>0</v>
      </c>
      <c r="AG20" s="5">
        <f t="shared" ca="1" si="4"/>
        <v>0</v>
      </c>
      <c r="AH20" s="5">
        <f t="shared" ca="1" si="4"/>
        <v>0</v>
      </c>
      <c r="AI20" s="5">
        <f t="shared" ca="1" si="4"/>
        <v>0</v>
      </c>
      <c r="AJ20" s="5">
        <f t="shared" ca="1" si="4"/>
        <v>0</v>
      </c>
      <c r="AK20" s="5">
        <f t="shared" ca="1" si="5"/>
        <v>0</v>
      </c>
      <c r="AL20" s="5">
        <f t="shared" ca="1" si="5"/>
        <v>0</v>
      </c>
      <c r="AM20" s="5">
        <f t="shared" ca="1" si="5"/>
        <v>0</v>
      </c>
      <c r="AN20" s="5">
        <f t="shared" ca="1" si="5"/>
        <v>0</v>
      </c>
      <c r="AO20" s="5">
        <f t="shared" ca="1" si="5"/>
        <v>0</v>
      </c>
      <c r="AP20" s="5">
        <f t="shared" ca="1" si="5"/>
        <v>0</v>
      </c>
      <c r="AQ20" s="5">
        <f t="shared" ca="1" si="5"/>
        <v>0</v>
      </c>
      <c r="AR20" s="5">
        <f t="shared" ca="1" si="5"/>
        <v>0</v>
      </c>
      <c r="AS20" s="5">
        <f t="shared" ca="1" si="5"/>
        <v>0</v>
      </c>
      <c r="AT20" s="5">
        <f t="shared" ca="1" si="5"/>
        <v>0</v>
      </c>
      <c r="AU20" s="5">
        <f t="shared" ca="1" si="5"/>
        <v>0</v>
      </c>
      <c r="AV20" s="5">
        <f t="shared" ca="1" si="5"/>
        <v>0</v>
      </c>
      <c r="AW20" s="5">
        <f t="shared" ca="1" si="5"/>
        <v>0</v>
      </c>
      <c r="AX20" s="5">
        <f t="shared" ca="1" si="5"/>
        <v>0</v>
      </c>
      <c r="AY20" s="5">
        <f t="shared" ca="1" si="5"/>
        <v>0</v>
      </c>
      <c r="AZ20" s="5">
        <f t="shared" ca="1" si="5"/>
        <v>0</v>
      </c>
      <c r="BA20" s="5">
        <f t="shared" ca="1" si="6"/>
        <v>0</v>
      </c>
      <c r="BB20" s="5">
        <f t="shared" ca="1" si="6"/>
        <v>0</v>
      </c>
      <c r="BC20" s="5">
        <f t="shared" ca="1" si="6"/>
        <v>0</v>
      </c>
      <c r="BD20" s="5">
        <f t="shared" ca="1" si="6"/>
        <v>0</v>
      </c>
      <c r="BE20" s="5">
        <f t="shared" ca="1" si="6"/>
        <v>0</v>
      </c>
      <c r="BF20" s="5">
        <f t="shared" ca="1" si="6"/>
        <v>0</v>
      </c>
      <c r="BG20" s="5">
        <f t="shared" ca="1" si="6"/>
        <v>0</v>
      </c>
      <c r="BH20" s="5">
        <f t="shared" ca="1" si="6"/>
        <v>0</v>
      </c>
      <c r="BI20" s="5">
        <f t="shared" ca="1" si="6"/>
        <v>0</v>
      </c>
      <c r="BJ20" s="5">
        <f t="shared" ca="1" si="6"/>
        <v>0</v>
      </c>
      <c r="BK20" s="5">
        <f t="shared" ca="1" si="6"/>
        <v>0</v>
      </c>
      <c r="BL20" s="5">
        <f t="shared" ca="1" si="6"/>
        <v>0</v>
      </c>
      <c r="BM20" s="5">
        <f t="shared" ca="1" si="6"/>
        <v>0</v>
      </c>
      <c r="BN20" s="5">
        <f t="shared" ca="1" si="6"/>
        <v>0</v>
      </c>
      <c r="BO20" s="5">
        <f t="shared" ca="1" si="6"/>
        <v>0</v>
      </c>
    </row>
    <row r="21" spans="2:67" ht="10.5" hidden="1" thickBot="1" x14ac:dyDescent="0.25">
      <c r="E21" s="20">
        <v>16</v>
      </c>
      <c r="F21" s="17"/>
      <c r="G21" s="18"/>
      <c r="H21" s="18"/>
      <c r="I21" s="18"/>
      <c r="J21" s="18"/>
      <c r="K21" s="18"/>
      <c r="L21" s="21"/>
      <c r="O21" s="29">
        <f t="shared" si="8"/>
        <v>0</v>
      </c>
      <c r="P21" s="21">
        <f t="shared" si="9"/>
        <v>0</v>
      </c>
      <c r="Q21" s="72"/>
      <c r="R21">
        <v>16</v>
      </c>
      <c r="S21" s="11" t="e">
        <f>+#REF!</f>
        <v>#REF!</v>
      </c>
      <c r="T21" s="5">
        <f t="shared" ca="1" si="7"/>
        <v>0</v>
      </c>
      <c r="U21" s="5">
        <f t="shared" ca="1" si="4"/>
        <v>0</v>
      </c>
      <c r="V21" s="5">
        <f t="shared" ca="1" si="4"/>
        <v>0</v>
      </c>
      <c r="W21" s="5">
        <f t="shared" ca="1" si="4"/>
        <v>0</v>
      </c>
      <c r="X21" s="5">
        <f t="shared" ca="1" si="4"/>
        <v>0</v>
      </c>
      <c r="Y21" s="5">
        <f t="shared" ca="1" si="4"/>
        <v>0</v>
      </c>
      <c r="Z21" s="5">
        <f t="shared" ca="1" si="4"/>
        <v>0</v>
      </c>
      <c r="AA21" s="5">
        <f t="shared" ca="1" si="4"/>
        <v>0</v>
      </c>
      <c r="AB21" s="5">
        <f t="shared" ca="1" si="4"/>
        <v>0</v>
      </c>
      <c r="AC21" s="5">
        <f t="shared" ca="1" si="4"/>
        <v>0</v>
      </c>
      <c r="AD21" s="5">
        <f t="shared" ca="1" si="4"/>
        <v>0</v>
      </c>
      <c r="AE21" s="5">
        <f t="shared" ca="1" si="4"/>
        <v>0</v>
      </c>
      <c r="AF21" s="5">
        <f t="shared" ca="1" si="4"/>
        <v>0</v>
      </c>
      <c r="AG21" s="5">
        <f t="shared" ca="1" si="4"/>
        <v>0</v>
      </c>
      <c r="AH21" s="5">
        <f t="shared" ca="1" si="4"/>
        <v>0</v>
      </c>
      <c r="AI21" s="5">
        <f t="shared" ca="1" si="4"/>
        <v>0</v>
      </c>
      <c r="AJ21" s="5">
        <f t="shared" ref="AJ21:AY29" ca="1" si="10">+IFERROR(IF($R21&lt;=24,IF($R21&lt;=AJ$3,$S21*INDIRECT(INDEX($T$2:$BO$2,1,MATCH(AJ$3-$R21+1,$T$1:$BO$1,0))&amp;"$5"),0),IF($R21&gt;24,IF(MOD($R21,24)&lt;=AJ$3,$S21*INDIRECT(INDEX($T$2:$BO$2,1,MATCH(AJ$3-$R21+1,$T$1:$BO$1,0))&amp;"$5"),0),0)),0)</f>
        <v>0</v>
      </c>
      <c r="AK21" s="5">
        <f t="shared" ca="1" si="5"/>
        <v>0</v>
      </c>
      <c r="AL21" s="5">
        <f t="shared" ca="1" si="5"/>
        <v>0</v>
      </c>
      <c r="AM21" s="5">
        <f t="shared" ca="1" si="5"/>
        <v>0</v>
      </c>
      <c r="AN21" s="5">
        <f t="shared" ca="1" si="5"/>
        <v>0</v>
      </c>
      <c r="AO21" s="5">
        <f t="shared" ca="1" si="5"/>
        <v>0</v>
      </c>
      <c r="AP21" s="5">
        <f t="shared" ca="1" si="5"/>
        <v>0</v>
      </c>
      <c r="AQ21" s="5">
        <f t="shared" ca="1" si="5"/>
        <v>0</v>
      </c>
      <c r="AR21" s="5">
        <f t="shared" ca="1" si="5"/>
        <v>0</v>
      </c>
      <c r="AS21" s="5">
        <f t="shared" ca="1" si="5"/>
        <v>0</v>
      </c>
      <c r="AT21" s="5">
        <f t="shared" ca="1" si="5"/>
        <v>0</v>
      </c>
      <c r="AU21" s="5">
        <f t="shared" ca="1" si="5"/>
        <v>0</v>
      </c>
      <c r="AV21" s="5">
        <f t="shared" ca="1" si="5"/>
        <v>0</v>
      </c>
      <c r="AW21" s="5">
        <f t="shared" ca="1" si="5"/>
        <v>0</v>
      </c>
      <c r="AX21" s="5">
        <f t="shared" ca="1" si="5"/>
        <v>0</v>
      </c>
      <c r="AY21" s="5">
        <f t="shared" ca="1" si="5"/>
        <v>0</v>
      </c>
      <c r="AZ21" s="5">
        <f t="shared" ref="AZ21:BO29" ca="1" si="11">+IFERROR(IF($R21&lt;=24,IF($R21&lt;=AZ$3,$S21*INDIRECT(INDEX($T$2:$BO$2,1,MATCH(AZ$3-$R21+1,$T$1:$BO$1,0))&amp;"$5"),0),IF($R21&gt;24,IF(MOD($R21,24)&lt;=AZ$3,$S21*INDIRECT(INDEX($T$2:$BO$2,1,MATCH(AZ$3-$R21+1,$T$1:$BO$1,0))&amp;"$5"),0),0)),0)</f>
        <v>0</v>
      </c>
      <c r="BA21" s="5">
        <f t="shared" ca="1" si="6"/>
        <v>0</v>
      </c>
      <c r="BB21" s="5">
        <f t="shared" ca="1" si="6"/>
        <v>0</v>
      </c>
      <c r="BC21" s="5">
        <f t="shared" ca="1" si="6"/>
        <v>0</v>
      </c>
      <c r="BD21" s="5">
        <f t="shared" ca="1" si="6"/>
        <v>0</v>
      </c>
      <c r="BE21" s="5">
        <f t="shared" ca="1" si="6"/>
        <v>0</v>
      </c>
      <c r="BF21" s="5">
        <f t="shared" ca="1" si="6"/>
        <v>0</v>
      </c>
      <c r="BG21" s="5">
        <f t="shared" ca="1" si="6"/>
        <v>0</v>
      </c>
      <c r="BH21" s="5">
        <f t="shared" ca="1" si="6"/>
        <v>0</v>
      </c>
      <c r="BI21" s="5">
        <f t="shared" ca="1" si="6"/>
        <v>0</v>
      </c>
      <c r="BJ21" s="5">
        <f t="shared" ca="1" si="6"/>
        <v>0</v>
      </c>
      <c r="BK21" s="5">
        <f t="shared" ca="1" si="6"/>
        <v>0</v>
      </c>
      <c r="BL21" s="5">
        <f t="shared" ca="1" si="6"/>
        <v>0</v>
      </c>
      <c r="BM21" s="5">
        <f t="shared" ca="1" si="6"/>
        <v>0</v>
      </c>
      <c r="BN21" s="5">
        <f t="shared" ca="1" si="6"/>
        <v>0</v>
      </c>
      <c r="BO21" s="5">
        <f t="shared" ca="1" si="6"/>
        <v>0</v>
      </c>
    </row>
    <row r="22" spans="2:67" ht="10.5" hidden="1" thickBot="1" x14ac:dyDescent="0.25">
      <c r="D22" s="2"/>
      <c r="E22" s="20">
        <v>17</v>
      </c>
      <c r="F22" s="17"/>
      <c r="G22" s="18"/>
      <c r="H22" s="18"/>
      <c r="I22" s="18"/>
      <c r="J22" s="18"/>
      <c r="K22" s="18"/>
      <c r="L22" s="21"/>
      <c r="O22" s="29">
        <f t="shared" si="8"/>
        <v>0</v>
      </c>
      <c r="P22" s="21">
        <f t="shared" si="9"/>
        <v>0</v>
      </c>
      <c r="Q22" s="72"/>
      <c r="R22">
        <v>17</v>
      </c>
      <c r="S22" s="11" t="e">
        <f>+#REF!</f>
        <v>#REF!</v>
      </c>
      <c r="T22" s="5">
        <f t="shared" ca="1" si="7"/>
        <v>0</v>
      </c>
      <c r="U22" s="5">
        <f t="shared" ca="1" si="7"/>
        <v>0</v>
      </c>
      <c r="V22" s="5">
        <f t="shared" ca="1" si="7"/>
        <v>0</v>
      </c>
      <c r="W22" s="5">
        <f t="shared" ca="1" si="7"/>
        <v>0</v>
      </c>
      <c r="X22" s="5">
        <f t="shared" ca="1" si="7"/>
        <v>0</v>
      </c>
      <c r="Y22" s="5">
        <f t="shared" ca="1" si="7"/>
        <v>0</v>
      </c>
      <c r="Z22" s="5">
        <f t="shared" ca="1" si="7"/>
        <v>0</v>
      </c>
      <c r="AA22" s="5">
        <f t="shared" ca="1" si="7"/>
        <v>0</v>
      </c>
      <c r="AB22" s="5">
        <f t="shared" ca="1" si="7"/>
        <v>0</v>
      </c>
      <c r="AC22" s="5">
        <f t="shared" ca="1" si="7"/>
        <v>0</v>
      </c>
      <c r="AD22" s="5">
        <f t="shared" ca="1" si="7"/>
        <v>0</v>
      </c>
      <c r="AE22" s="5">
        <f t="shared" ca="1" si="7"/>
        <v>0</v>
      </c>
      <c r="AF22" s="5">
        <f t="shared" ca="1" si="7"/>
        <v>0</v>
      </c>
      <c r="AG22" s="5">
        <f t="shared" ca="1" si="7"/>
        <v>0</v>
      </c>
      <c r="AH22" s="5">
        <f t="shared" ca="1" si="7"/>
        <v>0</v>
      </c>
      <c r="AI22" s="5">
        <f t="shared" ca="1" si="7"/>
        <v>0</v>
      </c>
      <c r="AJ22" s="5">
        <f t="shared" ca="1" si="10"/>
        <v>0</v>
      </c>
      <c r="AK22" s="5">
        <f t="shared" ca="1" si="10"/>
        <v>0</v>
      </c>
      <c r="AL22" s="5">
        <f t="shared" ca="1" si="10"/>
        <v>0</v>
      </c>
      <c r="AM22" s="5">
        <f t="shared" ca="1" si="10"/>
        <v>0</v>
      </c>
      <c r="AN22" s="5">
        <f t="shared" ca="1" si="10"/>
        <v>0</v>
      </c>
      <c r="AO22" s="5">
        <f t="shared" ca="1" si="10"/>
        <v>0</v>
      </c>
      <c r="AP22" s="5">
        <f t="shared" ca="1" si="10"/>
        <v>0</v>
      </c>
      <c r="AQ22" s="5">
        <f t="shared" ca="1" si="10"/>
        <v>0</v>
      </c>
      <c r="AR22" s="5">
        <f t="shared" ca="1" si="10"/>
        <v>0</v>
      </c>
      <c r="AS22" s="5">
        <f t="shared" ca="1" si="10"/>
        <v>0</v>
      </c>
      <c r="AT22" s="5">
        <f t="shared" ca="1" si="10"/>
        <v>0</v>
      </c>
      <c r="AU22" s="5">
        <f t="shared" ca="1" si="10"/>
        <v>0</v>
      </c>
      <c r="AV22" s="5">
        <f t="shared" ca="1" si="10"/>
        <v>0</v>
      </c>
      <c r="AW22" s="5">
        <f t="shared" ca="1" si="10"/>
        <v>0</v>
      </c>
      <c r="AX22" s="5">
        <f t="shared" ca="1" si="10"/>
        <v>0</v>
      </c>
      <c r="AY22" s="5">
        <f t="shared" ca="1" si="10"/>
        <v>0</v>
      </c>
      <c r="AZ22" s="5">
        <f t="shared" ca="1" si="11"/>
        <v>0</v>
      </c>
      <c r="BA22" s="5">
        <f t="shared" ca="1" si="11"/>
        <v>0</v>
      </c>
      <c r="BB22" s="5">
        <f t="shared" ca="1" si="11"/>
        <v>0</v>
      </c>
      <c r="BC22" s="5">
        <f t="shared" ca="1" si="11"/>
        <v>0</v>
      </c>
      <c r="BD22" s="5">
        <f t="shared" ca="1" si="11"/>
        <v>0</v>
      </c>
      <c r="BE22" s="5">
        <f t="shared" ca="1" si="11"/>
        <v>0</v>
      </c>
      <c r="BF22" s="5">
        <f t="shared" ca="1" si="11"/>
        <v>0</v>
      </c>
      <c r="BG22" s="5">
        <f t="shared" ca="1" si="11"/>
        <v>0</v>
      </c>
      <c r="BH22" s="5">
        <f t="shared" ca="1" si="11"/>
        <v>0</v>
      </c>
      <c r="BI22" s="5">
        <f t="shared" ca="1" si="11"/>
        <v>0</v>
      </c>
      <c r="BJ22" s="5">
        <f t="shared" ca="1" si="11"/>
        <v>0</v>
      </c>
      <c r="BK22" s="5">
        <f t="shared" ca="1" si="11"/>
        <v>0</v>
      </c>
      <c r="BL22" s="5">
        <f t="shared" ca="1" si="11"/>
        <v>0</v>
      </c>
      <c r="BM22" s="5">
        <f t="shared" ca="1" si="11"/>
        <v>0</v>
      </c>
      <c r="BN22" s="5">
        <f t="shared" ca="1" si="11"/>
        <v>0</v>
      </c>
      <c r="BO22" s="5">
        <f t="shared" ca="1" si="11"/>
        <v>0</v>
      </c>
    </row>
    <row r="23" spans="2:67" ht="10.5" hidden="1" thickBot="1" x14ac:dyDescent="0.25">
      <c r="E23" s="20">
        <v>18</v>
      </c>
      <c r="F23" s="17"/>
      <c r="G23" s="18"/>
      <c r="H23" s="18"/>
      <c r="I23" s="18"/>
      <c r="J23" s="18"/>
      <c r="K23" s="18"/>
      <c r="L23" s="21"/>
      <c r="O23" s="29">
        <f t="shared" si="8"/>
        <v>0</v>
      </c>
      <c r="P23" s="21">
        <f t="shared" si="9"/>
        <v>0</v>
      </c>
      <c r="Q23" s="72"/>
      <c r="R23">
        <v>18</v>
      </c>
      <c r="S23" s="11" t="e">
        <f>+#REF!</f>
        <v>#REF!</v>
      </c>
      <c r="T23" s="5">
        <f t="shared" ref="T23:AI29" ca="1" si="12">+IFERROR(IF($R23&lt;=24,IF($R23&lt;=T$3,$S23*INDIRECT(INDEX($T$2:$BO$2,1,MATCH(T$3-$R23+1,$T$1:$BO$1,0))&amp;"$5"),0),IF($R23&gt;24,IF(MOD($R23,24)&lt;=T$3,$S23*INDIRECT(INDEX($T$2:$BO$2,1,MATCH(T$3-$R23+1,$T$1:$BO$1,0))&amp;"$5"),0),0)),0)</f>
        <v>0</v>
      </c>
      <c r="U23" s="5">
        <f t="shared" ca="1" si="12"/>
        <v>0</v>
      </c>
      <c r="V23" s="5">
        <f t="shared" ca="1" si="12"/>
        <v>0</v>
      </c>
      <c r="W23" s="5">
        <f t="shared" ca="1" si="12"/>
        <v>0</v>
      </c>
      <c r="X23" s="5">
        <f t="shared" ca="1" si="12"/>
        <v>0</v>
      </c>
      <c r="Y23" s="5">
        <f t="shared" ca="1" si="12"/>
        <v>0</v>
      </c>
      <c r="Z23" s="5">
        <f t="shared" ca="1" si="12"/>
        <v>0</v>
      </c>
      <c r="AA23" s="5">
        <f t="shared" ca="1" si="12"/>
        <v>0</v>
      </c>
      <c r="AB23" s="5">
        <f t="shared" ca="1" si="12"/>
        <v>0</v>
      </c>
      <c r="AC23" s="5">
        <f t="shared" ca="1" si="12"/>
        <v>0</v>
      </c>
      <c r="AD23" s="5">
        <f t="shared" ca="1" si="12"/>
        <v>0</v>
      </c>
      <c r="AE23" s="5">
        <f t="shared" ca="1" si="12"/>
        <v>0</v>
      </c>
      <c r="AF23" s="5">
        <f t="shared" ca="1" si="12"/>
        <v>0</v>
      </c>
      <c r="AG23" s="5">
        <f t="shared" ca="1" si="12"/>
        <v>0</v>
      </c>
      <c r="AH23" s="5">
        <f t="shared" ca="1" si="12"/>
        <v>0</v>
      </c>
      <c r="AI23" s="5">
        <f t="shared" ca="1" si="12"/>
        <v>0</v>
      </c>
      <c r="AJ23" s="5">
        <f t="shared" ca="1" si="10"/>
        <v>0</v>
      </c>
      <c r="AK23" s="5">
        <f t="shared" ca="1" si="10"/>
        <v>0</v>
      </c>
      <c r="AL23" s="5">
        <f t="shared" ca="1" si="10"/>
        <v>0</v>
      </c>
      <c r="AM23" s="5">
        <f t="shared" ca="1" si="10"/>
        <v>0</v>
      </c>
      <c r="AN23" s="5">
        <f t="shared" ca="1" si="10"/>
        <v>0</v>
      </c>
      <c r="AO23" s="5">
        <f t="shared" ca="1" si="10"/>
        <v>0</v>
      </c>
      <c r="AP23" s="5">
        <f t="shared" ca="1" si="10"/>
        <v>0</v>
      </c>
      <c r="AQ23" s="5">
        <f t="shared" ca="1" si="10"/>
        <v>0</v>
      </c>
      <c r="AR23" s="5">
        <f t="shared" ca="1" si="10"/>
        <v>0</v>
      </c>
      <c r="AS23" s="5">
        <f t="shared" ca="1" si="10"/>
        <v>0</v>
      </c>
      <c r="AT23" s="5">
        <f t="shared" ca="1" si="10"/>
        <v>0</v>
      </c>
      <c r="AU23" s="5">
        <f t="shared" ca="1" si="10"/>
        <v>0</v>
      </c>
      <c r="AV23" s="5">
        <f t="shared" ca="1" si="10"/>
        <v>0</v>
      </c>
      <c r="AW23" s="5">
        <f t="shared" ca="1" si="10"/>
        <v>0</v>
      </c>
      <c r="AX23" s="5">
        <f t="shared" ca="1" si="10"/>
        <v>0</v>
      </c>
      <c r="AY23" s="5">
        <f t="shared" ca="1" si="10"/>
        <v>0</v>
      </c>
      <c r="AZ23" s="5">
        <f t="shared" ca="1" si="11"/>
        <v>0</v>
      </c>
      <c r="BA23" s="5">
        <f t="shared" ca="1" si="11"/>
        <v>0</v>
      </c>
      <c r="BB23" s="5">
        <f t="shared" ca="1" si="11"/>
        <v>0</v>
      </c>
      <c r="BC23" s="5">
        <f t="shared" ca="1" si="11"/>
        <v>0</v>
      </c>
      <c r="BD23" s="5">
        <f t="shared" ca="1" si="11"/>
        <v>0</v>
      </c>
      <c r="BE23" s="5">
        <f t="shared" ca="1" si="11"/>
        <v>0</v>
      </c>
      <c r="BF23" s="5">
        <f t="shared" ca="1" si="11"/>
        <v>0</v>
      </c>
      <c r="BG23" s="5">
        <f t="shared" ca="1" si="11"/>
        <v>0</v>
      </c>
      <c r="BH23" s="5">
        <f t="shared" ca="1" si="11"/>
        <v>0</v>
      </c>
      <c r="BI23" s="5">
        <f t="shared" ca="1" si="11"/>
        <v>0</v>
      </c>
      <c r="BJ23" s="5">
        <f t="shared" ca="1" si="11"/>
        <v>0</v>
      </c>
      <c r="BK23" s="5">
        <f t="shared" ca="1" si="11"/>
        <v>0</v>
      </c>
      <c r="BL23" s="5">
        <f t="shared" ca="1" si="11"/>
        <v>0</v>
      </c>
      <c r="BM23" s="5">
        <f t="shared" ca="1" si="11"/>
        <v>0</v>
      </c>
      <c r="BN23" s="5">
        <f t="shared" ca="1" si="11"/>
        <v>0</v>
      </c>
      <c r="BO23" s="5">
        <f t="shared" ca="1" si="11"/>
        <v>0</v>
      </c>
    </row>
    <row r="24" spans="2:67" ht="10.5" hidden="1" thickBot="1" x14ac:dyDescent="0.25">
      <c r="E24" s="20">
        <v>19</v>
      </c>
      <c r="F24" s="17"/>
      <c r="G24" s="18"/>
      <c r="H24" s="18"/>
      <c r="I24" s="18"/>
      <c r="J24" s="18"/>
      <c r="K24" s="18"/>
      <c r="L24" s="21"/>
      <c r="O24" s="29">
        <f t="shared" si="8"/>
        <v>0</v>
      </c>
      <c r="P24" s="21">
        <f t="shared" si="9"/>
        <v>0</v>
      </c>
      <c r="Q24" s="72"/>
      <c r="R24">
        <v>19</v>
      </c>
      <c r="S24" s="11" t="e">
        <f>+#REF!</f>
        <v>#REF!</v>
      </c>
      <c r="T24" s="5">
        <f t="shared" ca="1" si="12"/>
        <v>0</v>
      </c>
      <c r="U24" s="5">
        <f t="shared" ca="1" si="12"/>
        <v>0</v>
      </c>
      <c r="V24" s="5">
        <f t="shared" ca="1" si="12"/>
        <v>0</v>
      </c>
      <c r="W24" s="5">
        <f t="shared" ca="1" si="12"/>
        <v>0</v>
      </c>
      <c r="X24" s="5">
        <f t="shared" ca="1" si="12"/>
        <v>0</v>
      </c>
      <c r="Y24" s="5">
        <f t="shared" ca="1" si="12"/>
        <v>0</v>
      </c>
      <c r="Z24" s="5">
        <f t="shared" ca="1" si="12"/>
        <v>0</v>
      </c>
      <c r="AA24" s="5">
        <f t="shared" ca="1" si="12"/>
        <v>0</v>
      </c>
      <c r="AB24" s="5">
        <f t="shared" ca="1" si="12"/>
        <v>0</v>
      </c>
      <c r="AC24" s="5">
        <f t="shared" ca="1" si="12"/>
        <v>0</v>
      </c>
      <c r="AD24" s="5">
        <f t="shared" ca="1" si="12"/>
        <v>0</v>
      </c>
      <c r="AE24" s="5">
        <f t="shared" ca="1" si="12"/>
        <v>0</v>
      </c>
      <c r="AF24" s="5">
        <f t="shared" ca="1" si="12"/>
        <v>0</v>
      </c>
      <c r="AG24" s="5">
        <f t="shared" ca="1" si="12"/>
        <v>0</v>
      </c>
      <c r="AH24" s="5">
        <f t="shared" ca="1" si="12"/>
        <v>0</v>
      </c>
      <c r="AI24" s="5">
        <f t="shared" ca="1" si="12"/>
        <v>0</v>
      </c>
      <c r="AJ24" s="5">
        <f t="shared" ca="1" si="10"/>
        <v>0</v>
      </c>
      <c r="AK24" s="5">
        <f t="shared" ca="1" si="10"/>
        <v>0</v>
      </c>
      <c r="AL24" s="5">
        <f t="shared" ca="1" si="10"/>
        <v>0</v>
      </c>
      <c r="AM24" s="5">
        <f t="shared" ca="1" si="10"/>
        <v>0</v>
      </c>
      <c r="AN24" s="5">
        <f t="shared" ca="1" si="10"/>
        <v>0</v>
      </c>
      <c r="AO24" s="5">
        <f t="shared" ca="1" si="10"/>
        <v>0</v>
      </c>
      <c r="AP24" s="5">
        <f t="shared" ca="1" si="10"/>
        <v>0</v>
      </c>
      <c r="AQ24" s="5">
        <f t="shared" ca="1" si="10"/>
        <v>0</v>
      </c>
      <c r="AR24" s="5">
        <f t="shared" ca="1" si="10"/>
        <v>0</v>
      </c>
      <c r="AS24" s="5">
        <f t="shared" ca="1" si="10"/>
        <v>0</v>
      </c>
      <c r="AT24" s="5">
        <f t="shared" ca="1" si="10"/>
        <v>0</v>
      </c>
      <c r="AU24" s="5">
        <f t="shared" ca="1" si="10"/>
        <v>0</v>
      </c>
      <c r="AV24" s="5">
        <f t="shared" ca="1" si="10"/>
        <v>0</v>
      </c>
      <c r="AW24" s="5">
        <f t="shared" ca="1" si="10"/>
        <v>0</v>
      </c>
      <c r="AX24" s="5">
        <f t="shared" ca="1" si="10"/>
        <v>0</v>
      </c>
      <c r="AY24" s="5">
        <f t="shared" ca="1" si="10"/>
        <v>0</v>
      </c>
      <c r="AZ24" s="5">
        <f t="shared" ca="1" si="11"/>
        <v>0</v>
      </c>
      <c r="BA24" s="5">
        <f t="shared" ca="1" si="11"/>
        <v>0</v>
      </c>
      <c r="BB24" s="5">
        <f t="shared" ca="1" si="11"/>
        <v>0</v>
      </c>
      <c r="BC24" s="5">
        <f t="shared" ca="1" si="11"/>
        <v>0</v>
      </c>
      <c r="BD24" s="5">
        <f t="shared" ca="1" si="11"/>
        <v>0</v>
      </c>
      <c r="BE24" s="5">
        <f t="shared" ca="1" si="11"/>
        <v>0</v>
      </c>
      <c r="BF24" s="5">
        <f t="shared" ca="1" si="11"/>
        <v>0</v>
      </c>
      <c r="BG24" s="5">
        <f t="shared" ca="1" si="11"/>
        <v>0</v>
      </c>
      <c r="BH24" s="5">
        <f t="shared" ca="1" si="11"/>
        <v>0</v>
      </c>
      <c r="BI24" s="5">
        <f t="shared" ca="1" si="11"/>
        <v>0</v>
      </c>
      <c r="BJ24" s="5">
        <f t="shared" ca="1" si="11"/>
        <v>0</v>
      </c>
      <c r="BK24" s="5">
        <f t="shared" ca="1" si="11"/>
        <v>0</v>
      </c>
      <c r="BL24" s="5">
        <f t="shared" ca="1" si="11"/>
        <v>0</v>
      </c>
      <c r="BM24" s="5">
        <f t="shared" ca="1" si="11"/>
        <v>0</v>
      </c>
      <c r="BN24" s="5">
        <f t="shared" ca="1" si="11"/>
        <v>0</v>
      </c>
      <c r="BO24" s="5">
        <f t="shared" ca="1" si="11"/>
        <v>0</v>
      </c>
    </row>
    <row r="25" spans="2:67" ht="10.5" hidden="1" thickBot="1" x14ac:dyDescent="0.25">
      <c r="E25" s="20">
        <v>20</v>
      </c>
      <c r="F25" s="17"/>
      <c r="G25" s="18"/>
      <c r="H25" s="18"/>
      <c r="I25" s="18"/>
      <c r="J25" s="18"/>
      <c r="K25" s="18"/>
      <c r="L25" s="21"/>
      <c r="O25" s="29">
        <f t="shared" si="8"/>
        <v>0</v>
      </c>
      <c r="P25" s="21">
        <f t="shared" si="9"/>
        <v>0</v>
      </c>
      <c r="Q25" s="72"/>
      <c r="R25">
        <v>20</v>
      </c>
      <c r="S25" s="11" t="e">
        <f>+#REF!</f>
        <v>#REF!</v>
      </c>
      <c r="T25" s="5">
        <f t="shared" ca="1" si="12"/>
        <v>0</v>
      </c>
      <c r="U25" s="5">
        <f t="shared" ca="1" si="12"/>
        <v>0</v>
      </c>
      <c r="V25" s="5">
        <f t="shared" ca="1" si="12"/>
        <v>0</v>
      </c>
      <c r="W25" s="5">
        <f t="shared" ca="1" si="12"/>
        <v>0</v>
      </c>
      <c r="X25" s="5">
        <f t="shared" ca="1" si="12"/>
        <v>0</v>
      </c>
      <c r="Y25" s="5">
        <f t="shared" ca="1" si="12"/>
        <v>0</v>
      </c>
      <c r="Z25" s="5">
        <f t="shared" ca="1" si="12"/>
        <v>0</v>
      </c>
      <c r="AA25" s="5">
        <f t="shared" ca="1" si="12"/>
        <v>0</v>
      </c>
      <c r="AB25" s="5">
        <f t="shared" ca="1" si="12"/>
        <v>0</v>
      </c>
      <c r="AC25" s="5">
        <f t="shared" ca="1" si="12"/>
        <v>0</v>
      </c>
      <c r="AD25" s="5">
        <f t="shared" ca="1" si="12"/>
        <v>0</v>
      </c>
      <c r="AE25" s="5">
        <f t="shared" ca="1" si="12"/>
        <v>0</v>
      </c>
      <c r="AF25" s="5">
        <f t="shared" ca="1" si="12"/>
        <v>0</v>
      </c>
      <c r="AG25" s="5">
        <f t="shared" ca="1" si="12"/>
        <v>0</v>
      </c>
      <c r="AH25" s="5">
        <f t="shared" ca="1" si="12"/>
        <v>0</v>
      </c>
      <c r="AI25" s="5">
        <f t="shared" ca="1" si="12"/>
        <v>0</v>
      </c>
      <c r="AJ25" s="5">
        <f t="shared" ca="1" si="10"/>
        <v>0</v>
      </c>
      <c r="AK25" s="5">
        <f t="shared" ca="1" si="10"/>
        <v>0</v>
      </c>
      <c r="AL25" s="5">
        <f t="shared" ca="1" si="10"/>
        <v>0</v>
      </c>
      <c r="AM25" s="5">
        <f t="shared" ca="1" si="10"/>
        <v>0</v>
      </c>
      <c r="AN25" s="5">
        <f t="shared" ca="1" si="10"/>
        <v>0</v>
      </c>
      <c r="AO25" s="5">
        <f t="shared" ca="1" si="10"/>
        <v>0</v>
      </c>
      <c r="AP25" s="5">
        <f t="shared" ca="1" si="10"/>
        <v>0</v>
      </c>
      <c r="AQ25" s="5">
        <f t="shared" ca="1" si="10"/>
        <v>0</v>
      </c>
      <c r="AR25" s="5">
        <f t="shared" ca="1" si="10"/>
        <v>0</v>
      </c>
      <c r="AS25" s="5">
        <f t="shared" ca="1" si="10"/>
        <v>0</v>
      </c>
      <c r="AT25" s="5">
        <f t="shared" ca="1" si="10"/>
        <v>0</v>
      </c>
      <c r="AU25" s="5">
        <f t="shared" ca="1" si="10"/>
        <v>0</v>
      </c>
      <c r="AV25" s="5">
        <f t="shared" ca="1" si="10"/>
        <v>0</v>
      </c>
      <c r="AW25" s="5">
        <f t="shared" ca="1" si="10"/>
        <v>0</v>
      </c>
      <c r="AX25" s="5">
        <f t="shared" ca="1" si="10"/>
        <v>0</v>
      </c>
      <c r="AY25" s="5">
        <f t="shared" ca="1" si="10"/>
        <v>0</v>
      </c>
      <c r="AZ25" s="5">
        <f t="shared" ca="1" si="11"/>
        <v>0</v>
      </c>
      <c r="BA25" s="5">
        <f t="shared" ca="1" si="11"/>
        <v>0</v>
      </c>
      <c r="BB25" s="5">
        <f t="shared" ca="1" si="11"/>
        <v>0</v>
      </c>
      <c r="BC25" s="5">
        <f t="shared" ca="1" si="11"/>
        <v>0</v>
      </c>
      <c r="BD25" s="5">
        <f t="shared" ca="1" si="11"/>
        <v>0</v>
      </c>
      <c r="BE25" s="5">
        <f t="shared" ca="1" si="11"/>
        <v>0</v>
      </c>
      <c r="BF25" s="5">
        <f t="shared" ca="1" si="11"/>
        <v>0</v>
      </c>
      <c r="BG25" s="5">
        <f t="shared" ca="1" si="11"/>
        <v>0</v>
      </c>
      <c r="BH25" s="5">
        <f t="shared" ca="1" si="11"/>
        <v>0</v>
      </c>
      <c r="BI25" s="5">
        <f t="shared" ca="1" si="11"/>
        <v>0</v>
      </c>
      <c r="BJ25" s="5">
        <f t="shared" ca="1" si="11"/>
        <v>0</v>
      </c>
      <c r="BK25" s="5">
        <f t="shared" ca="1" si="11"/>
        <v>0</v>
      </c>
      <c r="BL25" s="5">
        <f t="shared" ca="1" si="11"/>
        <v>0</v>
      </c>
      <c r="BM25" s="5">
        <f t="shared" ca="1" si="11"/>
        <v>0</v>
      </c>
      <c r="BN25" s="5">
        <f t="shared" ca="1" si="11"/>
        <v>0</v>
      </c>
      <c r="BO25" s="5">
        <f t="shared" ca="1" si="11"/>
        <v>0</v>
      </c>
    </row>
    <row r="26" spans="2:67" ht="10.5" hidden="1" thickBot="1" x14ac:dyDescent="0.25">
      <c r="E26" s="20">
        <v>21</v>
      </c>
      <c r="F26" s="17"/>
      <c r="G26" s="18"/>
      <c r="H26" s="18"/>
      <c r="I26" s="18"/>
      <c r="J26" s="18"/>
      <c r="K26" s="18"/>
      <c r="L26" s="21"/>
      <c r="O26" s="29">
        <f t="shared" si="8"/>
        <v>0</v>
      </c>
      <c r="P26" s="21">
        <f t="shared" si="9"/>
        <v>0</v>
      </c>
      <c r="Q26" s="72"/>
      <c r="R26">
        <v>21</v>
      </c>
      <c r="S26" s="11" t="e">
        <f>+#REF!</f>
        <v>#REF!</v>
      </c>
      <c r="T26" s="5">
        <f t="shared" ca="1" si="12"/>
        <v>0</v>
      </c>
      <c r="U26" s="5">
        <f t="shared" ca="1" si="12"/>
        <v>0</v>
      </c>
      <c r="V26" s="5">
        <f t="shared" ca="1" si="12"/>
        <v>0</v>
      </c>
      <c r="W26" s="5">
        <f t="shared" ca="1" si="12"/>
        <v>0</v>
      </c>
      <c r="X26" s="5">
        <f t="shared" ca="1" si="12"/>
        <v>0</v>
      </c>
      <c r="Y26" s="5">
        <f t="shared" ca="1" si="12"/>
        <v>0</v>
      </c>
      <c r="Z26" s="5">
        <f t="shared" ca="1" si="12"/>
        <v>0</v>
      </c>
      <c r="AA26" s="5">
        <f t="shared" ca="1" si="12"/>
        <v>0</v>
      </c>
      <c r="AB26" s="5">
        <f t="shared" ca="1" si="12"/>
        <v>0</v>
      </c>
      <c r="AC26" s="5">
        <f t="shared" ca="1" si="12"/>
        <v>0</v>
      </c>
      <c r="AD26" s="5">
        <f t="shared" ca="1" si="12"/>
        <v>0</v>
      </c>
      <c r="AE26" s="5">
        <f t="shared" ca="1" si="12"/>
        <v>0</v>
      </c>
      <c r="AF26" s="5">
        <f t="shared" ca="1" si="12"/>
        <v>0</v>
      </c>
      <c r="AG26" s="5">
        <f t="shared" ca="1" si="12"/>
        <v>0</v>
      </c>
      <c r="AH26" s="5">
        <f t="shared" ca="1" si="12"/>
        <v>0</v>
      </c>
      <c r="AI26" s="5">
        <f t="shared" ca="1" si="12"/>
        <v>0</v>
      </c>
      <c r="AJ26" s="5">
        <f t="shared" ca="1" si="10"/>
        <v>0</v>
      </c>
      <c r="AK26" s="5">
        <f t="shared" ca="1" si="10"/>
        <v>0</v>
      </c>
      <c r="AL26" s="5">
        <f t="shared" ca="1" si="10"/>
        <v>0</v>
      </c>
      <c r="AM26" s="5">
        <f t="shared" ca="1" si="10"/>
        <v>0</v>
      </c>
      <c r="AN26" s="5">
        <f t="shared" ca="1" si="10"/>
        <v>0</v>
      </c>
      <c r="AO26" s="5">
        <f t="shared" ca="1" si="10"/>
        <v>0</v>
      </c>
      <c r="AP26" s="5">
        <f t="shared" ca="1" si="10"/>
        <v>0</v>
      </c>
      <c r="AQ26" s="5">
        <f t="shared" ca="1" si="10"/>
        <v>0</v>
      </c>
      <c r="AR26" s="5">
        <f t="shared" ca="1" si="10"/>
        <v>0</v>
      </c>
      <c r="AS26" s="5">
        <f t="shared" ca="1" si="10"/>
        <v>0</v>
      </c>
      <c r="AT26" s="5">
        <f t="shared" ca="1" si="10"/>
        <v>0</v>
      </c>
      <c r="AU26" s="5">
        <f t="shared" ca="1" si="10"/>
        <v>0</v>
      </c>
      <c r="AV26" s="5">
        <f t="shared" ca="1" si="10"/>
        <v>0</v>
      </c>
      <c r="AW26" s="5">
        <f t="shared" ca="1" si="10"/>
        <v>0</v>
      </c>
      <c r="AX26" s="5">
        <f t="shared" ca="1" si="10"/>
        <v>0</v>
      </c>
      <c r="AY26" s="5">
        <f t="shared" ca="1" si="10"/>
        <v>0</v>
      </c>
      <c r="AZ26" s="5">
        <f t="shared" ca="1" si="11"/>
        <v>0</v>
      </c>
      <c r="BA26" s="5">
        <f t="shared" ca="1" si="11"/>
        <v>0</v>
      </c>
      <c r="BB26" s="5">
        <f t="shared" ca="1" si="11"/>
        <v>0</v>
      </c>
      <c r="BC26" s="5">
        <f t="shared" ca="1" si="11"/>
        <v>0</v>
      </c>
      <c r="BD26" s="5">
        <f t="shared" ca="1" si="11"/>
        <v>0</v>
      </c>
      <c r="BE26" s="5">
        <f t="shared" ca="1" si="11"/>
        <v>0</v>
      </c>
      <c r="BF26" s="5">
        <f t="shared" ca="1" si="11"/>
        <v>0</v>
      </c>
      <c r="BG26" s="5">
        <f t="shared" ca="1" si="11"/>
        <v>0</v>
      </c>
      <c r="BH26" s="5">
        <f t="shared" ca="1" si="11"/>
        <v>0</v>
      </c>
      <c r="BI26" s="5">
        <f t="shared" ca="1" si="11"/>
        <v>0</v>
      </c>
      <c r="BJ26" s="5">
        <f t="shared" ca="1" si="11"/>
        <v>0</v>
      </c>
      <c r="BK26" s="5">
        <f t="shared" ca="1" si="11"/>
        <v>0</v>
      </c>
      <c r="BL26" s="5">
        <f t="shared" ca="1" si="11"/>
        <v>0</v>
      </c>
      <c r="BM26" s="5">
        <f t="shared" ca="1" si="11"/>
        <v>0</v>
      </c>
      <c r="BN26" s="5">
        <f t="shared" ca="1" si="11"/>
        <v>0</v>
      </c>
      <c r="BO26" s="5">
        <f t="shared" ca="1" si="11"/>
        <v>0</v>
      </c>
    </row>
    <row r="27" spans="2:67" ht="10.5" hidden="1" thickBot="1" x14ac:dyDescent="0.25">
      <c r="E27" s="20">
        <v>22</v>
      </c>
      <c r="F27" s="17"/>
      <c r="G27" s="18"/>
      <c r="H27" s="18"/>
      <c r="I27" s="18"/>
      <c r="J27" s="18"/>
      <c r="K27" s="18"/>
      <c r="L27" s="21"/>
      <c r="O27" s="29">
        <f t="shared" si="8"/>
        <v>0</v>
      </c>
      <c r="P27" s="21">
        <f t="shared" si="9"/>
        <v>0</v>
      </c>
      <c r="Q27" s="72"/>
      <c r="R27">
        <v>22</v>
      </c>
      <c r="S27" s="11" t="e">
        <f>+#REF!</f>
        <v>#REF!</v>
      </c>
      <c r="T27" s="5">
        <f t="shared" ca="1" si="12"/>
        <v>0</v>
      </c>
      <c r="U27" s="5">
        <f t="shared" ca="1" si="12"/>
        <v>0</v>
      </c>
      <c r="V27" s="5">
        <f t="shared" ca="1" si="12"/>
        <v>0</v>
      </c>
      <c r="W27" s="5">
        <f t="shared" ca="1" si="12"/>
        <v>0</v>
      </c>
      <c r="X27" s="5">
        <f t="shared" ca="1" si="12"/>
        <v>0</v>
      </c>
      <c r="Y27" s="5">
        <f t="shared" ca="1" si="12"/>
        <v>0</v>
      </c>
      <c r="Z27" s="5">
        <f t="shared" ca="1" si="12"/>
        <v>0</v>
      </c>
      <c r="AA27" s="5">
        <f t="shared" ca="1" si="12"/>
        <v>0</v>
      </c>
      <c r="AB27" s="5">
        <f t="shared" ca="1" si="12"/>
        <v>0</v>
      </c>
      <c r="AC27" s="5">
        <f t="shared" ca="1" si="12"/>
        <v>0</v>
      </c>
      <c r="AD27" s="5">
        <f t="shared" ca="1" si="12"/>
        <v>0</v>
      </c>
      <c r="AE27" s="5">
        <f t="shared" ca="1" si="12"/>
        <v>0</v>
      </c>
      <c r="AF27" s="5">
        <f t="shared" ca="1" si="12"/>
        <v>0</v>
      </c>
      <c r="AG27" s="5">
        <f t="shared" ca="1" si="12"/>
        <v>0</v>
      </c>
      <c r="AH27" s="5">
        <f t="shared" ca="1" si="12"/>
        <v>0</v>
      </c>
      <c r="AI27" s="5">
        <f t="shared" ca="1" si="12"/>
        <v>0</v>
      </c>
      <c r="AJ27" s="5">
        <f t="shared" ca="1" si="10"/>
        <v>0</v>
      </c>
      <c r="AK27" s="5">
        <f t="shared" ca="1" si="10"/>
        <v>0</v>
      </c>
      <c r="AL27" s="5">
        <f t="shared" ca="1" si="10"/>
        <v>0</v>
      </c>
      <c r="AM27" s="5">
        <f t="shared" ca="1" si="10"/>
        <v>0</v>
      </c>
      <c r="AN27" s="5">
        <f t="shared" ca="1" si="10"/>
        <v>0</v>
      </c>
      <c r="AO27" s="5">
        <f t="shared" ca="1" si="10"/>
        <v>0</v>
      </c>
      <c r="AP27" s="5">
        <f t="shared" ca="1" si="10"/>
        <v>0</v>
      </c>
      <c r="AQ27" s="5">
        <f t="shared" ca="1" si="10"/>
        <v>0</v>
      </c>
      <c r="AR27" s="5">
        <f t="shared" ca="1" si="10"/>
        <v>0</v>
      </c>
      <c r="AS27" s="5">
        <f t="shared" ca="1" si="10"/>
        <v>0</v>
      </c>
      <c r="AT27" s="5">
        <f t="shared" ca="1" si="10"/>
        <v>0</v>
      </c>
      <c r="AU27" s="5">
        <f t="shared" ca="1" si="10"/>
        <v>0</v>
      </c>
      <c r="AV27" s="5">
        <f t="shared" ca="1" si="10"/>
        <v>0</v>
      </c>
      <c r="AW27" s="5">
        <f t="shared" ca="1" si="10"/>
        <v>0</v>
      </c>
      <c r="AX27" s="5">
        <f t="shared" ca="1" si="10"/>
        <v>0</v>
      </c>
      <c r="AY27" s="5">
        <f t="shared" ca="1" si="10"/>
        <v>0</v>
      </c>
      <c r="AZ27" s="5">
        <f t="shared" ca="1" si="11"/>
        <v>0</v>
      </c>
      <c r="BA27" s="5">
        <f t="shared" ca="1" si="11"/>
        <v>0</v>
      </c>
      <c r="BB27" s="5">
        <f t="shared" ca="1" si="11"/>
        <v>0</v>
      </c>
      <c r="BC27" s="5">
        <f t="shared" ca="1" si="11"/>
        <v>0</v>
      </c>
      <c r="BD27" s="5">
        <f t="shared" ca="1" si="11"/>
        <v>0</v>
      </c>
      <c r="BE27" s="5">
        <f t="shared" ca="1" si="11"/>
        <v>0</v>
      </c>
      <c r="BF27" s="5">
        <f t="shared" ca="1" si="11"/>
        <v>0</v>
      </c>
      <c r="BG27" s="5">
        <f t="shared" ca="1" si="11"/>
        <v>0</v>
      </c>
      <c r="BH27" s="5">
        <f t="shared" ca="1" si="11"/>
        <v>0</v>
      </c>
      <c r="BI27" s="5">
        <f t="shared" ca="1" si="11"/>
        <v>0</v>
      </c>
      <c r="BJ27" s="5">
        <f t="shared" ca="1" si="11"/>
        <v>0</v>
      </c>
      <c r="BK27" s="5">
        <f t="shared" ca="1" si="11"/>
        <v>0</v>
      </c>
      <c r="BL27" s="5">
        <f t="shared" ca="1" si="11"/>
        <v>0</v>
      </c>
      <c r="BM27" s="5">
        <f t="shared" ca="1" si="11"/>
        <v>0</v>
      </c>
      <c r="BN27" s="5">
        <f t="shared" ca="1" si="11"/>
        <v>0</v>
      </c>
      <c r="BO27" s="5">
        <f t="shared" ca="1" si="11"/>
        <v>0</v>
      </c>
    </row>
    <row r="28" spans="2:67" ht="10.5" hidden="1" thickBot="1" x14ac:dyDescent="0.25">
      <c r="E28" s="20">
        <v>23</v>
      </c>
      <c r="F28" s="17"/>
      <c r="G28" s="18"/>
      <c r="H28" s="18"/>
      <c r="I28" s="18"/>
      <c r="J28" s="18"/>
      <c r="K28" s="18"/>
      <c r="L28" s="21"/>
      <c r="O28" s="29">
        <f t="shared" si="8"/>
        <v>0</v>
      </c>
      <c r="P28" s="21">
        <f t="shared" si="9"/>
        <v>0</v>
      </c>
      <c r="Q28" s="72"/>
      <c r="R28">
        <v>23</v>
      </c>
      <c r="S28" s="11" t="e">
        <f>+#REF!</f>
        <v>#REF!</v>
      </c>
      <c r="T28" s="5">
        <f t="shared" ca="1" si="12"/>
        <v>0</v>
      </c>
      <c r="U28" s="5">
        <f t="shared" ca="1" si="12"/>
        <v>0</v>
      </c>
      <c r="V28" s="5">
        <f t="shared" ca="1" si="12"/>
        <v>0</v>
      </c>
      <c r="W28" s="5">
        <f t="shared" ca="1" si="12"/>
        <v>0</v>
      </c>
      <c r="X28" s="5">
        <f t="shared" ca="1" si="12"/>
        <v>0</v>
      </c>
      <c r="Y28" s="5">
        <f t="shared" ca="1" si="12"/>
        <v>0</v>
      </c>
      <c r="Z28" s="5">
        <f t="shared" ca="1" si="12"/>
        <v>0</v>
      </c>
      <c r="AA28" s="5">
        <f t="shared" ca="1" si="12"/>
        <v>0</v>
      </c>
      <c r="AB28" s="5">
        <f t="shared" ca="1" si="12"/>
        <v>0</v>
      </c>
      <c r="AC28" s="5">
        <f t="shared" ca="1" si="12"/>
        <v>0</v>
      </c>
      <c r="AD28" s="5">
        <f t="shared" ca="1" si="12"/>
        <v>0</v>
      </c>
      <c r="AE28" s="5">
        <f t="shared" ca="1" si="12"/>
        <v>0</v>
      </c>
      <c r="AF28" s="5">
        <f t="shared" ca="1" si="12"/>
        <v>0</v>
      </c>
      <c r="AG28" s="5">
        <f t="shared" ca="1" si="12"/>
        <v>0</v>
      </c>
      <c r="AH28" s="5">
        <f t="shared" ca="1" si="12"/>
        <v>0</v>
      </c>
      <c r="AI28" s="5">
        <f t="shared" ca="1" si="12"/>
        <v>0</v>
      </c>
      <c r="AJ28" s="5">
        <f t="shared" ca="1" si="10"/>
        <v>0</v>
      </c>
      <c r="AK28" s="5">
        <f t="shared" ca="1" si="10"/>
        <v>0</v>
      </c>
      <c r="AL28" s="5">
        <f t="shared" ca="1" si="10"/>
        <v>0</v>
      </c>
      <c r="AM28" s="5">
        <f t="shared" ca="1" si="10"/>
        <v>0</v>
      </c>
      <c r="AN28" s="5">
        <f t="shared" ca="1" si="10"/>
        <v>0</v>
      </c>
      <c r="AO28" s="5">
        <f t="shared" ca="1" si="10"/>
        <v>0</v>
      </c>
      <c r="AP28" s="5">
        <f t="shared" ca="1" si="10"/>
        <v>0</v>
      </c>
      <c r="AQ28" s="5">
        <f t="shared" ca="1" si="10"/>
        <v>0</v>
      </c>
      <c r="AR28" s="5">
        <f t="shared" ca="1" si="10"/>
        <v>0</v>
      </c>
      <c r="AS28" s="5">
        <f t="shared" ca="1" si="10"/>
        <v>0</v>
      </c>
      <c r="AT28" s="5">
        <f t="shared" ca="1" si="10"/>
        <v>0</v>
      </c>
      <c r="AU28" s="5">
        <f t="shared" ca="1" si="10"/>
        <v>0</v>
      </c>
      <c r="AV28" s="5">
        <f t="shared" ca="1" si="10"/>
        <v>0</v>
      </c>
      <c r="AW28" s="5">
        <f t="shared" ca="1" si="10"/>
        <v>0</v>
      </c>
      <c r="AX28" s="5">
        <f t="shared" ca="1" si="10"/>
        <v>0</v>
      </c>
      <c r="AY28" s="5">
        <f t="shared" ca="1" si="10"/>
        <v>0</v>
      </c>
      <c r="AZ28" s="5">
        <f t="shared" ca="1" si="11"/>
        <v>0</v>
      </c>
      <c r="BA28" s="5">
        <f t="shared" ca="1" si="11"/>
        <v>0</v>
      </c>
      <c r="BB28" s="5">
        <f t="shared" ca="1" si="11"/>
        <v>0</v>
      </c>
      <c r="BC28" s="5">
        <f t="shared" ca="1" si="11"/>
        <v>0</v>
      </c>
      <c r="BD28" s="5">
        <f t="shared" ca="1" si="11"/>
        <v>0</v>
      </c>
      <c r="BE28" s="5">
        <f t="shared" ca="1" si="11"/>
        <v>0</v>
      </c>
      <c r="BF28" s="5">
        <f t="shared" ca="1" si="11"/>
        <v>0</v>
      </c>
      <c r="BG28" s="5">
        <f t="shared" ca="1" si="11"/>
        <v>0</v>
      </c>
      <c r="BH28" s="5">
        <f t="shared" ca="1" si="11"/>
        <v>0</v>
      </c>
      <c r="BI28" s="5">
        <f t="shared" ca="1" si="11"/>
        <v>0</v>
      </c>
      <c r="BJ28" s="5">
        <f t="shared" ca="1" si="11"/>
        <v>0</v>
      </c>
      <c r="BK28" s="5">
        <f t="shared" ca="1" si="11"/>
        <v>0</v>
      </c>
      <c r="BL28" s="5">
        <f t="shared" ca="1" si="11"/>
        <v>0</v>
      </c>
      <c r="BM28" s="5">
        <f t="shared" ca="1" si="11"/>
        <v>0</v>
      </c>
      <c r="BN28" s="5">
        <f t="shared" ca="1" si="11"/>
        <v>0</v>
      </c>
      <c r="BO28" s="5">
        <f t="shared" ca="1" si="11"/>
        <v>0</v>
      </c>
    </row>
    <row r="29" spans="2:67" ht="10.5" hidden="1" thickBot="1" x14ac:dyDescent="0.25">
      <c r="E29" s="20">
        <v>24</v>
      </c>
      <c r="F29" s="76"/>
      <c r="G29" s="18"/>
      <c r="H29" s="18"/>
      <c r="I29" s="18"/>
      <c r="J29" s="18"/>
      <c r="K29" s="18"/>
      <c r="L29" s="21"/>
      <c r="O29" s="29">
        <f t="shared" si="8"/>
        <v>0</v>
      </c>
      <c r="P29" s="21">
        <f t="shared" si="9"/>
        <v>0</v>
      </c>
      <c r="Q29" s="72"/>
      <c r="R29">
        <v>24</v>
      </c>
      <c r="S29" s="11" t="e">
        <f>+#REF!</f>
        <v>#REF!</v>
      </c>
      <c r="T29" s="5">
        <f t="shared" ca="1" si="12"/>
        <v>0</v>
      </c>
      <c r="U29" s="5">
        <f t="shared" ca="1" si="12"/>
        <v>0</v>
      </c>
      <c r="V29" s="5">
        <f t="shared" ca="1" si="12"/>
        <v>0</v>
      </c>
      <c r="W29" s="5">
        <f t="shared" ca="1" si="12"/>
        <v>0</v>
      </c>
      <c r="X29" s="5">
        <f t="shared" ca="1" si="12"/>
        <v>0</v>
      </c>
      <c r="Y29" s="5">
        <f t="shared" ca="1" si="12"/>
        <v>0</v>
      </c>
      <c r="Z29" s="5">
        <f t="shared" ca="1" si="12"/>
        <v>0</v>
      </c>
      <c r="AA29" s="5">
        <f t="shared" ca="1" si="12"/>
        <v>0</v>
      </c>
      <c r="AB29" s="5">
        <f t="shared" ca="1" si="12"/>
        <v>0</v>
      </c>
      <c r="AC29" s="5">
        <f t="shared" ca="1" si="12"/>
        <v>0</v>
      </c>
      <c r="AD29" s="5">
        <f t="shared" ca="1" si="12"/>
        <v>0</v>
      </c>
      <c r="AE29" s="5">
        <f t="shared" ca="1" si="12"/>
        <v>0</v>
      </c>
      <c r="AF29" s="5">
        <f t="shared" ca="1" si="12"/>
        <v>0</v>
      </c>
      <c r="AG29" s="5">
        <f t="shared" ca="1" si="12"/>
        <v>0</v>
      </c>
      <c r="AH29" s="5">
        <f t="shared" ca="1" si="12"/>
        <v>0</v>
      </c>
      <c r="AI29" s="5">
        <f t="shared" ca="1" si="12"/>
        <v>0</v>
      </c>
      <c r="AJ29" s="5">
        <f t="shared" ca="1" si="10"/>
        <v>0</v>
      </c>
      <c r="AK29" s="5">
        <f t="shared" ca="1" si="10"/>
        <v>0</v>
      </c>
      <c r="AL29" s="5">
        <f t="shared" ca="1" si="10"/>
        <v>0</v>
      </c>
      <c r="AM29" s="5">
        <f t="shared" ca="1" si="10"/>
        <v>0</v>
      </c>
      <c r="AN29" s="5">
        <f t="shared" ca="1" si="10"/>
        <v>0</v>
      </c>
      <c r="AO29" s="5">
        <f t="shared" ca="1" si="10"/>
        <v>0</v>
      </c>
      <c r="AP29" s="5">
        <f t="shared" ca="1" si="10"/>
        <v>0</v>
      </c>
      <c r="AQ29" s="5">
        <f t="shared" ca="1" si="10"/>
        <v>0</v>
      </c>
      <c r="AR29" s="5">
        <f t="shared" ca="1" si="10"/>
        <v>0</v>
      </c>
      <c r="AS29" s="5">
        <f t="shared" ca="1" si="10"/>
        <v>0</v>
      </c>
      <c r="AT29" s="5">
        <f t="shared" ca="1" si="10"/>
        <v>0</v>
      </c>
      <c r="AU29" s="5">
        <f t="shared" ca="1" si="10"/>
        <v>0</v>
      </c>
      <c r="AV29" s="5">
        <f t="shared" ca="1" si="10"/>
        <v>0</v>
      </c>
      <c r="AW29" s="5">
        <f t="shared" ca="1" si="10"/>
        <v>0</v>
      </c>
      <c r="AX29" s="5">
        <f t="shared" ca="1" si="10"/>
        <v>0</v>
      </c>
      <c r="AY29" s="5">
        <f t="shared" ca="1" si="10"/>
        <v>0</v>
      </c>
      <c r="AZ29" s="5">
        <f t="shared" ca="1" si="11"/>
        <v>0</v>
      </c>
      <c r="BA29" s="5">
        <f t="shared" ca="1" si="11"/>
        <v>0</v>
      </c>
      <c r="BB29" s="5">
        <f t="shared" ca="1" si="11"/>
        <v>0</v>
      </c>
      <c r="BC29" s="5">
        <f t="shared" ca="1" si="11"/>
        <v>0</v>
      </c>
      <c r="BD29" s="5">
        <f t="shared" ca="1" si="11"/>
        <v>0</v>
      </c>
      <c r="BE29" s="5">
        <f t="shared" ca="1" si="11"/>
        <v>0</v>
      </c>
      <c r="BF29" s="5">
        <f t="shared" ca="1" si="11"/>
        <v>0</v>
      </c>
      <c r="BG29" s="5">
        <f t="shared" ca="1" si="11"/>
        <v>0</v>
      </c>
      <c r="BH29" s="5">
        <f t="shared" ca="1" si="11"/>
        <v>0</v>
      </c>
      <c r="BI29" s="5">
        <f t="shared" ca="1" si="11"/>
        <v>0</v>
      </c>
      <c r="BJ29" s="5">
        <f t="shared" ca="1" si="11"/>
        <v>0</v>
      </c>
      <c r="BK29" s="5">
        <f t="shared" ca="1" si="11"/>
        <v>0</v>
      </c>
      <c r="BL29" s="5">
        <f t="shared" ca="1" si="11"/>
        <v>0</v>
      </c>
      <c r="BM29" s="5">
        <f t="shared" ca="1" si="11"/>
        <v>0</v>
      </c>
      <c r="BN29" s="5">
        <f t="shared" ca="1" si="11"/>
        <v>0</v>
      </c>
      <c r="BO29" s="5">
        <f t="shared" ca="1" si="11"/>
        <v>0</v>
      </c>
    </row>
    <row r="30" spans="2:67" ht="10.5" hidden="1" thickBot="1" x14ac:dyDescent="0.25">
      <c r="E30" s="58">
        <v>25</v>
      </c>
      <c r="F30" s="77"/>
      <c r="G30" s="59"/>
      <c r="H30" s="59"/>
      <c r="I30" s="59"/>
      <c r="J30" s="59"/>
      <c r="K30" s="59"/>
      <c r="L30" s="75"/>
      <c r="O30" s="30">
        <f t="shared" si="8"/>
        <v>0</v>
      </c>
      <c r="P30" s="19">
        <f t="shared" si="9"/>
        <v>0</v>
      </c>
      <c r="Q30" s="7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2:67" ht="12.75" customHeight="1" thickBot="1" x14ac:dyDescent="0.3">
      <c r="B31" s="98"/>
      <c r="C31" s="99"/>
      <c r="N31" s="10" t="s">
        <v>80</v>
      </c>
      <c r="O31" s="31" t="e">
        <f>SUM(O7:O30)</f>
        <v>#REF!</v>
      </c>
      <c r="P31" s="32" t="e">
        <f>SUM(P7:P30)</f>
        <v>#REF!</v>
      </c>
      <c r="Q31" s="72"/>
      <c r="S31" s="54"/>
    </row>
    <row r="32" spans="2:67" ht="12.75" customHeight="1" x14ac:dyDescent="0.25">
      <c r="C32" s="3"/>
      <c r="O32" s="78"/>
      <c r="P32" s="78"/>
      <c r="Q32" s="72"/>
      <c r="S32" s="54"/>
    </row>
    <row r="33" spans="1:67" ht="12.75" customHeight="1" x14ac:dyDescent="0.25">
      <c r="C33" s="3"/>
      <c r="O33" s="78"/>
      <c r="P33" s="78"/>
      <c r="Q33" s="72"/>
      <c r="S33" s="54"/>
    </row>
    <row r="34" spans="1:67" ht="12.75" customHeight="1" x14ac:dyDescent="0.25">
      <c r="C34" s="3"/>
      <c r="O34" s="78"/>
      <c r="P34" s="78"/>
      <c r="Q34" s="72"/>
      <c r="S34" s="54"/>
    </row>
    <row r="35" spans="1:67" ht="21" x14ac:dyDescent="0.2">
      <c r="B35" s="71"/>
      <c r="F35" s="70" t="s">
        <v>84</v>
      </c>
      <c r="G35" s="70" t="s">
        <v>118</v>
      </c>
      <c r="H35" s="102">
        <f>C4</f>
        <v>2000000</v>
      </c>
      <c r="Q35" s="72"/>
    </row>
    <row r="36" spans="1:67" ht="11" thickBot="1" x14ac:dyDescent="0.25">
      <c r="B36" s="55" t="s">
        <v>86</v>
      </c>
      <c r="Q36" s="72"/>
    </row>
    <row r="37" spans="1:67" s="10" customFormat="1" ht="32" thickBot="1" x14ac:dyDescent="0.25">
      <c r="A37" s="66"/>
      <c r="B37" s="68" t="s">
        <v>114</v>
      </c>
      <c r="C37" s="68"/>
      <c r="E37" s="69" t="s">
        <v>55</v>
      </c>
      <c r="F37" s="27" t="s">
        <v>56</v>
      </c>
      <c r="G37" s="25" t="s">
        <v>65</v>
      </c>
      <c r="H37" s="25" t="s">
        <v>88</v>
      </c>
      <c r="I37" s="63" t="s">
        <v>89</v>
      </c>
      <c r="J37" s="63" t="s">
        <v>90</v>
      </c>
      <c r="K37" s="63" t="s">
        <v>91</v>
      </c>
      <c r="L37" s="25" t="s">
        <v>92</v>
      </c>
      <c r="M37" s="57"/>
      <c r="N37" s="42"/>
      <c r="Q37" s="73"/>
      <c r="S37" s="11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</row>
    <row r="38" spans="1:67" x14ac:dyDescent="0.2">
      <c r="B38" t="s">
        <v>115</v>
      </c>
      <c r="C38" s="5">
        <f>C4</f>
        <v>2000000</v>
      </c>
      <c r="E38" s="22">
        <v>1</v>
      </c>
      <c r="F38" s="23">
        <f>+C8</f>
        <v>44004</v>
      </c>
      <c r="G38" s="24">
        <f t="shared" ref="G38:G49" si="13">$C$55*$C$56</f>
        <v>15</v>
      </c>
      <c r="H38" s="24">
        <f>G38*$C$43</f>
        <v>30000000</v>
      </c>
      <c r="I38" s="64">
        <f>$C$50*G38</f>
        <v>944999.33849999995</v>
      </c>
      <c r="J38" s="65">
        <f>G38*$C$51</f>
        <v>3555000.6614999999</v>
      </c>
      <c r="K38" s="64">
        <f t="shared" ref="K38:K49" si="14">+G38*$C$40</f>
        <v>0</v>
      </c>
      <c r="L38" s="24">
        <f t="shared" ref="L38:L49" ca="1" si="15">+INDIRECT(M38&amp;"41")</f>
        <v>0</v>
      </c>
      <c r="M38" s="42" t="s">
        <v>5</v>
      </c>
      <c r="N38" s="42"/>
      <c r="Q38" s="72"/>
      <c r="T38" s="13">
        <v>1</v>
      </c>
      <c r="U38" s="13">
        <v>2</v>
      </c>
      <c r="V38" s="13">
        <v>3</v>
      </c>
      <c r="W38" s="13">
        <v>4</v>
      </c>
      <c r="X38" s="13">
        <v>5</v>
      </c>
      <c r="Y38" s="13">
        <v>6</v>
      </c>
      <c r="Z38" s="13">
        <v>7</v>
      </c>
      <c r="AA38" s="13">
        <v>8</v>
      </c>
      <c r="AB38" s="13">
        <v>9</v>
      </c>
      <c r="AC38" s="13">
        <v>10</v>
      </c>
      <c r="AD38" s="13">
        <v>11</v>
      </c>
      <c r="AE38" s="13">
        <v>12</v>
      </c>
      <c r="AF38" s="13">
        <v>13</v>
      </c>
      <c r="AG38" s="13">
        <v>14</v>
      </c>
      <c r="AH38" s="13">
        <v>15</v>
      </c>
      <c r="AI38" s="13">
        <v>16</v>
      </c>
      <c r="AJ38" s="13">
        <v>17</v>
      </c>
      <c r="AK38" s="13">
        <v>18</v>
      </c>
      <c r="AL38" s="13">
        <v>19</v>
      </c>
      <c r="AM38">
        <v>20</v>
      </c>
      <c r="AN38">
        <v>21</v>
      </c>
      <c r="AO38">
        <v>22</v>
      </c>
      <c r="AP38">
        <v>23</v>
      </c>
      <c r="AQ38">
        <v>24</v>
      </c>
      <c r="AR38">
        <v>25</v>
      </c>
      <c r="AS38">
        <v>26</v>
      </c>
      <c r="AT38">
        <v>27</v>
      </c>
      <c r="AU38">
        <v>28</v>
      </c>
      <c r="AV38">
        <v>29</v>
      </c>
      <c r="AW38">
        <v>30</v>
      </c>
      <c r="AX38">
        <v>31</v>
      </c>
      <c r="AY38">
        <v>32</v>
      </c>
      <c r="AZ38">
        <v>33</v>
      </c>
      <c r="BA38">
        <v>34</v>
      </c>
      <c r="BB38">
        <v>35</v>
      </c>
      <c r="BC38">
        <v>36</v>
      </c>
      <c r="BD38">
        <v>37</v>
      </c>
      <c r="BE38">
        <v>38</v>
      </c>
      <c r="BF38">
        <v>39</v>
      </c>
      <c r="BG38">
        <v>40</v>
      </c>
      <c r="BH38">
        <v>41</v>
      </c>
      <c r="BI38">
        <v>42</v>
      </c>
      <c r="BJ38">
        <v>43</v>
      </c>
      <c r="BK38">
        <v>44</v>
      </c>
      <c r="BL38">
        <v>45</v>
      </c>
      <c r="BM38">
        <v>46</v>
      </c>
      <c r="BN38">
        <v>47</v>
      </c>
      <c r="BO38">
        <v>48</v>
      </c>
    </row>
    <row r="39" spans="1:67" ht="10.5" x14ac:dyDescent="0.25">
      <c r="B39" t="s">
        <v>94</v>
      </c>
      <c r="C39" s="56">
        <f>VLOOKUP($B$36,Type!$A$1:$B$6,2,FALSE)</f>
        <v>0</v>
      </c>
      <c r="E39" s="20">
        <v>2</v>
      </c>
      <c r="F39" s="17">
        <f>+EOMONTH(F38,0)+1</f>
        <v>44013</v>
      </c>
      <c r="G39" s="18">
        <f t="shared" si="13"/>
        <v>15</v>
      </c>
      <c r="H39" s="18">
        <f t="shared" ref="H39:H49" si="16">G39*$C$43</f>
        <v>30000000</v>
      </c>
      <c r="I39" s="64">
        <f t="shared" ref="I39:I49" si="17">$C$50*G39</f>
        <v>944999.33849999995</v>
      </c>
      <c r="J39" s="65">
        <f>G39*$C$51</f>
        <v>3555000.6614999999</v>
      </c>
      <c r="K39" s="65">
        <f t="shared" si="14"/>
        <v>0</v>
      </c>
      <c r="L39" s="18">
        <f t="shared" ca="1" si="15"/>
        <v>0</v>
      </c>
      <c r="M39" s="42" t="s">
        <v>6</v>
      </c>
      <c r="N39" s="42"/>
      <c r="Q39" s="72"/>
      <c r="T39" s="13" t="s">
        <v>5</v>
      </c>
      <c r="U39" s="13" t="s">
        <v>6</v>
      </c>
      <c r="V39" s="13" t="s">
        <v>7</v>
      </c>
      <c r="W39" s="13" t="s">
        <v>8</v>
      </c>
      <c r="X39" s="13" t="s">
        <v>9</v>
      </c>
      <c r="Y39" s="13" t="s">
        <v>10</v>
      </c>
      <c r="Z39" s="13" t="s">
        <v>11</v>
      </c>
      <c r="AA39" s="13" t="s">
        <v>12</v>
      </c>
      <c r="AB39" s="13" t="s">
        <v>13</v>
      </c>
      <c r="AC39" s="13" t="s">
        <v>14</v>
      </c>
      <c r="AD39" s="13" t="s">
        <v>15</v>
      </c>
      <c r="AE39" s="13" t="s">
        <v>16</v>
      </c>
      <c r="AF39" s="13" t="s">
        <v>17</v>
      </c>
      <c r="AG39" s="13" t="s">
        <v>18</v>
      </c>
      <c r="AH39" s="13" t="s">
        <v>19</v>
      </c>
      <c r="AI39" s="13" t="s">
        <v>20</v>
      </c>
      <c r="AJ39" s="13" t="s">
        <v>21</v>
      </c>
      <c r="AK39" s="13" t="s">
        <v>22</v>
      </c>
      <c r="AL39" t="s">
        <v>23</v>
      </c>
      <c r="AM39" t="s">
        <v>24</v>
      </c>
      <c r="AN39" t="s">
        <v>25</v>
      </c>
      <c r="AO39" t="s">
        <v>26</v>
      </c>
      <c r="AP39" t="s">
        <v>27</v>
      </c>
      <c r="AQ39" t="s">
        <v>28</v>
      </c>
      <c r="AR39" t="s">
        <v>29</v>
      </c>
      <c r="AS39" t="s">
        <v>30</v>
      </c>
      <c r="AT39" t="s">
        <v>31</v>
      </c>
      <c r="AU39" t="s">
        <v>32</v>
      </c>
      <c r="AV39" t="s">
        <v>33</v>
      </c>
      <c r="AW39" t="s">
        <v>34</v>
      </c>
      <c r="AX39" t="s">
        <v>35</v>
      </c>
      <c r="AY39" t="s">
        <v>36</v>
      </c>
      <c r="AZ39" t="s">
        <v>37</v>
      </c>
      <c r="BA39" t="s">
        <v>38</v>
      </c>
      <c r="BB39" t="s">
        <v>39</v>
      </c>
      <c r="BC39" t="s">
        <v>40</v>
      </c>
      <c r="BD39" t="s">
        <v>41</v>
      </c>
      <c r="BE39" t="s">
        <v>42</v>
      </c>
      <c r="BF39" t="s">
        <v>43</v>
      </c>
      <c r="BG39" t="s">
        <v>44</v>
      </c>
      <c r="BH39" t="s">
        <v>45</v>
      </c>
      <c r="BI39" t="s">
        <v>46</v>
      </c>
      <c r="BJ39" t="s">
        <v>47</v>
      </c>
      <c r="BK39" t="s">
        <v>48</v>
      </c>
      <c r="BL39" t="s">
        <v>49</v>
      </c>
      <c r="BM39" t="s">
        <v>50</v>
      </c>
      <c r="BN39" t="s">
        <v>51</v>
      </c>
      <c r="BO39" t="s">
        <v>52</v>
      </c>
    </row>
    <row r="40" spans="1:67" ht="10.5" x14ac:dyDescent="0.25">
      <c r="B40" s="43" t="s">
        <v>116</v>
      </c>
      <c r="C40" s="44">
        <f>C38*C39</f>
        <v>0</v>
      </c>
      <c r="E40" s="20">
        <v>3</v>
      </c>
      <c r="F40" s="17">
        <f t="shared" ref="F40:F49" si="18">+EOMONTH(F39,0)+1</f>
        <v>44044</v>
      </c>
      <c r="G40" s="18">
        <f t="shared" si="13"/>
        <v>15</v>
      </c>
      <c r="H40" s="18">
        <f t="shared" si="16"/>
        <v>30000000</v>
      </c>
      <c r="I40" s="64">
        <f t="shared" si="17"/>
        <v>944999.33849999995</v>
      </c>
      <c r="J40" s="65">
        <f t="shared" ref="J40:J49" si="19">G40*$C$51</f>
        <v>3555000.6614999999</v>
      </c>
      <c r="K40" s="65">
        <f t="shared" si="14"/>
        <v>0</v>
      </c>
      <c r="L40" s="18">
        <f t="shared" ca="1" si="15"/>
        <v>0</v>
      </c>
      <c r="M40" s="42" t="s">
        <v>7</v>
      </c>
      <c r="N40" s="42"/>
      <c r="Q40" s="72"/>
      <c r="T40" s="13">
        <v>1</v>
      </c>
      <c r="U40" s="13">
        <v>2</v>
      </c>
      <c r="V40" s="13">
        <v>3</v>
      </c>
      <c r="W40" s="13">
        <v>4</v>
      </c>
      <c r="X40" s="13">
        <v>5</v>
      </c>
      <c r="Y40" s="13">
        <v>6</v>
      </c>
      <c r="Z40" s="13">
        <v>7</v>
      </c>
      <c r="AA40" s="13">
        <v>8</v>
      </c>
      <c r="AB40" s="13">
        <v>9</v>
      </c>
      <c r="AC40" s="13">
        <v>10</v>
      </c>
      <c r="AD40" s="13">
        <v>11</v>
      </c>
      <c r="AE40" s="13">
        <v>12</v>
      </c>
      <c r="AF40" s="13">
        <v>13</v>
      </c>
      <c r="AG40" s="13">
        <v>14</v>
      </c>
      <c r="AH40" s="13">
        <v>15</v>
      </c>
      <c r="AI40" s="13">
        <v>16</v>
      </c>
      <c r="AJ40" s="13">
        <v>17</v>
      </c>
      <c r="AK40" s="13">
        <v>18</v>
      </c>
      <c r="AL40">
        <v>19</v>
      </c>
      <c r="AM40" s="13">
        <v>20</v>
      </c>
      <c r="AN40" s="13">
        <v>21</v>
      </c>
      <c r="AO40">
        <v>22</v>
      </c>
      <c r="AP40" s="13">
        <v>23</v>
      </c>
      <c r="AQ40" s="13">
        <v>24</v>
      </c>
      <c r="AR40">
        <v>25</v>
      </c>
      <c r="AS40" s="13">
        <v>26</v>
      </c>
      <c r="AT40" s="13">
        <v>27</v>
      </c>
      <c r="AU40">
        <v>28</v>
      </c>
      <c r="AV40" s="13">
        <v>29</v>
      </c>
      <c r="AW40" s="13">
        <v>30</v>
      </c>
      <c r="AX40">
        <v>31</v>
      </c>
      <c r="AY40" s="13">
        <v>32</v>
      </c>
      <c r="AZ40" s="13">
        <v>33</v>
      </c>
      <c r="BA40">
        <v>34</v>
      </c>
      <c r="BB40" s="13">
        <v>35</v>
      </c>
      <c r="BC40" s="13">
        <v>36</v>
      </c>
      <c r="BD40">
        <v>37</v>
      </c>
      <c r="BE40">
        <v>38</v>
      </c>
      <c r="BF40">
        <v>39</v>
      </c>
      <c r="BG40">
        <v>40</v>
      </c>
      <c r="BH40">
        <v>41</v>
      </c>
      <c r="BI40">
        <v>42</v>
      </c>
      <c r="BJ40">
        <v>43</v>
      </c>
      <c r="BK40">
        <v>44</v>
      </c>
      <c r="BL40">
        <v>45</v>
      </c>
      <c r="BM40">
        <v>46</v>
      </c>
      <c r="BN40">
        <v>47</v>
      </c>
      <c r="BO40">
        <v>48</v>
      </c>
    </row>
    <row r="41" spans="1:67" x14ac:dyDescent="0.2">
      <c r="B41" s="10"/>
      <c r="C41" s="5"/>
      <c r="E41" s="20">
        <v>4</v>
      </c>
      <c r="F41" s="17">
        <f t="shared" si="18"/>
        <v>44075</v>
      </c>
      <c r="G41" s="18">
        <f t="shared" si="13"/>
        <v>15</v>
      </c>
      <c r="H41" s="18">
        <f t="shared" si="16"/>
        <v>30000000</v>
      </c>
      <c r="I41" s="64">
        <f t="shared" si="17"/>
        <v>944999.33849999995</v>
      </c>
      <c r="J41" s="65">
        <f t="shared" si="19"/>
        <v>3555000.6614999999</v>
      </c>
      <c r="K41" s="65">
        <f t="shared" si="14"/>
        <v>0</v>
      </c>
      <c r="L41" s="18">
        <f t="shared" ca="1" si="15"/>
        <v>0</v>
      </c>
      <c r="M41" s="42" t="s">
        <v>8</v>
      </c>
      <c r="N41" s="42"/>
      <c r="Q41" s="72"/>
      <c r="S41" s="61" t="s">
        <v>92</v>
      </c>
      <c r="T41" s="81">
        <f t="shared" ref="T41:BO41" ca="1" si="20">+SUM(T43:T66)</f>
        <v>0</v>
      </c>
      <c r="U41" s="81">
        <f t="shared" ca="1" si="20"/>
        <v>0</v>
      </c>
      <c r="V41" s="81">
        <f t="shared" ca="1" si="20"/>
        <v>0</v>
      </c>
      <c r="W41" s="81">
        <f t="shared" ca="1" si="20"/>
        <v>0</v>
      </c>
      <c r="X41" s="81">
        <f t="shared" ca="1" si="20"/>
        <v>0</v>
      </c>
      <c r="Y41" s="81">
        <f t="shared" ca="1" si="20"/>
        <v>0</v>
      </c>
      <c r="Z41" s="81">
        <f t="shared" ca="1" si="20"/>
        <v>0</v>
      </c>
      <c r="AA41" s="81">
        <f t="shared" ca="1" si="20"/>
        <v>0</v>
      </c>
      <c r="AB41" s="81">
        <f t="shared" ca="1" si="20"/>
        <v>0</v>
      </c>
      <c r="AC41" s="81">
        <f t="shared" ca="1" si="20"/>
        <v>0</v>
      </c>
      <c r="AD41" s="81">
        <f t="shared" ca="1" si="20"/>
        <v>0</v>
      </c>
      <c r="AE41" s="81">
        <f t="shared" ca="1" si="20"/>
        <v>0</v>
      </c>
      <c r="AF41" s="81">
        <f t="shared" ca="1" si="20"/>
        <v>0</v>
      </c>
      <c r="AG41" s="81">
        <f t="shared" ca="1" si="20"/>
        <v>0</v>
      </c>
      <c r="AH41" s="81">
        <f t="shared" ca="1" si="20"/>
        <v>0</v>
      </c>
      <c r="AI41" s="81">
        <f t="shared" ca="1" si="20"/>
        <v>0</v>
      </c>
      <c r="AJ41" s="81">
        <f t="shared" ca="1" si="20"/>
        <v>0</v>
      </c>
      <c r="AK41" s="81">
        <f t="shared" ca="1" si="20"/>
        <v>0</v>
      </c>
      <c r="AL41" s="81">
        <f t="shared" ca="1" si="20"/>
        <v>0</v>
      </c>
      <c r="AM41" s="81">
        <f t="shared" ca="1" si="20"/>
        <v>0</v>
      </c>
      <c r="AN41" s="81">
        <f t="shared" ca="1" si="20"/>
        <v>0</v>
      </c>
      <c r="AO41" s="81">
        <f t="shared" ca="1" si="20"/>
        <v>0</v>
      </c>
      <c r="AP41" s="81">
        <f t="shared" ca="1" si="20"/>
        <v>0</v>
      </c>
      <c r="AQ41" s="81">
        <f t="shared" ca="1" si="20"/>
        <v>0</v>
      </c>
      <c r="AR41" s="81">
        <f t="shared" ca="1" si="20"/>
        <v>0</v>
      </c>
      <c r="AS41" s="81">
        <f t="shared" ca="1" si="20"/>
        <v>0</v>
      </c>
      <c r="AT41" s="81">
        <f t="shared" ca="1" si="20"/>
        <v>0</v>
      </c>
      <c r="AU41" s="81">
        <f t="shared" ca="1" si="20"/>
        <v>0</v>
      </c>
      <c r="AV41" s="81">
        <f t="shared" ca="1" si="20"/>
        <v>0</v>
      </c>
      <c r="AW41" s="81">
        <f t="shared" ca="1" si="20"/>
        <v>0</v>
      </c>
      <c r="AX41" s="81">
        <f t="shared" ca="1" si="20"/>
        <v>0</v>
      </c>
      <c r="AY41" s="81">
        <f t="shared" ca="1" si="20"/>
        <v>0</v>
      </c>
      <c r="AZ41" s="81">
        <f t="shared" ca="1" si="20"/>
        <v>0</v>
      </c>
      <c r="BA41" s="81">
        <f t="shared" ca="1" si="20"/>
        <v>0</v>
      </c>
      <c r="BB41" s="81">
        <f t="shared" ca="1" si="20"/>
        <v>0</v>
      </c>
      <c r="BC41" s="81">
        <f t="shared" ca="1" si="20"/>
        <v>0</v>
      </c>
      <c r="BD41" s="81">
        <f t="shared" ca="1" si="20"/>
        <v>0</v>
      </c>
      <c r="BE41" s="81">
        <f t="shared" ca="1" si="20"/>
        <v>0</v>
      </c>
      <c r="BF41" s="81">
        <f t="shared" ca="1" si="20"/>
        <v>0</v>
      </c>
      <c r="BG41" s="81">
        <f t="shared" ca="1" si="20"/>
        <v>0</v>
      </c>
      <c r="BH41" s="81">
        <f t="shared" ca="1" si="20"/>
        <v>0</v>
      </c>
      <c r="BI41" s="81">
        <f t="shared" ca="1" si="20"/>
        <v>0</v>
      </c>
      <c r="BJ41" s="81">
        <f t="shared" ca="1" si="20"/>
        <v>0</v>
      </c>
      <c r="BK41" s="81">
        <f t="shared" ca="1" si="20"/>
        <v>0</v>
      </c>
      <c r="BL41" s="81">
        <f t="shared" ca="1" si="20"/>
        <v>0</v>
      </c>
      <c r="BM41" s="81">
        <f t="shared" ca="1" si="20"/>
        <v>0</v>
      </c>
      <c r="BN41" s="81">
        <f t="shared" ca="1" si="20"/>
        <v>0</v>
      </c>
      <c r="BO41" s="81">
        <f t="shared" ca="1" si="20"/>
        <v>0</v>
      </c>
    </row>
    <row r="42" spans="1:67" ht="10.5" x14ac:dyDescent="0.25">
      <c r="B42" s="33" t="s">
        <v>96</v>
      </c>
      <c r="C42" s="45"/>
      <c r="E42" s="20">
        <v>5</v>
      </c>
      <c r="F42" s="17">
        <f t="shared" si="18"/>
        <v>44105</v>
      </c>
      <c r="G42" s="18">
        <f t="shared" si="13"/>
        <v>15</v>
      </c>
      <c r="H42" s="18">
        <f t="shared" si="16"/>
        <v>30000000</v>
      </c>
      <c r="I42" s="64">
        <f t="shared" si="17"/>
        <v>944999.33849999995</v>
      </c>
      <c r="J42" s="65">
        <f t="shared" si="19"/>
        <v>3555000.6614999999</v>
      </c>
      <c r="K42" s="65">
        <f t="shared" si="14"/>
        <v>0</v>
      </c>
      <c r="L42" s="18">
        <f t="shared" ca="1" si="15"/>
        <v>0</v>
      </c>
      <c r="M42" s="42" t="s">
        <v>9</v>
      </c>
      <c r="N42" s="42"/>
      <c r="Q42" s="72"/>
      <c r="S42" s="62" t="s">
        <v>65</v>
      </c>
      <c r="T42" s="82">
        <f ca="1">INDIRECT("L"&amp;(5+T$3))</f>
        <v>0</v>
      </c>
      <c r="U42" s="13">
        <f t="shared" ref="U42:AS42" ca="1" si="21">INDIRECT("L"&amp;(5+U$3))</f>
        <v>0</v>
      </c>
      <c r="V42" s="13">
        <f t="shared" ca="1" si="21"/>
        <v>0</v>
      </c>
      <c r="W42" s="13">
        <f t="shared" ca="1" si="21"/>
        <v>0</v>
      </c>
      <c r="X42" s="13">
        <f t="shared" ca="1" si="21"/>
        <v>0</v>
      </c>
      <c r="Y42" s="13">
        <f t="shared" ca="1" si="21"/>
        <v>0</v>
      </c>
      <c r="Z42" s="13">
        <f t="shared" ca="1" si="21"/>
        <v>0</v>
      </c>
      <c r="AA42" s="13">
        <f t="shared" ca="1" si="21"/>
        <v>0</v>
      </c>
      <c r="AB42" s="13">
        <f t="shared" ca="1" si="21"/>
        <v>0</v>
      </c>
      <c r="AC42" s="13">
        <f t="shared" ca="1" si="21"/>
        <v>0</v>
      </c>
      <c r="AD42" s="13">
        <f t="shared" ca="1" si="21"/>
        <v>0</v>
      </c>
      <c r="AE42" s="13">
        <f t="shared" ca="1" si="21"/>
        <v>0</v>
      </c>
      <c r="AF42" s="13">
        <f t="shared" ca="1" si="21"/>
        <v>0</v>
      </c>
      <c r="AG42" s="13">
        <f t="shared" ca="1" si="21"/>
        <v>0</v>
      </c>
      <c r="AH42" s="13">
        <f t="shared" ca="1" si="21"/>
        <v>0</v>
      </c>
      <c r="AI42" s="13">
        <f t="shared" ca="1" si="21"/>
        <v>0</v>
      </c>
      <c r="AJ42" s="13">
        <f t="shared" ca="1" si="21"/>
        <v>0</v>
      </c>
      <c r="AK42" s="13">
        <f t="shared" ca="1" si="21"/>
        <v>0</v>
      </c>
      <c r="AL42" s="13">
        <f t="shared" ca="1" si="21"/>
        <v>0</v>
      </c>
      <c r="AM42" s="13">
        <f t="shared" ca="1" si="21"/>
        <v>0</v>
      </c>
      <c r="AN42" s="13">
        <f t="shared" ca="1" si="21"/>
        <v>0</v>
      </c>
      <c r="AO42" s="13">
        <f t="shared" ca="1" si="21"/>
        <v>0</v>
      </c>
      <c r="AP42" s="13">
        <f t="shared" ca="1" si="21"/>
        <v>0</v>
      </c>
      <c r="AQ42" s="13">
        <f t="shared" ca="1" si="21"/>
        <v>0</v>
      </c>
      <c r="AR42" s="13">
        <f t="shared" ca="1" si="21"/>
        <v>0</v>
      </c>
      <c r="AS42" s="13">
        <f t="shared" ca="1" si="21"/>
        <v>0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67" ht="10.5" customHeight="1" x14ac:dyDescent="0.2">
      <c r="B43" t="s">
        <v>61</v>
      </c>
      <c r="C43" s="5">
        <f>C38</f>
        <v>2000000</v>
      </c>
      <c r="E43" s="20">
        <v>6</v>
      </c>
      <c r="F43" s="17">
        <f t="shared" si="18"/>
        <v>44136</v>
      </c>
      <c r="G43" s="18">
        <f t="shared" si="13"/>
        <v>15</v>
      </c>
      <c r="H43" s="18">
        <f t="shared" si="16"/>
        <v>30000000</v>
      </c>
      <c r="I43" s="64">
        <f t="shared" si="17"/>
        <v>944999.33849999995</v>
      </c>
      <c r="J43" s="65">
        <f t="shared" si="19"/>
        <v>3555000.6614999999</v>
      </c>
      <c r="K43" s="65">
        <f t="shared" si="14"/>
        <v>0</v>
      </c>
      <c r="L43" s="18">
        <f t="shared" ca="1" si="15"/>
        <v>0</v>
      </c>
      <c r="M43" s="42" t="s">
        <v>10</v>
      </c>
      <c r="N43" s="42"/>
      <c r="Q43" s="72"/>
      <c r="R43">
        <v>1</v>
      </c>
      <c r="S43" s="11">
        <f t="shared" ref="S43:S55" si="22">+S6</f>
        <v>15</v>
      </c>
      <c r="T43" s="5">
        <f ca="1">+IFERROR(IF($R43&lt;=18,IF($R43&lt;=T$3,$S43*INDIRECT(INDEX($T$2:$BO$2,1,MATCH(T$3-$R43+1,$T$1:$BO$1,0))&amp;"$42"),0),IF($R43&gt;18,IF(MOD($R43,18)&lt;=T$3,$S43*INDIRECT(INDEX($T$2:$BO$2,1,MATCH(T$3-$R43+1,$T$1:$BO$1,0))&amp;"$42"),0),0)),0)</f>
        <v>0</v>
      </c>
      <c r="U43" s="5">
        <f t="shared" ref="U43:AJ58" ca="1" si="23">+IFERROR(IF($R43&lt;=18,IF($R43&lt;=U$3,$S43*INDIRECT(INDEX($T$2:$BO$2,1,MATCH(U$3-$R43+1,$T$1:$BO$1,0))&amp;"$42"),0),IF($R43&gt;18,IF(MOD($R43,18)&lt;=U$3,$S43*INDIRECT(INDEX($T$2:$BO$2,1,MATCH(U$3-$R43+1,$T$1:$BO$1,0))&amp;"$42"),0),0)),0)</f>
        <v>0</v>
      </c>
      <c r="V43" s="5">
        <f t="shared" ca="1" si="23"/>
        <v>0</v>
      </c>
      <c r="W43" s="5">
        <f t="shared" ca="1" si="23"/>
        <v>0</v>
      </c>
      <c r="X43" s="5">
        <f t="shared" ca="1" si="23"/>
        <v>0</v>
      </c>
      <c r="Y43" s="5">
        <f t="shared" ca="1" si="23"/>
        <v>0</v>
      </c>
      <c r="Z43" s="5">
        <f t="shared" ca="1" si="23"/>
        <v>0</v>
      </c>
      <c r="AA43" s="5">
        <f t="shared" ca="1" si="23"/>
        <v>0</v>
      </c>
      <c r="AB43" s="5">
        <f t="shared" ca="1" si="23"/>
        <v>0</v>
      </c>
      <c r="AC43" s="5">
        <f t="shared" ca="1" si="23"/>
        <v>0</v>
      </c>
      <c r="AD43" s="5">
        <f t="shared" ca="1" si="23"/>
        <v>0</v>
      </c>
      <c r="AE43" s="5">
        <f t="shared" ca="1" si="23"/>
        <v>0</v>
      </c>
      <c r="AF43" s="5">
        <f t="shared" ca="1" si="23"/>
        <v>0</v>
      </c>
      <c r="AG43" s="5">
        <f t="shared" ca="1" si="23"/>
        <v>0</v>
      </c>
      <c r="AH43" s="5">
        <f t="shared" ca="1" si="23"/>
        <v>0</v>
      </c>
      <c r="AI43" s="5">
        <f t="shared" ca="1" si="23"/>
        <v>0</v>
      </c>
      <c r="AJ43" s="5">
        <f t="shared" ca="1" si="23"/>
        <v>0</v>
      </c>
      <c r="AK43" s="5">
        <f t="shared" ref="AK43:AZ58" ca="1" si="24">+IFERROR(IF($R43&lt;=18,IF($R43&lt;=AK$3,$S43*INDIRECT(INDEX($T$2:$BO$2,1,MATCH(AK$3-$R43+1,$T$1:$BO$1,0))&amp;"$42"),0),IF($R43&gt;18,IF(MOD($R43,18)&lt;=AK$3,$S43*INDIRECT(INDEX($T$2:$BO$2,1,MATCH(AK$3-$R43+1,$T$1:$BO$1,0))&amp;"$42"),0),0)),0)</f>
        <v>0</v>
      </c>
      <c r="AL43" s="5">
        <f t="shared" ca="1" si="24"/>
        <v>0</v>
      </c>
      <c r="AM43" s="5">
        <f t="shared" ca="1" si="24"/>
        <v>0</v>
      </c>
      <c r="AN43" s="5">
        <f t="shared" ca="1" si="24"/>
        <v>0</v>
      </c>
      <c r="AO43" s="5">
        <f t="shared" ca="1" si="24"/>
        <v>0</v>
      </c>
      <c r="AP43" s="5">
        <f t="shared" ca="1" si="24"/>
        <v>0</v>
      </c>
      <c r="AQ43" s="5">
        <f t="shared" ca="1" si="24"/>
        <v>0</v>
      </c>
      <c r="AR43" s="5">
        <f t="shared" ca="1" si="24"/>
        <v>0</v>
      </c>
      <c r="AS43" s="5">
        <f t="shared" ca="1" si="24"/>
        <v>0</v>
      </c>
      <c r="AT43" s="5">
        <f t="shared" ca="1" si="24"/>
        <v>0</v>
      </c>
      <c r="AU43" s="5">
        <f t="shared" ca="1" si="24"/>
        <v>0</v>
      </c>
      <c r="AV43" s="5">
        <f t="shared" ca="1" si="24"/>
        <v>0</v>
      </c>
      <c r="AW43" s="5">
        <f t="shared" ca="1" si="24"/>
        <v>0</v>
      </c>
      <c r="AX43" s="5">
        <f t="shared" ca="1" si="24"/>
        <v>0</v>
      </c>
      <c r="AY43" s="5">
        <f t="shared" ca="1" si="24"/>
        <v>0</v>
      </c>
      <c r="AZ43" s="5">
        <f t="shared" ca="1" si="24"/>
        <v>0</v>
      </c>
      <c r="BA43" s="5">
        <f t="shared" ref="BA43:BO58" ca="1" si="25">+IFERROR(IF($R43&lt;=18,IF($R43&lt;=BA$3,$S43*INDIRECT(INDEX($T$2:$BO$2,1,MATCH(BA$3-$R43+1,$T$1:$BO$1,0))&amp;"$42"),0),IF($R43&gt;18,IF(MOD($R43,18)&lt;=BA$3,$S43*INDIRECT(INDEX($T$2:$BO$2,1,MATCH(BA$3-$R43+1,$T$1:$BO$1,0))&amp;"$42"),0),0)),0)</f>
        <v>0</v>
      </c>
      <c r="BB43" s="5">
        <f t="shared" ca="1" si="25"/>
        <v>0</v>
      </c>
      <c r="BC43" s="5">
        <f t="shared" ca="1" si="25"/>
        <v>0</v>
      </c>
      <c r="BD43" s="5">
        <f t="shared" ca="1" si="25"/>
        <v>0</v>
      </c>
      <c r="BE43" s="5">
        <f t="shared" ca="1" si="25"/>
        <v>0</v>
      </c>
      <c r="BF43" s="5">
        <f t="shared" ca="1" si="25"/>
        <v>0</v>
      </c>
      <c r="BG43" s="5">
        <f t="shared" ca="1" si="25"/>
        <v>0</v>
      </c>
      <c r="BH43" s="5">
        <f t="shared" ca="1" si="25"/>
        <v>0</v>
      </c>
      <c r="BI43" s="5">
        <f t="shared" ca="1" si="25"/>
        <v>0</v>
      </c>
      <c r="BJ43" s="5">
        <f t="shared" ca="1" si="25"/>
        <v>0</v>
      </c>
      <c r="BK43" s="5">
        <f t="shared" ca="1" si="25"/>
        <v>0</v>
      </c>
      <c r="BL43" s="5">
        <f t="shared" ca="1" si="25"/>
        <v>0</v>
      </c>
      <c r="BM43" s="5">
        <f t="shared" ca="1" si="25"/>
        <v>0</v>
      </c>
      <c r="BN43" s="5">
        <f t="shared" ca="1" si="25"/>
        <v>0</v>
      </c>
      <c r="BO43" s="5">
        <f t="shared" ca="1" si="25"/>
        <v>0</v>
      </c>
    </row>
    <row r="44" spans="1:67" ht="10.5" customHeight="1" x14ac:dyDescent="0.25">
      <c r="A44" s="56">
        <f>A15</f>
        <v>0</v>
      </c>
      <c r="B44" s="35" t="s">
        <v>97</v>
      </c>
      <c r="C44" s="36"/>
      <c r="E44" s="20">
        <v>7</v>
      </c>
      <c r="F44" s="17">
        <f t="shared" si="18"/>
        <v>44166</v>
      </c>
      <c r="G44" s="18">
        <f t="shared" si="13"/>
        <v>15</v>
      </c>
      <c r="H44" s="18">
        <f t="shared" si="16"/>
        <v>30000000</v>
      </c>
      <c r="I44" s="64">
        <f t="shared" si="17"/>
        <v>944999.33849999995</v>
      </c>
      <c r="J44" s="65">
        <f t="shared" si="19"/>
        <v>3555000.6614999999</v>
      </c>
      <c r="K44" s="65">
        <f t="shared" si="14"/>
        <v>0</v>
      </c>
      <c r="L44" s="18">
        <f t="shared" ca="1" si="15"/>
        <v>0</v>
      </c>
      <c r="M44" s="42" t="s">
        <v>11</v>
      </c>
      <c r="N44" s="42"/>
      <c r="Q44" s="72"/>
      <c r="R44">
        <v>2</v>
      </c>
      <c r="S44" s="11">
        <f t="shared" si="22"/>
        <v>15</v>
      </c>
      <c r="T44" s="5">
        <f t="shared" ref="T44:AI59" ca="1" si="26">+IFERROR(IF($R44&lt;=18,IF($R44&lt;=T$3,$S44*INDIRECT(INDEX($T$2:$BO$2,1,MATCH(T$3-$R44+1,$T$1:$BO$1,0))&amp;"$42"),0),IF($R44&gt;18,IF(MOD($R44,18)&lt;=T$3,$S44*INDIRECT(INDEX($T$2:$BO$2,1,MATCH(T$3-$R44+1,$T$1:$BO$1,0))&amp;"$42"),0),0)),0)</f>
        <v>0</v>
      </c>
      <c r="U44" s="5">
        <f t="shared" ca="1" si="23"/>
        <v>0</v>
      </c>
      <c r="V44" s="5">
        <f t="shared" ca="1" si="23"/>
        <v>0</v>
      </c>
      <c r="W44" s="5">
        <f t="shared" ca="1" si="23"/>
        <v>0</v>
      </c>
      <c r="X44" s="5">
        <f t="shared" ca="1" si="23"/>
        <v>0</v>
      </c>
      <c r="Y44" s="5">
        <f t="shared" ca="1" si="23"/>
        <v>0</v>
      </c>
      <c r="Z44" s="5">
        <f t="shared" ca="1" si="23"/>
        <v>0</v>
      </c>
      <c r="AA44" s="5">
        <f t="shared" ca="1" si="23"/>
        <v>0</v>
      </c>
      <c r="AB44" s="5">
        <f t="shared" ca="1" si="23"/>
        <v>0</v>
      </c>
      <c r="AC44" s="5">
        <f t="shared" ca="1" si="23"/>
        <v>0</v>
      </c>
      <c r="AD44" s="5">
        <f t="shared" ca="1" si="23"/>
        <v>0</v>
      </c>
      <c r="AE44" s="5">
        <f t="shared" ca="1" si="23"/>
        <v>0</v>
      </c>
      <c r="AF44" s="5">
        <f t="shared" ca="1" si="23"/>
        <v>0</v>
      </c>
      <c r="AG44" s="5">
        <f t="shared" ca="1" si="23"/>
        <v>0</v>
      </c>
      <c r="AH44" s="5">
        <f t="shared" ca="1" si="23"/>
        <v>0</v>
      </c>
      <c r="AI44" s="5">
        <f t="shared" ca="1" si="23"/>
        <v>0</v>
      </c>
      <c r="AJ44" s="5">
        <f t="shared" ca="1" si="23"/>
        <v>0</v>
      </c>
      <c r="AK44" s="5">
        <f t="shared" ca="1" si="24"/>
        <v>0</v>
      </c>
      <c r="AL44" s="5">
        <f t="shared" ca="1" si="24"/>
        <v>0</v>
      </c>
      <c r="AM44" s="5">
        <f t="shared" ca="1" si="24"/>
        <v>0</v>
      </c>
      <c r="AN44" s="5">
        <f t="shared" ca="1" si="24"/>
        <v>0</v>
      </c>
      <c r="AO44" s="5">
        <f t="shared" ca="1" si="24"/>
        <v>0</v>
      </c>
      <c r="AP44" s="5">
        <f t="shared" ca="1" si="24"/>
        <v>0</v>
      </c>
      <c r="AQ44" s="5">
        <f t="shared" ca="1" si="24"/>
        <v>0</v>
      </c>
      <c r="AR44" s="5">
        <f t="shared" ca="1" si="24"/>
        <v>0</v>
      </c>
      <c r="AS44" s="5">
        <f t="shared" ca="1" si="24"/>
        <v>0</v>
      </c>
      <c r="AT44" s="5">
        <f t="shared" ca="1" si="24"/>
        <v>0</v>
      </c>
      <c r="AU44" s="5">
        <f t="shared" ca="1" si="24"/>
        <v>0</v>
      </c>
      <c r="AV44" s="5">
        <f t="shared" ca="1" si="24"/>
        <v>0</v>
      </c>
      <c r="AW44" s="5">
        <f t="shared" ca="1" si="24"/>
        <v>0</v>
      </c>
      <c r="AX44" s="5">
        <f t="shared" ca="1" si="24"/>
        <v>0</v>
      </c>
      <c r="AY44" s="5">
        <f t="shared" ca="1" si="24"/>
        <v>0</v>
      </c>
      <c r="AZ44" s="5">
        <f t="shared" ca="1" si="24"/>
        <v>0</v>
      </c>
      <c r="BA44" s="5">
        <f t="shared" ca="1" si="25"/>
        <v>0</v>
      </c>
      <c r="BB44" s="5">
        <f t="shared" ca="1" si="25"/>
        <v>0</v>
      </c>
      <c r="BC44" s="5">
        <f t="shared" ca="1" si="25"/>
        <v>0</v>
      </c>
      <c r="BD44" s="5">
        <f t="shared" ca="1" si="25"/>
        <v>0</v>
      </c>
      <c r="BE44" s="5">
        <f t="shared" ca="1" si="25"/>
        <v>0</v>
      </c>
      <c r="BF44" s="5">
        <f t="shared" ca="1" si="25"/>
        <v>0</v>
      </c>
      <c r="BG44" s="5">
        <f t="shared" ca="1" si="25"/>
        <v>0</v>
      </c>
      <c r="BH44" s="5">
        <f t="shared" ca="1" si="25"/>
        <v>0</v>
      </c>
      <c r="BI44" s="5">
        <f t="shared" ca="1" si="25"/>
        <v>0</v>
      </c>
      <c r="BJ44" s="5">
        <f t="shared" ca="1" si="25"/>
        <v>0</v>
      </c>
      <c r="BK44" s="5">
        <f t="shared" ca="1" si="25"/>
        <v>0</v>
      </c>
      <c r="BL44" s="5">
        <f t="shared" ca="1" si="25"/>
        <v>0</v>
      </c>
      <c r="BM44" s="5">
        <f t="shared" ca="1" si="25"/>
        <v>0</v>
      </c>
      <c r="BN44" s="5">
        <f t="shared" ca="1" si="25"/>
        <v>0</v>
      </c>
      <c r="BO44" s="5">
        <f t="shared" ca="1" si="25"/>
        <v>0</v>
      </c>
    </row>
    <row r="45" spans="1:67" ht="10.5" customHeight="1" x14ac:dyDescent="0.25">
      <c r="A45" s="56">
        <f>A14</f>
        <v>0</v>
      </c>
      <c r="B45" s="35" t="s">
        <v>66</v>
      </c>
      <c r="C45" s="36">
        <f>C14</f>
        <v>0</v>
      </c>
      <c r="E45" s="20">
        <v>8</v>
      </c>
      <c r="F45" s="17">
        <f t="shared" si="18"/>
        <v>44197</v>
      </c>
      <c r="G45" s="18">
        <f t="shared" si="13"/>
        <v>15</v>
      </c>
      <c r="H45" s="18">
        <f t="shared" si="16"/>
        <v>30000000</v>
      </c>
      <c r="I45" s="64">
        <f t="shared" si="17"/>
        <v>944999.33849999995</v>
      </c>
      <c r="J45" s="65">
        <f t="shared" si="19"/>
        <v>3555000.6614999999</v>
      </c>
      <c r="K45" s="65">
        <f t="shared" si="14"/>
        <v>0</v>
      </c>
      <c r="L45" s="18">
        <f t="shared" ca="1" si="15"/>
        <v>0</v>
      </c>
      <c r="M45" s="42" t="s">
        <v>12</v>
      </c>
      <c r="N45" s="42"/>
      <c r="Q45" s="72"/>
      <c r="R45">
        <v>3</v>
      </c>
      <c r="S45" s="11">
        <f t="shared" si="22"/>
        <v>15</v>
      </c>
      <c r="T45" s="5">
        <f t="shared" ca="1" si="26"/>
        <v>0</v>
      </c>
      <c r="U45" s="5">
        <f t="shared" ca="1" si="23"/>
        <v>0</v>
      </c>
      <c r="V45" s="5">
        <f t="shared" ca="1" si="23"/>
        <v>0</v>
      </c>
      <c r="W45" s="5">
        <f t="shared" ca="1" si="23"/>
        <v>0</v>
      </c>
      <c r="X45" s="5">
        <f t="shared" ca="1" si="23"/>
        <v>0</v>
      </c>
      <c r="Y45" s="5">
        <f t="shared" ca="1" si="23"/>
        <v>0</v>
      </c>
      <c r="Z45" s="5">
        <f t="shared" ca="1" si="23"/>
        <v>0</v>
      </c>
      <c r="AA45" s="5">
        <f t="shared" ca="1" si="23"/>
        <v>0</v>
      </c>
      <c r="AB45" s="5">
        <f t="shared" ca="1" si="23"/>
        <v>0</v>
      </c>
      <c r="AC45" s="5">
        <f t="shared" ca="1" si="23"/>
        <v>0</v>
      </c>
      <c r="AD45" s="5">
        <f t="shared" ca="1" si="23"/>
        <v>0</v>
      </c>
      <c r="AE45" s="5">
        <f t="shared" ca="1" si="23"/>
        <v>0</v>
      </c>
      <c r="AF45" s="5">
        <f t="shared" ca="1" si="23"/>
        <v>0</v>
      </c>
      <c r="AG45" s="5">
        <f t="shared" ca="1" si="23"/>
        <v>0</v>
      </c>
      <c r="AH45" s="5">
        <f t="shared" ca="1" si="23"/>
        <v>0</v>
      </c>
      <c r="AI45" s="5">
        <f t="shared" ca="1" si="23"/>
        <v>0</v>
      </c>
      <c r="AJ45" s="5">
        <f t="shared" ca="1" si="23"/>
        <v>0</v>
      </c>
      <c r="AK45" s="5">
        <f t="shared" ca="1" si="24"/>
        <v>0</v>
      </c>
      <c r="AL45" s="5">
        <f t="shared" ca="1" si="24"/>
        <v>0</v>
      </c>
      <c r="AM45" s="5">
        <f t="shared" ca="1" si="24"/>
        <v>0</v>
      </c>
      <c r="AN45" s="5">
        <f t="shared" ca="1" si="24"/>
        <v>0</v>
      </c>
      <c r="AO45" s="5">
        <f t="shared" ca="1" si="24"/>
        <v>0</v>
      </c>
      <c r="AP45" s="5">
        <f t="shared" ca="1" si="24"/>
        <v>0</v>
      </c>
      <c r="AQ45" s="5">
        <f t="shared" ca="1" si="24"/>
        <v>0</v>
      </c>
      <c r="AR45" s="5">
        <f t="shared" ca="1" si="24"/>
        <v>0</v>
      </c>
      <c r="AS45" s="5">
        <f t="shared" ca="1" si="24"/>
        <v>0</v>
      </c>
      <c r="AT45" s="5">
        <f t="shared" ca="1" si="24"/>
        <v>0</v>
      </c>
      <c r="AU45" s="5">
        <f t="shared" ca="1" si="24"/>
        <v>0</v>
      </c>
      <c r="AV45" s="5">
        <f t="shared" ca="1" si="24"/>
        <v>0</v>
      </c>
      <c r="AW45" s="5">
        <f t="shared" ca="1" si="24"/>
        <v>0</v>
      </c>
      <c r="AX45" s="5">
        <f t="shared" ca="1" si="24"/>
        <v>0</v>
      </c>
      <c r="AY45" s="5">
        <f t="shared" ca="1" si="24"/>
        <v>0</v>
      </c>
      <c r="AZ45" s="5">
        <f t="shared" ca="1" si="24"/>
        <v>0</v>
      </c>
      <c r="BA45" s="5">
        <f t="shared" ca="1" si="25"/>
        <v>0</v>
      </c>
      <c r="BB45" s="5">
        <f t="shared" ca="1" si="25"/>
        <v>0</v>
      </c>
      <c r="BC45" s="5">
        <f t="shared" ca="1" si="25"/>
        <v>0</v>
      </c>
      <c r="BD45" s="5">
        <f t="shared" ca="1" si="25"/>
        <v>0</v>
      </c>
      <c r="BE45" s="5">
        <f t="shared" ca="1" si="25"/>
        <v>0</v>
      </c>
      <c r="BF45" s="5">
        <f t="shared" ca="1" si="25"/>
        <v>0</v>
      </c>
      <c r="BG45" s="5">
        <f t="shared" ca="1" si="25"/>
        <v>0</v>
      </c>
      <c r="BH45" s="5">
        <f t="shared" ca="1" si="25"/>
        <v>0</v>
      </c>
      <c r="BI45" s="5">
        <f t="shared" ca="1" si="25"/>
        <v>0</v>
      </c>
      <c r="BJ45" s="5">
        <f t="shared" ca="1" si="25"/>
        <v>0</v>
      </c>
      <c r="BK45" s="5">
        <f t="shared" ca="1" si="25"/>
        <v>0</v>
      </c>
      <c r="BL45" s="5">
        <f t="shared" ca="1" si="25"/>
        <v>0</v>
      </c>
      <c r="BM45" s="5">
        <f t="shared" ca="1" si="25"/>
        <v>0</v>
      </c>
      <c r="BN45" s="5">
        <f t="shared" ca="1" si="25"/>
        <v>0</v>
      </c>
      <c r="BO45" s="5">
        <f t="shared" ca="1" si="25"/>
        <v>0</v>
      </c>
    </row>
    <row r="46" spans="1:67" ht="10.5" customHeight="1" x14ac:dyDescent="0.2">
      <c r="B46" t="s">
        <v>117</v>
      </c>
      <c r="C46" s="3">
        <f>C5</f>
        <v>0.15</v>
      </c>
      <c r="E46" s="20">
        <v>9</v>
      </c>
      <c r="F46" s="17">
        <f t="shared" si="18"/>
        <v>44228</v>
      </c>
      <c r="G46" s="18">
        <f t="shared" si="13"/>
        <v>15</v>
      </c>
      <c r="H46" s="18">
        <f t="shared" si="16"/>
        <v>30000000</v>
      </c>
      <c r="I46" s="64">
        <f t="shared" si="17"/>
        <v>944999.33849999995</v>
      </c>
      <c r="J46" s="65">
        <f t="shared" si="19"/>
        <v>3555000.6614999999</v>
      </c>
      <c r="K46" s="65">
        <f t="shared" si="14"/>
        <v>0</v>
      </c>
      <c r="L46" s="18">
        <f t="shared" ca="1" si="15"/>
        <v>0</v>
      </c>
      <c r="M46" s="42" t="s">
        <v>13</v>
      </c>
      <c r="N46" s="42"/>
      <c r="Q46" s="72"/>
      <c r="R46">
        <v>4</v>
      </c>
      <c r="S46" s="11">
        <f t="shared" si="22"/>
        <v>15</v>
      </c>
      <c r="T46" s="5">
        <f t="shared" ca="1" si="26"/>
        <v>0</v>
      </c>
      <c r="U46" s="5">
        <f t="shared" ca="1" si="23"/>
        <v>0</v>
      </c>
      <c r="V46" s="5">
        <f t="shared" ca="1" si="23"/>
        <v>0</v>
      </c>
      <c r="W46" s="5">
        <f t="shared" ca="1" si="23"/>
        <v>0</v>
      </c>
      <c r="X46" s="5">
        <f t="shared" ca="1" si="23"/>
        <v>0</v>
      </c>
      <c r="Y46" s="5">
        <f t="shared" ca="1" si="23"/>
        <v>0</v>
      </c>
      <c r="Z46" s="5">
        <f t="shared" ca="1" si="23"/>
        <v>0</v>
      </c>
      <c r="AA46" s="5">
        <f t="shared" ca="1" si="23"/>
        <v>0</v>
      </c>
      <c r="AB46" s="5">
        <f t="shared" ca="1" si="23"/>
        <v>0</v>
      </c>
      <c r="AC46" s="5">
        <f t="shared" ca="1" si="23"/>
        <v>0</v>
      </c>
      <c r="AD46" s="5">
        <f t="shared" ca="1" si="23"/>
        <v>0</v>
      </c>
      <c r="AE46" s="5">
        <f t="shared" ca="1" si="23"/>
        <v>0</v>
      </c>
      <c r="AF46" s="5">
        <f t="shared" ca="1" si="23"/>
        <v>0</v>
      </c>
      <c r="AG46" s="5">
        <f t="shared" ca="1" si="23"/>
        <v>0</v>
      </c>
      <c r="AH46" s="5">
        <f t="shared" ca="1" si="23"/>
        <v>0</v>
      </c>
      <c r="AI46" s="5">
        <f t="shared" ca="1" si="23"/>
        <v>0</v>
      </c>
      <c r="AJ46" s="5">
        <f t="shared" ca="1" si="23"/>
        <v>0</v>
      </c>
      <c r="AK46" s="5">
        <f t="shared" ca="1" si="24"/>
        <v>0</v>
      </c>
      <c r="AL46" s="5">
        <f t="shared" ca="1" si="24"/>
        <v>0</v>
      </c>
      <c r="AM46" s="5">
        <f t="shared" ca="1" si="24"/>
        <v>0</v>
      </c>
      <c r="AN46" s="5">
        <f t="shared" ca="1" si="24"/>
        <v>0</v>
      </c>
      <c r="AO46" s="5">
        <f t="shared" ca="1" si="24"/>
        <v>0</v>
      </c>
      <c r="AP46" s="5">
        <f t="shared" ca="1" si="24"/>
        <v>0</v>
      </c>
      <c r="AQ46" s="5">
        <f t="shared" ca="1" si="24"/>
        <v>0</v>
      </c>
      <c r="AR46" s="5">
        <f t="shared" ca="1" si="24"/>
        <v>0</v>
      </c>
      <c r="AS46" s="5">
        <f t="shared" ca="1" si="24"/>
        <v>0</v>
      </c>
      <c r="AT46" s="5">
        <f t="shared" ca="1" si="24"/>
        <v>0</v>
      </c>
      <c r="AU46" s="5">
        <f t="shared" ca="1" si="24"/>
        <v>0</v>
      </c>
      <c r="AV46" s="5">
        <f t="shared" ca="1" si="24"/>
        <v>0</v>
      </c>
      <c r="AW46" s="5">
        <f t="shared" ca="1" si="24"/>
        <v>0</v>
      </c>
      <c r="AX46" s="5">
        <f t="shared" ca="1" si="24"/>
        <v>0</v>
      </c>
      <c r="AY46" s="5">
        <f t="shared" ca="1" si="24"/>
        <v>0</v>
      </c>
      <c r="AZ46" s="5">
        <f t="shared" ca="1" si="24"/>
        <v>0</v>
      </c>
      <c r="BA46" s="5">
        <f t="shared" ca="1" si="25"/>
        <v>0</v>
      </c>
      <c r="BB46" s="5">
        <f t="shared" ca="1" si="25"/>
        <v>0</v>
      </c>
      <c r="BC46" s="5">
        <f t="shared" ca="1" si="25"/>
        <v>0</v>
      </c>
      <c r="BD46" s="5">
        <f t="shared" ca="1" si="25"/>
        <v>0</v>
      </c>
      <c r="BE46" s="5">
        <f t="shared" ca="1" si="25"/>
        <v>0</v>
      </c>
      <c r="BF46" s="5">
        <f t="shared" ca="1" si="25"/>
        <v>0</v>
      </c>
      <c r="BG46" s="5">
        <f t="shared" ca="1" si="25"/>
        <v>0</v>
      </c>
      <c r="BH46" s="5">
        <f t="shared" ca="1" si="25"/>
        <v>0</v>
      </c>
      <c r="BI46" s="5">
        <f t="shared" ca="1" si="25"/>
        <v>0</v>
      </c>
      <c r="BJ46" s="5">
        <f t="shared" ca="1" si="25"/>
        <v>0</v>
      </c>
      <c r="BK46" s="5">
        <f t="shared" ca="1" si="25"/>
        <v>0</v>
      </c>
      <c r="BL46" s="5">
        <f t="shared" ca="1" si="25"/>
        <v>0</v>
      </c>
      <c r="BM46" s="5">
        <f t="shared" ca="1" si="25"/>
        <v>0</v>
      </c>
      <c r="BN46" s="5">
        <f t="shared" ca="1" si="25"/>
        <v>0</v>
      </c>
      <c r="BO46" s="5">
        <f t="shared" ca="1" si="25"/>
        <v>0</v>
      </c>
    </row>
    <row r="47" spans="1:67" ht="10.5" customHeight="1" x14ac:dyDescent="0.2">
      <c r="B47" t="s">
        <v>98</v>
      </c>
      <c r="C47">
        <f>C7</f>
        <v>3</v>
      </c>
      <c r="E47" s="20">
        <v>10</v>
      </c>
      <c r="F47" s="17">
        <f t="shared" si="18"/>
        <v>44256</v>
      </c>
      <c r="G47" s="18">
        <f t="shared" si="13"/>
        <v>15</v>
      </c>
      <c r="H47" s="18">
        <f t="shared" si="16"/>
        <v>30000000</v>
      </c>
      <c r="I47" s="64">
        <f t="shared" si="17"/>
        <v>944999.33849999995</v>
      </c>
      <c r="J47" s="65">
        <f t="shared" si="19"/>
        <v>3555000.6614999999</v>
      </c>
      <c r="K47" s="65">
        <f t="shared" si="14"/>
        <v>0</v>
      </c>
      <c r="L47" s="18">
        <f t="shared" ca="1" si="15"/>
        <v>0</v>
      </c>
      <c r="M47" s="42" t="s">
        <v>14</v>
      </c>
      <c r="N47" s="42"/>
      <c r="Q47" s="72"/>
      <c r="R47">
        <v>5</v>
      </c>
      <c r="S47" s="11">
        <f t="shared" si="22"/>
        <v>15</v>
      </c>
      <c r="T47" s="5">
        <f t="shared" ca="1" si="26"/>
        <v>0</v>
      </c>
      <c r="U47" s="5">
        <f t="shared" ca="1" si="23"/>
        <v>0</v>
      </c>
      <c r="V47" s="5">
        <f t="shared" ca="1" si="23"/>
        <v>0</v>
      </c>
      <c r="W47" s="5">
        <f t="shared" ca="1" si="23"/>
        <v>0</v>
      </c>
      <c r="X47" s="5">
        <f t="shared" ca="1" si="23"/>
        <v>0</v>
      </c>
      <c r="Y47" s="5">
        <f t="shared" ca="1" si="23"/>
        <v>0</v>
      </c>
      <c r="Z47" s="5">
        <f t="shared" ca="1" si="23"/>
        <v>0</v>
      </c>
      <c r="AA47" s="5">
        <f t="shared" ca="1" si="23"/>
        <v>0</v>
      </c>
      <c r="AB47" s="5">
        <f t="shared" ca="1" si="23"/>
        <v>0</v>
      </c>
      <c r="AC47" s="5">
        <f t="shared" ca="1" si="23"/>
        <v>0</v>
      </c>
      <c r="AD47" s="5">
        <f t="shared" ca="1" si="23"/>
        <v>0</v>
      </c>
      <c r="AE47" s="5">
        <f t="shared" ca="1" si="23"/>
        <v>0</v>
      </c>
      <c r="AF47" s="5">
        <f t="shared" ca="1" si="23"/>
        <v>0</v>
      </c>
      <c r="AG47" s="5">
        <f t="shared" ca="1" si="23"/>
        <v>0</v>
      </c>
      <c r="AH47" s="5">
        <f t="shared" ca="1" si="23"/>
        <v>0</v>
      </c>
      <c r="AI47" s="5">
        <f t="shared" ca="1" si="23"/>
        <v>0</v>
      </c>
      <c r="AJ47" s="5">
        <f t="shared" ca="1" si="23"/>
        <v>0</v>
      </c>
      <c r="AK47" s="5">
        <f t="shared" ca="1" si="24"/>
        <v>0</v>
      </c>
      <c r="AL47" s="5">
        <f t="shared" ca="1" si="24"/>
        <v>0</v>
      </c>
      <c r="AM47" s="5">
        <f t="shared" ca="1" si="24"/>
        <v>0</v>
      </c>
      <c r="AN47" s="5">
        <f t="shared" ca="1" si="24"/>
        <v>0</v>
      </c>
      <c r="AO47" s="5">
        <f t="shared" ca="1" si="24"/>
        <v>0</v>
      </c>
      <c r="AP47" s="5">
        <f t="shared" ca="1" si="24"/>
        <v>0</v>
      </c>
      <c r="AQ47" s="5">
        <f t="shared" ca="1" si="24"/>
        <v>0</v>
      </c>
      <c r="AR47" s="5">
        <f t="shared" ca="1" si="24"/>
        <v>0</v>
      </c>
      <c r="AS47" s="5">
        <f t="shared" ca="1" si="24"/>
        <v>0</v>
      </c>
      <c r="AT47" s="5">
        <f t="shared" ca="1" si="24"/>
        <v>0</v>
      </c>
      <c r="AU47" s="5">
        <f t="shared" ca="1" si="24"/>
        <v>0</v>
      </c>
      <c r="AV47" s="5">
        <f t="shared" ca="1" si="24"/>
        <v>0</v>
      </c>
      <c r="AW47" s="5">
        <f t="shared" ca="1" si="24"/>
        <v>0</v>
      </c>
      <c r="AX47" s="5">
        <f t="shared" ca="1" si="24"/>
        <v>0</v>
      </c>
      <c r="AY47" s="5">
        <f t="shared" ca="1" si="24"/>
        <v>0</v>
      </c>
      <c r="AZ47" s="5">
        <f t="shared" ca="1" si="24"/>
        <v>0</v>
      </c>
      <c r="BA47" s="5">
        <f t="shared" ca="1" si="25"/>
        <v>0</v>
      </c>
      <c r="BB47" s="5">
        <f t="shared" ca="1" si="25"/>
        <v>0</v>
      </c>
      <c r="BC47" s="5">
        <f t="shared" ca="1" si="25"/>
        <v>0</v>
      </c>
      <c r="BD47" s="5">
        <f t="shared" ca="1" si="25"/>
        <v>0</v>
      </c>
      <c r="BE47" s="5">
        <f t="shared" ca="1" si="25"/>
        <v>0</v>
      </c>
      <c r="BF47" s="5">
        <f t="shared" ca="1" si="25"/>
        <v>0</v>
      </c>
      <c r="BG47" s="5">
        <f t="shared" ca="1" si="25"/>
        <v>0</v>
      </c>
      <c r="BH47" s="5">
        <f t="shared" ca="1" si="25"/>
        <v>0</v>
      </c>
      <c r="BI47" s="5">
        <f t="shared" ca="1" si="25"/>
        <v>0</v>
      </c>
      <c r="BJ47" s="5">
        <f t="shared" ca="1" si="25"/>
        <v>0</v>
      </c>
      <c r="BK47" s="5">
        <f t="shared" ca="1" si="25"/>
        <v>0</v>
      </c>
      <c r="BL47" s="5">
        <f t="shared" ca="1" si="25"/>
        <v>0</v>
      </c>
      <c r="BM47" s="5">
        <f t="shared" ca="1" si="25"/>
        <v>0</v>
      </c>
      <c r="BN47" s="5">
        <f t="shared" ca="1" si="25"/>
        <v>0</v>
      </c>
      <c r="BO47" s="5">
        <f t="shared" ca="1" si="25"/>
        <v>0</v>
      </c>
    </row>
    <row r="48" spans="1:67" ht="10.5" customHeight="1" x14ac:dyDescent="0.25">
      <c r="B48" s="8" t="s">
        <v>90</v>
      </c>
      <c r="C48" s="9">
        <f>C12-21%</f>
        <v>299999.78999999998</v>
      </c>
      <c r="E48" s="20">
        <v>11</v>
      </c>
      <c r="F48" s="17">
        <f t="shared" si="18"/>
        <v>44287</v>
      </c>
      <c r="G48" s="18">
        <f t="shared" si="13"/>
        <v>15</v>
      </c>
      <c r="H48" s="18">
        <f t="shared" si="16"/>
        <v>30000000</v>
      </c>
      <c r="I48" s="64">
        <f t="shared" si="17"/>
        <v>944999.33849999995</v>
      </c>
      <c r="J48" s="65">
        <f t="shared" si="19"/>
        <v>3555000.6614999999</v>
      </c>
      <c r="K48" s="65">
        <f t="shared" si="14"/>
        <v>0</v>
      </c>
      <c r="L48" s="18">
        <f t="shared" ca="1" si="15"/>
        <v>0</v>
      </c>
      <c r="M48" s="42" t="s">
        <v>15</v>
      </c>
      <c r="N48" s="42"/>
      <c r="Q48" s="72"/>
      <c r="R48">
        <v>6</v>
      </c>
      <c r="S48" s="11">
        <f t="shared" si="22"/>
        <v>15</v>
      </c>
      <c r="T48" s="5">
        <f t="shared" ca="1" si="26"/>
        <v>0</v>
      </c>
      <c r="U48" s="5">
        <f t="shared" ca="1" si="23"/>
        <v>0</v>
      </c>
      <c r="V48" s="5">
        <f t="shared" ca="1" si="23"/>
        <v>0</v>
      </c>
      <c r="W48" s="5">
        <f t="shared" ca="1" si="23"/>
        <v>0</v>
      </c>
      <c r="X48" s="5">
        <f t="shared" ca="1" si="23"/>
        <v>0</v>
      </c>
      <c r="Y48" s="5">
        <f t="shared" ca="1" si="23"/>
        <v>0</v>
      </c>
      <c r="Z48" s="5">
        <f t="shared" ca="1" si="23"/>
        <v>0</v>
      </c>
      <c r="AA48" s="5">
        <f t="shared" ca="1" si="23"/>
        <v>0</v>
      </c>
      <c r="AB48" s="5">
        <f t="shared" ca="1" si="23"/>
        <v>0</v>
      </c>
      <c r="AC48" s="5">
        <f t="shared" ca="1" si="23"/>
        <v>0</v>
      </c>
      <c r="AD48" s="5">
        <f t="shared" ca="1" si="23"/>
        <v>0</v>
      </c>
      <c r="AE48" s="5">
        <f t="shared" ca="1" si="23"/>
        <v>0</v>
      </c>
      <c r="AF48" s="5">
        <f t="shared" ca="1" si="23"/>
        <v>0</v>
      </c>
      <c r="AG48" s="5">
        <f t="shared" ca="1" si="23"/>
        <v>0</v>
      </c>
      <c r="AH48" s="5">
        <f t="shared" ca="1" si="23"/>
        <v>0</v>
      </c>
      <c r="AI48" s="5">
        <f t="shared" ca="1" si="23"/>
        <v>0</v>
      </c>
      <c r="AJ48" s="5">
        <f t="shared" ca="1" si="23"/>
        <v>0</v>
      </c>
      <c r="AK48" s="5">
        <f t="shared" ca="1" si="24"/>
        <v>0</v>
      </c>
      <c r="AL48" s="5">
        <f t="shared" ca="1" si="24"/>
        <v>0</v>
      </c>
      <c r="AM48" s="5">
        <f t="shared" ca="1" si="24"/>
        <v>0</v>
      </c>
      <c r="AN48" s="5">
        <f t="shared" ca="1" si="24"/>
        <v>0</v>
      </c>
      <c r="AO48" s="5">
        <f t="shared" ca="1" si="24"/>
        <v>0</v>
      </c>
      <c r="AP48" s="5">
        <f t="shared" ca="1" si="24"/>
        <v>0</v>
      </c>
      <c r="AQ48" s="5">
        <f t="shared" ca="1" si="24"/>
        <v>0</v>
      </c>
      <c r="AR48" s="5">
        <f t="shared" ca="1" si="24"/>
        <v>0</v>
      </c>
      <c r="AS48" s="5">
        <f t="shared" ca="1" si="24"/>
        <v>0</v>
      </c>
      <c r="AT48" s="5">
        <f t="shared" ca="1" si="24"/>
        <v>0</v>
      </c>
      <c r="AU48" s="5">
        <f t="shared" ca="1" si="24"/>
        <v>0</v>
      </c>
      <c r="AV48" s="5">
        <f t="shared" ca="1" si="24"/>
        <v>0</v>
      </c>
      <c r="AW48" s="5">
        <f t="shared" ca="1" si="24"/>
        <v>0</v>
      </c>
      <c r="AX48" s="5">
        <f t="shared" ca="1" si="24"/>
        <v>0</v>
      </c>
      <c r="AY48" s="5">
        <f t="shared" ca="1" si="24"/>
        <v>0</v>
      </c>
      <c r="AZ48" s="5">
        <f t="shared" ca="1" si="24"/>
        <v>0</v>
      </c>
      <c r="BA48" s="5">
        <f t="shared" ca="1" si="25"/>
        <v>0</v>
      </c>
      <c r="BB48" s="5">
        <f t="shared" ca="1" si="25"/>
        <v>0</v>
      </c>
      <c r="BC48" s="5">
        <f t="shared" ca="1" si="25"/>
        <v>0</v>
      </c>
      <c r="BD48" s="5">
        <f t="shared" ca="1" si="25"/>
        <v>0</v>
      </c>
      <c r="BE48" s="5">
        <f t="shared" ca="1" si="25"/>
        <v>0</v>
      </c>
      <c r="BF48" s="5">
        <f t="shared" ca="1" si="25"/>
        <v>0</v>
      </c>
      <c r="BG48" s="5">
        <f t="shared" ca="1" si="25"/>
        <v>0</v>
      </c>
      <c r="BH48" s="5">
        <f t="shared" ca="1" si="25"/>
        <v>0</v>
      </c>
      <c r="BI48" s="5">
        <f t="shared" ca="1" si="25"/>
        <v>0</v>
      </c>
      <c r="BJ48" s="5">
        <f t="shared" ca="1" si="25"/>
        <v>0</v>
      </c>
      <c r="BK48" s="5">
        <f t="shared" ca="1" si="25"/>
        <v>0</v>
      </c>
      <c r="BL48" s="5">
        <f t="shared" ca="1" si="25"/>
        <v>0</v>
      </c>
      <c r="BM48" s="5">
        <f t="shared" ca="1" si="25"/>
        <v>0</v>
      </c>
      <c r="BN48" s="5">
        <f t="shared" ca="1" si="25"/>
        <v>0</v>
      </c>
      <c r="BO48" s="5">
        <f t="shared" ca="1" si="25"/>
        <v>0</v>
      </c>
    </row>
    <row r="49" spans="2:67" ht="10.5" customHeight="1" x14ac:dyDescent="0.25">
      <c r="B49" s="46" t="s">
        <v>99</v>
      </c>
      <c r="C49" s="47">
        <f>C13+C16</f>
        <v>2300000</v>
      </c>
      <c r="E49" s="20">
        <v>12</v>
      </c>
      <c r="F49" s="17">
        <f t="shared" si="18"/>
        <v>44317</v>
      </c>
      <c r="G49" s="18">
        <f t="shared" si="13"/>
        <v>15</v>
      </c>
      <c r="H49" s="18">
        <f t="shared" si="16"/>
        <v>30000000</v>
      </c>
      <c r="I49" s="64">
        <f t="shared" si="17"/>
        <v>944999.33849999995</v>
      </c>
      <c r="J49" s="65">
        <f t="shared" si="19"/>
        <v>3555000.6614999999</v>
      </c>
      <c r="K49" s="65">
        <f t="shared" si="14"/>
        <v>0</v>
      </c>
      <c r="L49" s="18">
        <f t="shared" ca="1" si="15"/>
        <v>0</v>
      </c>
      <c r="M49" s="42" t="s">
        <v>16</v>
      </c>
      <c r="N49" s="42"/>
      <c r="Q49" s="72"/>
      <c r="R49">
        <v>7</v>
      </c>
      <c r="S49" s="11">
        <f t="shared" si="22"/>
        <v>15</v>
      </c>
      <c r="T49" s="5">
        <f t="shared" ca="1" si="26"/>
        <v>0</v>
      </c>
      <c r="U49" s="5">
        <f t="shared" ca="1" si="23"/>
        <v>0</v>
      </c>
      <c r="V49" s="5">
        <f t="shared" ca="1" si="23"/>
        <v>0</v>
      </c>
      <c r="W49" s="5">
        <f t="shared" ca="1" si="23"/>
        <v>0</v>
      </c>
      <c r="X49" s="5">
        <f t="shared" ca="1" si="23"/>
        <v>0</v>
      </c>
      <c r="Y49" s="5">
        <f t="shared" ca="1" si="23"/>
        <v>0</v>
      </c>
      <c r="Z49" s="5">
        <f t="shared" ca="1" si="23"/>
        <v>0</v>
      </c>
      <c r="AA49" s="5">
        <f t="shared" ca="1" si="23"/>
        <v>0</v>
      </c>
      <c r="AB49" s="5">
        <f t="shared" ca="1" si="23"/>
        <v>0</v>
      </c>
      <c r="AC49" s="5">
        <f t="shared" ca="1" si="23"/>
        <v>0</v>
      </c>
      <c r="AD49" s="5">
        <f t="shared" ca="1" si="23"/>
        <v>0</v>
      </c>
      <c r="AE49" s="5">
        <f t="shared" ca="1" si="23"/>
        <v>0</v>
      </c>
      <c r="AF49" s="5">
        <f t="shared" ca="1" si="23"/>
        <v>0</v>
      </c>
      <c r="AG49" s="5">
        <f t="shared" ca="1" si="23"/>
        <v>0</v>
      </c>
      <c r="AH49" s="5">
        <f t="shared" ca="1" si="23"/>
        <v>0</v>
      </c>
      <c r="AI49" s="5">
        <f t="shared" ca="1" si="23"/>
        <v>0</v>
      </c>
      <c r="AJ49" s="5">
        <f t="shared" ca="1" si="23"/>
        <v>0</v>
      </c>
      <c r="AK49" s="5">
        <f t="shared" ca="1" si="24"/>
        <v>0</v>
      </c>
      <c r="AL49" s="5">
        <f t="shared" ca="1" si="24"/>
        <v>0</v>
      </c>
      <c r="AM49" s="5">
        <f t="shared" ca="1" si="24"/>
        <v>0</v>
      </c>
      <c r="AN49" s="5">
        <f t="shared" ca="1" si="24"/>
        <v>0</v>
      </c>
      <c r="AO49" s="5">
        <f t="shared" ca="1" si="24"/>
        <v>0</v>
      </c>
      <c r="AP49" s="5">
        <f t="shared" ca="1" si="24"/>
        <v>0</v>
      </c>
      <c r="AQ49" s="5">
        <f t="shared" ca="1" si="24"/>
        <v>0</v>
      </c>
      <c r="AR49" s="5">
        <f t="shared" ca="1" si="24"/>
        <v>0</v>
      </c>
      <c r="AS49" s="5">
        <f t="shared" ca="1" si="24"/>
        <v>0</v>
      </c>
      <c r="AT49" s="5">
        <f t="shared" ca="1" si="24"/>
        <v>0</v>
      </c>
      <c r="AU49" s="5">
        <f t="shared" ca="1" si="24"/>
        <v>0</v>
      </c>
      <c r="AV49" s="5">
        <f t="shared" ca="1" si="24"/>
        <v>0</v>
      </c>
      <c r="AW49" s="5">
        <f t="shared" ca="1" si="24"/>
        <v>0</v>
      </c>
      <c r="AX49" s="5">
        <f t="shared" ca="1" si="24"/>
        <v>0</v>
      </c>
      <c r="AY49" s="5">
        <f t="shared" ca="1" si="24"/>
        <v>0</v>
      </c>
      <c r="AZ49" s="5">
        <f t="shared" ca="1" si="24"/>
        <v>0</v>
      </c>
      <c r="BA49" s="5">
        <f t="shared" ca="1" si="25"/>
        <v>0</v>
      </c>
      <c r="BB49" s="5">
        <f t="shared" ca="1" si="25"/>
        <v>0</v>
      </c>
      <c r="BC49" s="5">
        <f t="shared" ca="1" si="25"/>
        <v>0</v>
      </c>
      <c r="BD49" s="5">
        <f t="shared" ca="1" si="25"/>
        <v>0</v>
      </c>
      <c r="BE49" s="5">
        <f t="shared" ca="1" si="25"/>
        <v>0</v>
      </c>
      <c r="BF49" s="5">
        <f t="shared" ca="1" si="25"/>
        <v>0</v>
      </c>
      <c r="BG49" s="5">
        <f t="shared" ca="1" si="25"/>
        <v>0</v>
      </c>
      <c r="BH49" s="5">
        <f t="shared" ca="1" si="25"/>
        <v>0</v>
      </c>
      <c r="BI49" s="5">
        <f t="shared" ca="1" si="25"/>
        <v>0</v>
      </c>
      <c r="BJ49" s="5">
        <f t="shared" ca="1" si="25"/>
        <v>0</v>
      </c>
      <c r="BK49" s="5">
        <f t="shared" ca="1" si="25"/>
        <v>0</v>
      </c>
      <c r="BL49" s="5">
        <f t="shared" ca="1" si="25"/>
        <v>0</v>
      </c>
      <c r="BM49" s="5">
        <f t="shared" ca="1" si="25"/>
        <v>0</v>
      </c>
      <c r="BN49" s="5">
        <f t="shared" ca="1" si="25"/>
        <v>0</v>
      </c>
      <c r="BO49" s="5">
        <f t="shared" ca="1" si="25"/>
        <v>0</v>
      </c>
    </row>
    <row r="50" spans="2:67" ht="10.5" customHeight="1" x14ac:dyDescent="0.2">
      <c r="B50" t="s">
        <v>100</v>
      </c>
      <c r="C50" s="6">
        <f>C48*21%</f>
        <v>62999.955899999994</v>
      </c>
      <c r="E50" s="20">
        <v>13</v>
      </c>
      <c r="F50" s="17"/>
      <c r="G50" s="18"/>
      <c r="H50" s="18"/>
      <c r="I50" s="65"/>
      <c r="J50" s="65"/>
      <c r="K50" s="65"/>
      <c r="L50" s="18"/>
      <c r="M50" s="42" t="s">
        <v>17</v>
      </c>
      <c r="N50" s="42"/>
      <c r="Q50" s="72"/>
      <c r="R50">
        <v>8</v>
      </c>
      <c r="S50" s="11">
        <f t="shared" si="22"/>
        <v>15</v>
      </c>
      <c r="T50" s="5">
        <f t="shared" ca="1" si="26"/>
        <v>0</v>
      </c>
      <c r="U50" s="5">
        <f t="shared" ca="1" si="23"/>
        <v>0</v>
      </c>
      <c r="V50" s="5">
        <f t="shared" ca="1" si="23"/>
        <v>0</v>
      </c>
      <c r="W50" s="5">
        <f t="shared" ca="1" si="23"/>
        <v>0</v>
      </c>
      <c r="X50" s="5">
        <f t="shared" ca="1" si="23"/>
        <v>0</v>
      </c>
      <c r="Y50" s="5">
        <f t="shared" ca="1" si="23"/>
        <v>0</v>
      </c>
      <c r="Z50" s="5">
        <f t="shared" ca="1" si="23"/>
        <v>0</v>
      </c>
      <c r="AA50" s="5">
        <f t="shared" ca="1" si="23"/>
        <v>0</v>
      </c>
      <c r="AB50" s="5">
        <f t="shared" ca="1" si="23"/>
        <v>0</v>
      </c>
      <c r="AC50" s="5">
        <f t="shared" ca="1" si="23"/>
        <v>0</v>
      </c>
      <c r="AD50" s="5">
        <f t="shared" ca="1" si="23"/>
        <v>0</v>
      </c>
      <c r="AE50" s="5">
        <f t="shared" ca="1" si="23"/>
        <v>0</v>
      </c>
      <c r="AF50" s="5">
        <f t="shared" ca="1" si="23"/>
        <v>0</v>
      </c>
      <c r="AG50" s="5">
        <f t="shared" ca="1" si="23"/>
        <v>0</v>
      </c>
      <c r="AH50" s="5">
        <f t="shared" ca="1" si="23"/>
        <v>0</v>
      </c>
      <c r="AI50" s="5">
        <f t="shared" ca="1" si="23"/>
        <v>0</v>
      </c>
      <c r="AJ50" s="5">
        <f t="shared" ca="1" si="23"/>
        <v>0</v>
      </c>
      <c r="AK50" s="5">
        <f t="shared" ca="1" si="24"/>
        <v>0</v>
      </c>
      <c r="AL50" s="5">
        <f t="shared" ca="1" si="24"/>
        <v>0</v>
      </c>
      <c r="AM50" s="5">
        <f t="shared" ca="1" si="24"/>
        <v>0</v>
      </c>
      <c r="AN50" s="5">
        <f t="shared" ca="1" si="24"/>
        <v>0</v>
      </c>
      <c r="AO50" s="5">
        <f t="shared" ca="1" si="24"/>
        <v>0</v>
      </c>
      <c r="AP50" s="5">
        <f t="shared" ca="1" si="24"/>
        <v>0</v>
      </c>
      <c r="AQ50" s="5">
        <f t="shared" ca="1" si="24"/>
        <v>0</v>
      </c>
      <c r="AR50" s="5">
        <f t="shared" ca="1" si="24"/>
        <v>0</v>
      </c>
      <c r="AS50" s="5">
        <f t="shared" ca="1" si="24"/>
        <v>0</v>
      </c>
      <c r="AT50" s="5">
        <f t="shared" ca="1" si="24"/>
        <v>0</v>
      </c>
      <c r="AU50" s="5">
        <f t="shared" ca="1" si="24"/>
        <v>0</v>
      </c>
      <c r="AV50" s="5">
        <f t="shared" ca="1" si="24"/>
        <v>0</v>
      </c>
      <c r="AW50" s="5">
        <f t="shared" ca="1" si="24"/>
        <v>0</v>
      </c>
      <c r="AX50" s="5">
        <f t="shared" ca="1" si="24"/>
        <v>0</v>
      </c>
      <c r="AY50" s="5">
        <f t="shared" ca="1" si="24"/>
        <v>0</v>
      </c>
      <c r="AZ50" s="5">
        <f t="shared" ca="1" si="24"/>
        <v>0</v>
      </c>
      <c r="BA50" s="5">
        <f t="shared" ca="1" si="25"/>
        <v>0</v>
      </c>
      <c r="BB50" s="5">
        <f t="shared" ca="1" si="25"/>
        <v>0</v>
      </c>
      <c r="BC50" s="5">
        <f t="shared" ca="1" si="25"/>
        <v>0</v>
      </c>
      <c r="BD50" s="5">
        <f t="shared" ca="1" si="25"/>
        <v>0</v>
      </c>
      <c r="BE50" s="5">
        <f t="shared" ca="1" si="25"/>
        <v>0</v>
      </c>
      <c r="BF50" s="5">
        <f t="shared" ca="1" si="25"/>
        <v>0</v>
      </c>
      <c r="BG50" s="5">
        <f t="shared" ca="1" si="25"/>
        <v>0</v>
      </c>
      <c r="BH50" s="5">
        <f t="shared" ca="1" si="25"/>
        <v>0</v>
      </c>
      <c r="BI50" s="5">
        <f t="shared" ca="1" si="25"/>
        <v>0</v>
      </c>
      <c r="BJ50" s="5">
        <f t="shared" ca="1" si="25"/>
        <v>0</v>
      </c>
      <c r="BK50" s="5">
        <f t="shared" ca="1" si="25"/>
        <v>0</v>
      </c>
      <c r="BL50" s="5">
        <f t="shared" ca="1" si="25"/>
        <v>0</v>
      </c>
      <c r="BM50" s="5">
        <f t="shared" ca="1" si="25"/>
        <v>0</v>
      </c>
      <c r="BN50" s="5">
        <f t="shared" ca="1" si="25"/>
        <v>0</v>
      </c>
      <c r="BO50" s="5">
        <f t="shared" ca="1" si="25"/>
        <v>0</v>
      </c>
    </row>
    <row r="51" spans="2:67" ht="10.5" customHeight="1" x14ac:dyDescent="0.25">
      <c r="B51" s="48" t="s">
        <v>101</v>
      </c>
      <c r="C51" s="49">
        <f>C49-C38-C50</f>
        <v>237000.0441</v>
      </c>
      <c r="E51" s="20">
        <v>14</v>
      </c>
      <c r="F51" s="17"/>
      <c r="G51" s="18"/>
      <c r="H51" s="18"/>
      <c r="I51" s="65"/>
      <c r="J51" s="65"/>
      <c r="K51" s="65"/>
      <c r="L51" s="18"/>
      <c r="M51" s="42" t="s">
        <v>18</v>
      </c>
      <c r="N51" s="42"/>
      <c r="Q51" s="72"/>
      <c r="R51">
        <v>9</v>
      </c>
      <c r="S51" s="11">
        <f t="shared" si="22"/>
        <v>15</v>
      </c>
      <c r="T51" s="5">
        <f t="shared" ca="1" si="26"/>
        <v>0</v>
      </c>
      <c r="U51" s="5">
        <f t="shared" ca="1" si="23"/>
        <v>0</v>
      </c>
      <c r="V51" s="5">
        <f t="shared" ca="1" si="23"/>
        <v>0</v>
      </c>
      <c r="W51" s="5">
        <f t="shared" ca="1" si="23"/>
        <v>0</v>
      </c>
      <c r="X51" s="5">
        <f t="shared" ca="1" si="23"/>
        <v>0</v>
      </c>
      <c r="Y51" s="5">
        <f t="shared" ca="1" si="23"/>
        <v>0</v>
      </c>
      <c r="Z51" s="5">
        <f t="shared" ca="1" si="23"/>
        <v>0</v>
      </c>
      <c r="AA51" s="5">
        <f t="shared" ca="1" si="23"/>
        <v>0</v>
      </c>
      <c r="AB51" s="5">
        <f t="shared" ca="1" si="23"/>
        <v>0</v>
      </c>
      <c r="AC51" s="5">
        <f t="shared" ca="1" si="23"/>
        <v>0</v>
      </c>
      <c r="AD51" s="5">
        <f t="shared" ca="1" si="23"/>
        <v>0</v>
      </c>
      <c r="AE51" s="5">
        <f t="shared" ca="1" si="23"/>
        <v>0</v>
      </c>
      <c r="AF51" s="5">
        <f t="shared" ca="1" si="23"/>
        <v>0</v>
      </c>
      <c r="AG51" s="5">
        <f t="shared" ca="1" si="23"/>
        <v>0</v>
      </c>
      <c r="AH51" s="5">
        <f t="shared" ca="1" si="23"/>
        <v>0</v>
      </c>
      <c r="AI51" s="5">
        <f t="shared" ca="1" si="23"/>
        <v>0</v>
      </c>
      <c r="AJ51" s="5">
        <f t="shared" ca="1" si="23"/>
        <v>0</v>
      </c>
      <c r="AK51" s="5">
        <f t="shared" ca="1" si="24"/>
        <v>0</v>
      </c>
      <c r="AL51" s="5">
        <f t="shared" ca="1" si="24"/>
        <v>0</v>
      </c>
      <c r="AM51" s="5">
        <f t="shared" ca="1" si="24"/>
        <v>0</v>
      </c>
      <c r="AN51" s="5">
        <f t="shared" ca="1" si="24"/>
        <v>0</v>
      </c>
      <c r="AO51" s="5">
        <f t="shared" ca="1" si="24"/>
        <v>0</v>
      </c>
      <c r="AP51" s="5">
        <f t="shared" ca="1" si="24"/>
        <v>0</v>
      </c>
      <c r="AQ51" s="5">
        <f t="shared" ca="1" si="24"/>
        <v>0</v>
      </c>
      <c r="AR51" s="5">
        <f t="shared" ca="1" si="24"/>
        <v>0</v>
      </c>
      <c r="AS51" s="5">
        <f t="shared" ca="1" si="24"/>
        <v>0</v>
      </c>
      <c r="AT51" s="5">
        <f t="shared" ca="1" si="24"/>
        <v>0</v>
      </c>
      <c r="AU51" s="5">
        <f t="shared" ca="1" si="24"/>
        <v>0</v>
      </c>
      <c r="AV51" s="5">
        <f t="shared" ca="1" si="24"/>
        <v>0</v>
      </c>
      <c r="AW51" s="5">
        <f t="shared" ca="1" si="24"/>
        <v>0</v>
      </c>
      <c r="AX51" s="5">
        <f t="shared" ca="1" si="24"/>
        <v>0</v>
      </c>
      <c r="AY51" s="5">
        <f t="shared" ca="1" si="24"/>
        <v>0</v>
      </c>
      <c r="AZ51" s="5">
        <f t="shared" ca="1" si="24"/>
        <v>0</v>
      </c>
      <c r="BA51" s="5">
        <f t="shared" ca="1" si="25"/>
        <v>0</v>
      </c>
      <c r="BB51" s="5">
        <f t="shared" ca="1" si="25"/>
        <v>0</v>
      </c>
      <c r="BC51" s="5">
        <f t="shared" ca="1" si="25"/>
        <v>0</v>
      </c>
      <c r="BD51" s="5">
        <f t="shared" ca="1" si="25"/>
        <v>0</v>
      </c>
      <c r="BE51" s="5">
        <f t="shared" ca="1" si="25"/>
        <v>0</v>
      </c>
      <c r="BF51" s="5">
        <f t="shared" ca="1" si="25"/>
        <v>0</v>
      </c>
      <c r="BG51" s="5">
        <f t="shared" ca="1" si="25"/>
        <v>0</v>
      </c>
      <c r="BH51" s="5">
        <f t="shared" ca="1" si="25"/>
        <v>0</v>
      </c>
      <c r="BI51" s="5">
        <f t="shared" ca="1" si="25"/>
        <v>0</v>
      </c>
      <c r="BJ51" s="5">
        <f t="shared" ca="1" si="25"/>
        <v>0</v>
      </c>
      <c r="BK51" s="5">
        <f t="shared" ca="1" si="25"/>
        <v>0</v>
      </c>
      <c r="BL51" s="5">
        <f t="shared" ca="1" si="25"/>
        <v>0</v>
      </c>
      <c r="BM51" s="5">
        <f t="shared" ca="1" si="25"/>
        <v>0</v>
      </c>
      <c r="BN51" s="5">
        <f t="shared" ca="1" si="25"/>
        <v>0</v>
      </c>
      <c r="BO51" s="5">
        <f t="shared" ca="1" si="25"/>
        <v>0</v>
      </c>
    </row>
    <row r="52" spans="2:67" ht="10.5" customHeight="1" thickBot="1" x14ac:dyDescent="0.25">
      <c r="E52" s="20">
        <v>15</v>
      </c>
      <c r="F52" s="17"/>
      <c r="G52" s="18"/>
      <c r="H52" s="18"/>
      <c r="I52" s="65"/>
      <c r="J52" s="65"/>
      <c r="K52" s="65"/>
      <c r="L52" s="18"/>
      <c r="M52" s="42" t="s">
        <v>19</v>
      </c>
      <c r="N52" s="42"/>
      <c r="Q52" s="72"/>
      <c r="R52">
        <v>10</v>
      </c>
      <c r="S52" s="11">
        <f t="shared" si="22"/>
        <v>15</v>
      </c>
      <c r="T52" s="5">
        <f t="shared" ca="1" si="26"/>
        <v>0</v>
      </c>
      <c r="U52" s="5">
        <f t="shared" ca="1" si="23"/>
        <v>0</v>
      </c>
      <c r="V52" s="5">
        <f t="shared" ca="1" si="23"/>
        <v>0</v>
      </c>
      <c r="W52" s="5">
        <f t="shared" ca="1" si="23"/>
        <v>0</v>
      </c>
      <c r="X52" s="5">
        <f t="shared" ca="1" si="23"/>
        <v>0</v>
      </c>
      <c r="Y52" s="5">
        <f t="shared" ca="1" si="23"/>
        <v>0</v>
      </c>
      <c r="Z52" s="5">
        <f t="shared" ca="1" si="23"/>
        <v>0</v>
      </c>
      <c r="AA52" s="5">
        <f t="shared" ca="1" si="23"/>
        <v>0</v>
      </c>
      <c r="AB52" s="5">
        <f t="shared" ca="1" si="23"/>
        <v>0</v>
      </c>
      <c r="AC52" s="5">
        <f t="shared" ca="1" si="23"/>
        <v>0</v>
      </c>
      <c r="AD52" s="5">
        <f t="shared" ca="1" si="23"/>
        <v>0</v>
      </c>
      <c r="AE52" s="5">
        <f t="shared" ca="1" si="23"/>
        <v>0</v>
      </c>
      <c r="AF52" s="5">
        <f t="shared" ca="1" si="23"/>
        <v>0</v>
      </c>
      <c r="AG52" s="5">
        <f t="shared" ca="1" si="23"/>
        <v>0</v>
      </c>
      <c r="AH52" s="5">
        <f t="shared" ca="1" si="23"/>
        <v>0</v>
      </c>
      <c r="AI52" s="5">
        <f t="shared" ca="1" si="23"/>
        <v>0</v>
      </c>
      <c r="AJ52" s="5">
        <f t="shared" ca="1" si="23"/>
        <v>0</v>
      </c>
      <c r="AK52" s="5">
        <f t="shared" ca="1" si="24"/>
        <v>0</v>
      </c>
      <c r="AL52" s="5">
        <f t="shared" ca="1" si="24"/>
        <v>0</v>
      </c>
      <c r="AM52" s="5">
        <f t="shared" ca="1" si="24"/>
        <v>0</v>
      </c>
      <c r="AN52" s="5">
        <f t="shared" ca="1" si="24"/>
        <v>0</v>
      </c>
      <c r="AO52" s="5">
        <f t="shared" ca="1" si="24"/>
        <v>0</v>
      </c>
      <c r="AP52" s="5">
        <f t="shared" ca="1" si="24"/>
        <v>0</v>
      </c>
      <c r="AQ52" s="5">
        <f t="shared" ca="1" si="24"/>
        <v>0</v>
      </c>
      <c r="AR52" s="5">
        <f t="shared" ca="1" si="24"/>
        <v>0</v>
      </c>
      <c r="AS52" s="5">
        <f t="shared" ca="1" si="24"/>
        <v>0</v>
      </c>
      <c r="AT52" s="5">
        <f t="shared" ca="1" si="24"/>
        <v>0</v>
      </c>
      <c r="AU52" s="5">
        <f t="shared" ca="1" si="24"/>
        <v>0</v>
      </c>
      <c r="AV52" s="5">
        <f t="shared" ca="1" si="24"/>
        <v>0</v>
      </c>
      <c r="AW52" s="5">
        <f t="shared" ca="1" si="24"/>
        <v>0</v>
      </c>
      <c r="AX52" s="5">
        <f t="shared" ca="1" si="24"/>
        <v>0</v>
      </c>
      <c r="AY52" s="5">
        <f t="shared" ca="1" si="24"/>
        <v>0</v>
      </c>
      <c r="AZ52" s="5">
        <f t="shared" ca="1" si="24"/>
        <v>0</v>
      </c>
      <c r="BA52" s="5">
        <f t="shared" ca="1" si="25"/>
        <v>0</v>
      </c>
      <c r="BB52" s="5">
        <f t="shared" ca="1" si="25"/>
        <v>0</v>
      </c>
      <c r="BC52" s="5">
        <f t="shared" ca="1" si="25"/>
        <v>0</v>
      </c>
      <c r="BD52" s="5">
        <f t="shared" ca="1" si="25"/>
        <v>0</v>
      </c>
      <c r="BE52" s="5">
        <f t="shared" ca="1" si="25"/>
        <v>0</v>
      </c>
      <c r="BF52" s="5">
        <f t="shared" ca="1" si="25"/>
        <v>0</v>
      </c>
      <c r="BG52" s="5">
        <f t="shared" ca="1" si="25"/>
        <v>0</v>
      </c>
      <c r="BH52" s="5">
        <f t="shared" ca="1" si="25"/>
        <v>0</v>
      </c>
      <c r="BI52" s="5">
        <f t="shared" ca="1" si="25"/>
        <v>0</v>
      </c>
      <c r="BJ52" s="5">
        <f t="shared" ca="1" si="25"/>
        <v>0</v>
      </c>
      <c r="BK52" s="5">
        <f t="shared" ca="1" si="25"/>
        <v>0</v>
      </c>
      <c r="BL52" s="5">
        <f t="shared" ca="1" si="25"/>
        <v>0</v>
      </c>
      <c r="BM52" s="5">
        <f t="shared" ca="1" si="25"/>
        <v>0</v>
      </c>
      <c r="BN52" s="5">
        <f t="shared" ca="1" si="25"/>
        <v>0</v>
      </c>
      <c r="BO52" s="5">
        <f t="shared" ca="1" si="25"/>
        <v>0</v>
      </c>
    </row>
    <row r="53" spans="2:67" ht="10.5" customHeight="1" thickBot="1" x14ac:dyDescent="0.3">
      <c r="B53" s="33" t="s">
        <v>102</v>
      </c>
      <c r="C53" s="34"/>
      <c r="E53" s="109" t="s">
        <v>80</v>
      </c>
      <c r="F53" s="110"/>
      <c r="G53" s="79">
        <f t="shared" ref="G53:L53" si="27">SUM(G38:G52)</f>
        <v>180</v>
      </c>
      <c r="H53" s="79">
        <f t="shared" si="27"/>
        <v>360000000</v>
      </c>
      <c r="I53" s="80">
        <f t="shared" si="27"/>
        <v>11339992.062000001</v>
      </c>
      <c r="J53" s="80">
        <f t="shared" si="27"/>
        <v>42660007.938000001</v>
      </c>
      <c r="K53" s="80">
        <f t="shared" si="27"/>
        <v>0</v>
      </c>
      <c r="L53" s="79">
        <f t="shared" ca="1" si="27"/>
        <v>0</v>
      </c>
      <c r="M53" s="42" t="s">
        <v>20</v>
      </c>
      <c r="N53" s="42"/>
      <c r="Q53" s="72"/>
      <c r="R53">
        <v>11</v>
      </c>
      <c r="S53" s="11">
        <f t="shared" si="22"/>
        <v>15</v>
      </c>
      <c r="T53" s="5">
        <f t="shared" ca="1" si="26"/>
        <v>0</v>
      </c>
      <c r="U53" s="5">
        <f t="shared" ca="1" si="23"/>
        <v>0</v>
      </c>
      <c r="V53" s="5">
        <f t="shared" ca="1" si="23"/>
        <v>0</v>
      </c>
      <c r="W53" s="5">
        <f t="shared" ca="1" si="23"/>
        <v>0</v>
      </c>
      <c r="X53" s="5">
        <f t="shared" ca="1" si="23"/>
        <v>0</v>
      </c>
      <c r="Y53" s="5">
        <f t="shared" ca="1" si="23"/>
        <v>0</v>
      </c>
      <c r="Z53" s="5">
        <f t="shared" ca="1" si="23"/>
        <v>0</v>
      </c>
      <c r="AA53" s="5">
        <f t="shared" ca="1" si="23"/>
        <v>0</v>
      </c>
      <c r="AB53" s="5">
        <f t="shared" ca="1" si="23"/>
        <v>0</v>
      </c>
      <c r="AC53" s="5">
        <f t="shared" ca="1" si="23"/>
        <v>0</v>
      </c>
      <c r="AD53" s="5">
        <f t="shared" ca="1" si="23"/>
        <v>0</v>
      </c>
      <c r="AE53" s="5">
        <f t="shared" ca="1" si="23"/>
        <v>0</v>
      </c>
      <c r="AF53" s="5">
        <f t="shared" ca="1" si="23"/>
        <v>0</v>
      </c>
      <c r="AG53" s="5">
        <f t="shared" ca="1" si="23"/>
        <v>0</v>
      </c>
      <c r="AH53" s="5">
        <f t="shared" ca="1" si="23"/>
        <v>0</v>
      </c>
      <c r="AI53" s="5">
        <f t="shared" ca="1" si="23"/>
        <v>0</v>
      </c>
      <c r="AJ53" s="5">
        <f t="shared" ca="1" si="23"/>
        <v>0</v>
      </c>
      <c r="AK53" s="5">
        <f t="shared" ca="1" si="24"/>
        <v>0</v>
      </c>
      <c r="AL53" s="5">
        <f t="shared" ca="1" si="24"/>
        <v>0</v>
      </c>
      <c r="AM53" s="5">
        <f t="shared" ca="1" si="24"/>
        <v>0</v>
      </c>
      <c r="AN53" s="5">
        <f t="shared" ca="1" si="24"/>
        <v>0</v>
      </c>
      <c r="AO53" s="5">
        <f t="shared" ca="1" si="24"/>
        <v>0</v>
      </c>
      <c r="AP53" s="5">
        <f t="shared" ca="1" si="24"/>
        <v>0</v>
      </c>
      <c r="AQ53" s="5">
        <f t="shared" ca="1" si="24"/>
        <v>0</v>
      </c>
      <c r="AR53" s="5">
        <f t="shared" ca="1" si="24"/>
        <v>0</v>
      </c>
      <c r="AS53" s="5">
        <f t="shared" ca="1" si="24"/>
        <v>0</v>
      </c>
      <c r="AT53" s="5">
        <f t="shared" ca="1" si="24"/>
        <v>0</v>
      </c>
      <c r="AU53" s="5">
        <f t="shared" ca="1" si="24"/>
        <v>0</v>
      </c>
      <c r="AV53" s="5">
        <f t="shared" ca="1" si="24"/>
        <v>0</v>
      </c>
      <c r="AW53" s="5">
        <f t="shared" ca="1" si="24"/>
        <v>0</v>
      </c>
      <c r="AX53" s="5">
        <f t="shared" ca="1" si="24"/>
        <v>0</v>
      </c>
      <c r="AY53" s="5">
        <f t="shared" ca="1" si="24"/>
        <v>0</v>
      </c>
      <c r="AZ53" s="5">
        <f t="shared" ca="1" si="24"/>
        <v>0</v>
      </c>
      <c r="BA53" s="5">
        <f t="shared" ca="1" si="25"/>
        <v>0</v>
      </c>
      <c r="BB53" s="5">
        <f t="shared" ca="1" si="25"/>
        <v>0</v>
      </c>
      <c r="BC53" s="5">
        <f t="shared" ca="1" si="25"/>
        <v>0</v>
      </c>
      <c r="BD53" s="5">
        <f t="shared" ca="1" si="25"/>
        <v>0</v>
      </c>
      <c r="BE53" s="5">
        <f t="shared" ca="1" si="25"/>
        <v>0</v>
      </c>
      <c r="BF53" s="5">
        <f t="shared" ca="1" si="25"/>
        <v>0</v>
      </c>
      <c r="BG53" s="5">
        <f t="shared" ca="1" si="25"/>
        <v>0</v>
      </c>
      <c r="BH53" s="5">
        <f t="shared" ca="1" si="25"/>
        <v>0</v>
      </c>
      <c r="BI53" s="5">
        <f t="shared" ca="1" si="25"/>
        <v>0</v>
      </c>
      <c r="BJ53" s="5">
        <f t="shared" ca="1" si="25"/>
        <v>0</v>
      </c>
      <c r="BK53" s="5">
        <f t="shared" ca="1" si="25"/>
        <v>0</v>
      </c>
      <c r="BL53" s="5">
        <f t="shared" ca="1" si="25"/>
        <v>0</v>
      </c>
      <c r="BM53" s="5">
        <f t="shared" ca="1" si="25"/>
        <v>0</v>
      </c>
      <c r="BN53" s="5">
        <f t="shared" ca="1" si="25"/>
        <v>0</v>
      </c>
      <c r="BO53" s="5">
        <f t="shared" ca="1" si="25"/>
        <v>0</v>
      </c>
    </row>
    <row r="54" spans="2:67" ht="10.5" customHeight="1" x14ac:dyDescent="0.2">
      <c r="B54" t="s">
        <v>103</v>
      </c>
      <c r="C54">
        <v>1</v>
      </c>
      <c r="M54" s="42" t="s">
        <v>21</v>
      </c>
      <c r="N54" s="42"/>
      <c r="Q54" s="72"/>
      <c r="R54">
        <v>12</v>
      </c>
      <c r="S54" s="11">
        <f t="shared" si="22"/>
        <v>15</v>
      </c>
      <c r="T54" s="5">
        <f t="shared" ca="1" si="26"/>
        <v>0</v>
      </c>
      <c r="U54" s="5">
        <f t="shared" ca="1" si="23"/>
        <v>0</v>
      </c>
      <c r="V54" s="5">
        <f t="shared" ca="1" si="23"/>
        <v>0</v>
      </c>
      <c r="W54" s="5">
        <f t="shared" ca="1" si="23"/>
        <v>0</v>
      </c>
      <c r="X54" s="5">
        <f t="shared" ca="1" si="23"/>
        <v>0</v>
      </c>
      <c r="Y54" s="5">
        <f t="shared" ca="1" si="23"/>
        <v>0</v>
      </c>
      <c r="Z54" s="5">
        <f t="shared" ca="1" si="23"/>
        <v>0</v>
      </c>
      <c r="AA54" s="5">
        <f t="shared" ca="1" si="23"/>
        <v>0</v>
      </c>
      <c r="AB54" s="5">
        <f t="shared" ca="1" si="23"/>
        <v>0</v>
      </c>
      <c r="AC54" s="5">
        <f t="shared" ca="1" si="23"/>
        <v>0</v>
      </c>
      <c r="AD54" s="5">
        <f t="shared" ca="1" si="23"/>
        <v>0</v>
      </c>
      <c r="AE54" s="5">
        <f t="shared" ca="1" si="23"/>
        <v>0</v>
      </c>
      <c r="AF54" s="5">
        <f t="shared" ca="1" si="23"/>
        <v>0</v>
      </c>
      <c r="AG54" s="5">
        <f t="shared" ca="1" si="23"/>
        <v>0</v>
      </c>
      <c r="AH54" s="5">
        <f t="shared" ca="1" si="23"/>
        <v>0</v>
      </c>
      <c r="AI54" s="5">
        <f t="shared" ca="1" si="23"/>
        <v>0</v>
      </c>
      <c r="AJ54" s="5">
        <f t="shared" ca="1" si="23"/>
        <v>0</v>
      </c>
      <c r="AK54" s="5">
        <f t="shared" ca="1" si="24"/>
        <v>0</v>
      </c>
      <c r="AL54" s="5">
        <f t="shared" ca="1" si="24"/>
        <v>0</v>
      </c>
      <c r="AM54" s="5">
        <f t="shared" ca="1" si="24"/>
        <v>0</v>
      </c>
      <c r="AN54" s="5">
        <f t="shared" ca="1" si="24"/>
        <v>0</v>
      </c>
      <c r="AO54" s="5">
        <f t="shared" ca="1" si="24"/>
        <v>0</v>
      </c>
      <c r="AP54" s="5">
        <f t="shared" ca="1" si="24"/>
        <v>0</v>
      </c>
      <c r="AQ54" s="5">
        <f t="shared" ca="1" si="24"/>
        <v>0</v>
      </c>
      <c r="AR54" s="5">
        <f t="shared" ca="1" si="24"/>
        <v>0</v>
      </c>
      <c r="AS54" s="5">
        <f t="shared" ca="1" si="24"/>
        <v>0</v>
      </c>
      <c r="AT54" s="5">
        <f t="shared" ca="1" si="24"/>
        <v>0</v>
      </c>
      <c r="AU54" s="5">
        <f t="shared" ca="1" si="24"/>
        <v>0</v>
      </c>
      <c r="AV54" s="5">
        <f t="shared" ca="1" si="24"/>
        <v>0</v>
      </c>
      <c r="AW54" s="5">
        <f t="shared" ca="1" si="24"/>
        <v>0</v>
      </c>
      <c r="AX54" s="5">
        <f t="shared" ca="1" si="24"/>
        <v>0</v>
      </c>
      <c r="AY54" s="5">
        <f t="shared" ca="1" si="24"/>
        <v>0</v>
      </c>
      <c r="AZ54" s="5">
        <f t="shared" ca="1" si="24"/>
        <v>0</v>
      </c>
      <c r="BA54" s="5">
        <f t="shared" ca="1" si="25"/>
        <v>0</v>
      </c>
      <c r="BB54" s="5">
        <f t="shared" ca="1" si="25"/>
        <v>0</v>
      </c>
      <c r="BC54" s="5">
        <f t="shared" ca="1" si="25"/>
        <v>0</v>
      </c>
      <c r="BD54" s="5">
        <f t="shared" ca="1" si="25"/>
        <v>0</v>
      </c>
      <c r="BE54" s="5">
        <f t="shared" ca="1" si="25"/>
        <v>0</v>
      </c>
      <c r="BF54" s="5">
        <f t="shared" ca="1" si="25"/>
        <v>0</v>
      </c>
      <c r="BG54" s="5">
        <f t="shared" ca="1" si="25"/>
        <v>0</v>
      </c>
      <c r="BH54" s="5">
        <f t="shared" ca="1" si="25"/>
        <v>0</v>
      </c>
      <c r="BI54" s="5">
        <f t="shared" ca="1" si="25"/>
        <v>0</v>
      </c>
      <c r="BJ54" s="5">
        <f t="shared" ca="1" si="25"/>
        <v>0</v>
      </c>
      <c r="BK54" s="5">
        <f t="shared" ca="1" si="25"/>
        <v>0</v>
      </c>
      <c r="BL54" s="5">
        <f t="shared" ca="1" si="25"/>
        <v>0</v>
      </c>
      <c r="BM54" s="5">
        <f t="shared" ca="1" si="25"/>
        <v>0</v>
      </c>
      <c r="BN54" s="5">
        <f t="shared" ca="1" si="25"/>
        <v>0</v>
      </c>
      <c r="BO54" s="5">
        <f t="shared" ca="1" si="25"/>
        <v>0</v>
      </c>
    </row>
    <row r="55" spans="2:67" ht="10.5" hidden="1" customHeight="1" x14ac:dyDescent="0.2">
      <c r="B55" t="s">
        <v>104</v>
      </c>
      <c r="C55">
        <v>1</v>
      </c>
      <c r="M55" s="42" t="s">
        <v>22</v>
      </c>
      <c r="N55" s="42"/>
      <c r="Q55" s="72"/>
      <c r="R55">
        <v>13</v>
      </c>
      <c r="S55" s="11">
        <f t="shared" si="22"/>
        <v>0</v>
      </c>
      <c r="T55" s="5">
        <f t="shared" ca="1" si="26"/>
        <v>0</v>
      </c>
      <c r="U55" s="5">
        <f t="shared" ca="1" si="23"/>
        <v>0</v>
      </c>
      <c r="V55" s="5">
        <f t="shared" ca="1" si="23"/>
        <v>0</v>
      </c>
      <c r="W55" s="5">
        <f t="shared" ca="1" si="23"/>
        <v>0</v>
      </c>
      <c r="X55" s="5">
        <f t="shared" ca="1" si="23"/>
        <v>0</v>
      </c>
      <c r="Y55" s="5">
        <f t="shared" ca="1" si="23"/>
        <v>0</v>
      </c>
      <c r="Z55" s="5">
        <f t="shared" ca="1" si="23"/>
        <v>0</v>
      </c>
      <c r="AA55" s="5">
        <f t="shared" ca="1" si="23"/>
        <v>0</v>
      </c>
      <c r="AB55" s="5">
        <f t="shared" ca="1" si="23"/>
        <v>0</v>
      </c>
      <c r="AC55" s="5">
        <f t="shared" ca="1" si="23"/>
        <v>0</v>
      </c>
      <c r="AD55" s="5">
        <f t="shared" ca="1" si="23"/>
        <v>0</v>
      </c>
      <c r="AE55" s="5">
        <f t="shared" ca="1" si="23"/>
        <v>0</v>
      </c>
      <c r="AF55" s="5">
        <f t="shared" ca="1" si="23"/>
        <v>0</v>
      </c>
      <c r="AG55" s="5">
        <f t="shared" ca="1" si="23"/>
        <v>0</v>
      </c>
      <c r="AH55" s="5">
        <f t="shared" ca="1" si="23"/>
        <v>0</v>
      </c>
      <c r="AI55" s="5">
        <f t="shared" ca="1" si="23"/>
        <v>0</v>
      </c>
      <c r="AJ55" s="5">
        <f t="shared" ca="1" si="23"/>
        <v>0</v>
      </c>
      <c r="AK55" s="5">
        <f t="shared" ca="1" si="24"/>
        <v>0</v>
      </c>
      <c r="AL55" s="5">
        <f t="shared" ca="1" si="24"/>
        <v>0</v>
      </c>
      <c r="AM55" s="5">
        <f t="shared" ca="1" si="24"/>
        <v>0</v>
      </c>
      <c r="AN55" s="5">
        <f t="shared" ca="1" si="24"/>
        <v>0</v>
      </c>
      <c r="AO55" s="5">
        <f t="shared" ca="1" si="24"/>
        <v>0</v>
      </c>
      <c r="AP55" s="5">
        <f t="shared" ca="1" si="24"/>
        <v>0</v>
      </c>
      <c r="AQ55" s="5">
        <f t="shared" ca="1" si="24"/>
        <v>0</v>
      </c>
      <c r="AR55" s="5">
        <f t="shared" ca="1" si="24"/>
        <v>0</v>
      </c>
      <c r="AS55" s="5">
        <f t="shared" ca="1" si="24"/>
        <v>0</v>
      </c>
      <c r="AT55" s="5">
        <f t="shared" ca="1" si="24"/>
        <v>0</v>
      </c>
      <c r="AU55" s="5">
        <f t="shared" ca="1" si="24"/>
        <v>0</v>
      </c>
      <c r="AV55" s="5">
        <f t="shared" ca="1" si="24"/>
        <v>0</v>
      </c>
      <c r="AW55" s="5">
        <f t="shared" ca="1" si="24"/>
        <v>0</v>
      </c>
      <c r="AX55" s="5">
        <f t="shared" ca="1" si="24"/>
        <v>0</v>
      </c>
      <c r="AY55" s="5">
        <f t="shared" ca="1" si="24"/>
        <v>0</v>
      </c>
      <c r="AZ55" s="5">
        <f t="shared" ca="1" si="24"/>
        <v>0</v>
      </c>
      <c r="BA55" s="5">
        <f t="shared" ca="1" si="25"/>
        <v>0</v>
      </c>
      <c r="BB55" s="5">
        <f t="shared" ca="1" si="25"/>
        <v>0</v>
      </c>
      <c r="BC55" s="5">
        <f t="shared" ca="1" si="25"/>
        <v>0</v>
      </c>
      <c r="BD55" s="5">
        <f t="shared" ca="1" si="25"/>
        <v>0</v>
      </c>
      <c r="BE55" s="5">
        <f t="shared" ca="1" si="25"/>
        <v>0</v>
      </c>
      <c r="BF55" s="5">
        <f t="shared" ca="1" si="25"/>
        <v>0</v>
      </c>
      <c r="BG55" s="5">
        <f t="shared" ca="1" si="25"/>
        <v>0</v>
      </c>
      <c r="BH55" s="5">
        <f t="shared" ca="1" si="25"/>
        <v>0</v>
      </c>
      <c r="BI55" s="5">
        <f t="shared" ca="1" si="25"/>
        <v>0</v>
      </c>
      <c r="BJ55" s="5">
        <f t="shared" ca="1" si="25"/>
        <v>0</v>
      </c>
      <c r="BK55" s="5">
        <f t="shared" ca="1" si="25"/>
        <v>0</v>
      </c>
      <c r="BL55" s="5">
        <f t="shared" ca="1" si="25"/>
        <v>0</v>
      </c>
      <c r="BM55" s="5">
        <f t="shared" ca="1" si="25"/>
        <v>0</v>
      </c>
      <c r="BN55" s="5">
        <f t="shared" ca="1" si="25"/>
        <v>0</v>
      </c>
      <c r="BO55" s="5">
        <f t="shared" ca="1" si="25"/>
        <v>0</v>
      </c>
    </row>
    <row r="56" spans="2:67" ht="10.5" customHeight="1" x14ac:dyDescent="0.2">
      <c r="B56" s="39" t="s">
        <v>105</v>
      </c>
      <c r="C56" s="39">
        <v>15</v>
      </c>
      <c r="M56" s="42" t="s">
        <v>23</v>
      </c>
      <c r="N56" s="42"/>
      <c r="Q56" s="72"/>
      <c r="R56">
        <v>14</v>
      </c>
      <c r="S56" s="11">
        <f t="shared" ref="S56:S66" si="28">+S19</f>
        <v>0</v>
      </c>
      <c r="T56" s="5">
        <f t="shared" ca="1" si="26"/>
        <v>0</v>
      </c>
      <c r="U56" s="5">
        <f t="shared" ca="1" si="23"/>
        <v>0</v>
      </c>
      <c r="V56" s="5">
        <f t="shared" ca="1" si="23"/>
        <v>0</v>
      </c>
      <c r="W56" s="5">
        <f t="shared" ca="1" si="23"/>
        <v>0</v>
      </c>
      <c r="X56" s="5">
        <f t="shared" ca="1" si="23"/>
        <v>0</v>
      </c>
      <c r="Y56" s="5">
        <f t="shared" ca="1" si="23"/>
        <v>0</v>
      </c>
      <c r="Z56" s="5">
        <f t="shared" ca="1" si="23"/>
        <v>0</v>
      </c>
      <c r="AA56" s="5">
        <f t="shared" ca="1" si="23"/>
        <v>0</v>
      </c>
      <c r="AB56" s="5">
        <f t="shared" ca="1" si="23"/>
        <v>0</v>
      </c>
      <c r="AC56" s="5">
        <f t="shared" ca="1" si="23"/>
        <v>0</v>
      </c>
      <c r="AD56" s="5">
        <f t="shared" ca="1" si="23"/>
        <v>0</v>
      </c>
      <c r="AE56" s="5">
        <f t="shared" ca="1" si="23"/>
        <v>0</v>
      </c>
      <c r="AF56" s="5">
        <f t="shared" ca="1" si="23"/>
        <v>0</v>
      </c>
      <c r="AG56" s="5">
        <f t="shared" ca="1" si="23"/>
        <v>0</v>
      </c>
      <c r="AH56" s="5">
        <f t="shared" ca="1" si="23"/>
        <v>0</v>
      </c>
      <c r="AI56" s="5">
        <f t="shared" ca="1" si="23"/>
        <v>0</v>
      </c>
      <c r="AJ56" s="5">
        <f t="shared" ca="1" si="23"/>
        <v>0</v>
      </c>
      <c r="AK56" s="5">
        <f t="shared" ca="1" si="24"/>
        <v>0</v>
      </c>
      <c r="AL56" s="5">
        <f t="shared" ca="1" si="24"/>
        <v>0</v>
      </c>
      <c r="AM56" s="5">
        <f t="shared" ca="1" si="24"/>
        <v>0</v>
      </c>
      <c r="AN56" s="5">
        <f t="shared" ca="1" si="24"/>
        <v>0</v>
      </c>
      <c r="AO56" s="5">
        <f t="shared" ca="1" si="24"/>
        <v>0</v>
      </c>
      <c r="AP56" s="5">
        <f t="shared" ca="1" si="24"/>
        <v>0</v>
      </c>
      <c r="AQ56" s="5">
        <f t="shared" ca="1" si="24"/>
        <v>0</v>
      </c>
      <c r="AR56" s="5">
        <f t="shared" ca="1" si="24"/>
        <v>0</v>
      </c>
      <c r="AS56" s="5">
        <f t="shared" ca="1" si="24"/>
        <v>0</v>
      </c>
      <c r="AT56" s="5">
        <f t="shared" ca="1" si="24"/>
        <v>0</v>
      </c>
      <c r="AU56" s="5">
        <f t="shared" ca="1" si="24"/>
        <v>0</v>
      </c>
      <c r="AV56" s="5">
        <f t="shared" ca="1" si="24"/>
        <v>0</v>
      </c>
      <c r="AW56" s="5">
        <f t="shared" ca="1" si="24"/>
        <v>0</v>
      </c>
      <c r="AX56" s="5">
        <f t="shared" ca="1" si="24"/>
        <v>0</v>
      </c>
      <c r="AY56" s="5">
        <f t="shared" ca="1" si="24"/>
        <v>0</v>
      </c>
      <c r="AZ56" s="5">
        <f t="shared" ca="1" si="24"/>
        <v>0</v>
      </c>
      <c r="BA56" s="5">
        <f t="shared" ca="1" si="25"/>
        <v>0</v>
      </c>
      <c r="BB56" s="5">
        <f t="shared" ca="1" si="25"/>
        <v>0</v>
      </c>
      <c r="BC56" s="5">
        <f t="shared" ca="1" si="25"/>
        <v>0</v>
      </c>
      <c r="BD56" s="5">
        <f t="shared" ca="1" si="25"/>
        <v>0</v>
      </c>
      <c r="BE56" s="5">
        <f t="shared" ca="1" si="25"/>
        <v>0</v>
      </c>
      <c r="BF56" s="5">
        <f t="shared" ca="1" si="25"/>
        <v>0</v>
      </c>
      <c r="BG56" s="5">
        <f t="shared" ca="1" si="25"/>
        <v>0</v>
      </c>
      <c r="BH56" s="5">
        <f t="shared" ca="1" si="25"/>
        <v>0</v>
      </c>
      <c r="BI56" s="5">
        <f t="shared" ca="1" si="25"/>
        <v>0</v>
      </c>
      <c r="BJ56" s="5">
        <f t="shared" ca="1" si="25"/>
        <v>0</v>
      </c>
      <c r="BK56" s="5">
        <f t="shared" ca="1" si="25"/>
        <v>0</v>
      </c>
      <c r="BL56" s="5">
        <f t="shared" ca="1" si="25"/>
        <v>0</v>
      </c>
      <c r="BM56" s="5">
        <f t="shared" ca="1" si="25"/>
        <v>0</v>
      </c>
      <c r="BN56" s="5">
        <f t="shared" ca="1" si="25"/>
        <v>0</v>
      </c>
      <c r="BO56" s="5">
        <f t="shared" ca="1" si="25"/>
        <v>0</v>
      </c>
    </row>
    <row r="57" spans="2:67" ht="10.5" customHeight="1" x14ac:dyDescent="0.2">
      <c r="M57" s="42" t="s">
        <v>24</v>
      </c>
      <c r="N57" s="42"/>
      <c r="Q57" s="72"/>
      <c r="R57">
        <v>15</v>
      </c>
      <c r="S57" s="11">
        <f t="shared" si="28"/>
        <v>0</v>
      </c>
      <c r="T57" s="5">
        <f t="shared" ca="1" si="26"/>
        <v>0</v>
      </c>
      <c r="U57" s="5">
        <f t="shared" ca="1" si="23"/>
        <v>0</v>
      </c>
      <c r="V57" s="5">
        <f t="shared" ca="1" si="23"/>
        <v>0</v>
      </c>
      <c r="W57" s="5">
        <f t="shared" ca="1" si="23"/>
        <v>0</v>
      </c>
      <c r="X57" s="5">
        <f t="shared" ca="1" si="23"/>
        <v>0</v>
      </c>
      <c r="Y57" s="5">
        <f t="shared" ca="1" si="23"/>
        <v>0</v>
      </c>
      <c r="Z57" s="5">
        <f t="shared" ca="1" si="23"/>
        <v>0</v>
      </c>
      <c r="AA57" s="5">
        <f t="shared" ca="1" si="23"/>
        <v>0</v>
      </c>
      <c r="AB57" s="5">
        <f t="shared" ca="1" si="23"/>
        <v>0</v>
      </c>
      <c r="AC57" s="5">
        <f t="shared" ca="1" si="23"/>
        <v>0</v>
      </c>
      <c r="AD57" s="5">
        <f t="shared" ca="1" si="23"/>
        <v>0</v>
      </c>
      <c r="AE57" s="5">
        <f t="shared" ca="1" si="23"/>
        <v>0</v>
      </c>
      <c r="AF57" s="5">
        <f t="shared" ca="1" si="23"/>
        <v>0</v>
      </c>
      <c r="AG57" s="5">
        <f t="shared" ca="1" si="23"/>
        <v>0</v>
      </c>
      <c r="AH57" s="5">
        <f t="shared" ca="1" si="23"/>
        <v>0</v>
      </c>
      <c r="AI57" s="5">
        <f t="shared" ca="1" si="23"/>
        <v>0</v>
      </c>
      <c r="AJ57" s="5">
        <f t="shared" ca="1" si="23"/>
        <v>0</v>
      </c>
      <c r="AK57" s="5">
        <f t="shared" ca="1" si="24"/>
        <v>0</v>
      </c>
      <c r="AL57" s="5">
        <f t="shared" ca="1" si="24"/>
        <v>0</v>
      </c>
      <c r="AM57" s="5">
        <f t="shared" ca="1" si="24"/>
        <v>0</v>
      </c>
      <c r="AN57" s="5">
        <f t="shared" ca="1" si="24"/>
        <v>0</v>
      </c>
      <c r="AO57" s="5">
        <f t="shared" ca="1" si="24"/>
        <v>0</v>
      </c>
      <c r="AP57" s="5">
        <f t="shared" ca="1" si="24"/>
        <v>0</v>
      </c>
      <c r="AQ57" s="5">
        <f t="shared" ca="1" si="24"/>
        <v>0</v>
      </c>
      <c r="AR57" s="5">
        <f t="shared" ca="1" si="24"/>
        <v>0</v>
      </c>
      <c r="AS57" s="5">
        <f t="shared" ca="1" si="24"/>
        <v>0</v>
      </c>
      <c r="AT57" s="5">
        <f t="shared" ca="1" si="24"/>
        <v>0</v>
      </c>
      <c r="AU57" s="5">
        <f t="shared" ca="1" si="24"/>
        <v>0</v>
      </c>
      <c r="AV57" s="5">
        <f t="shared" ca="1" si="24"/>
        <v>0</v>
      </c>
      <c r="AW57" s="5">
        <f t="shared" ca="1" si="24"/>
        <v>0</v>
      </c>
      <c r="AX57" s="5">
        <f t="shared" ca="1" si="24"/>
        <v>0</v>
      </c>
      <c r="AY57" s="5">
        <f t="shared" ca="1" si="24"/>
        <v>0</v>
      </c>
      <c r="AZ57" s="5">
        <f t="shared" ca="1" si="24"/>
        <v>0</v>
      </c>
      <c r="BA57" s="5">
        <f t="shared" ca="1" si="25"/>
        <v>0</v>
      </c>
      <c r="BB57" s="5">
        <f t="shared" ca="1" si="25"/>
        <v>0</v>
      </c>
      <c r="BC57" s="5">
        <f t="shared" ca="1" si="25"/>
        <v>0</v>
      </c>
      <c r="BD57" s="5">
        <f t="shared" ca="1" si="25"/>
        <v>0</v>
      </c>
      <c r="BE57" s="5">
        <f t="shared" ca="1" si="25"/>
        <v>0</v>
      </c>
      <c r="BF57" s="5">
        <f t="shared" ca="1" si="25"/>
        <v>0</v>
      </c>
      <c r="BG57" s="5">
        <f t="shared" ca="1" si="25"/>
        <v>0</v>
      </c>
      <c r="BH57" s="5">
        <f t="shared" ca="1" si="25"/>
        <v>0</v>
      </c>
      <c r="BI57" s="5">
        <f t="shared" ca="1" si="25"/>
        <v>0</v>
      </c>
      <c r="BJ57" s="5">
        <f t="shared" ca="1" si="25"/>
        <v>0</v>
      </c>
      <c r="BK57" s="5">
        <f t="shared" ca="1" si="25"/>
        <v>0</v>
      </c>
      <c r="BL57" s="5">
        <f t="shared" ca="1" si="25"/>
        <v>0</v>
      </c>
      <c r="BM57" s="5">
        <f t="shared" ca="1" si="25"/>
        <v>0</v>
      </c>
      <c r="BN57" s="5">
        <f t="shared" ca="1" si="25"/>
        <v>0</v>
      </c>
      <c r="BO57" s="5">
        <f t="shared" ca="1" si="25"/>
        <v>0</v>
      </c>
    </row>
    <row r="58" spans="2:67" ht="10.5" hidden="1" customHeight="1" x14ac:dyDescent="0.2">
      <c r="M58" s="42" t="s">
        <v>25</v>
      </c>
      <c r="N58" s="42"/>
      <c r="Q58" s="72"/>
      <c r="R58">
        <v>16</v>
      </c>
      <c r="S58" s="11" t="e">
        <f t="shared" si="28"/>
        <v>#REF!</v>
      </c>
      <c r="T58" s="5">
        <f t="shared" ca="1" si="26"/>
        <v>0</v>
      </c>
      <c r="U58" s="5">
        <f t="shared" ca="1" si="23"/>
        <v>0</v>
      </c>
      <c r="V58" s="5">
        <f t="shared" ca="1" si="23"/>
        <v>0</v>
      </c>
      <c r="W58" s="5">
        <f t="shared" ca="1" si="23"/>
        <v>0</v>
      </c>
      <c r="X58" s="5">
        <f t="shared" ca="1" si="23"/>
        <v>0</v>
      </c>
      <c r="Y58" s="5">
        <f t="shared" ca="1" si="23"/>
        <v>0</v>
      </c>
      <c r="Z58" s="5">
        <f t="shared" ca="1" si="23"/>
        <v>0</v>
      </c>
      <c r="AA58" s="5">
        <f t="shared" ca="1" si="23"/>
        <v>0</v>
      </c>
      <c r="AB58" s="5">
        <f t="shared" ca="1" si="23"/>
        <v>0</v>
      </c>
      <c r="AC58" s="5">
        <f t="shared" ca="1" si="23"/>
        <v>0</v>
      </c>
      <c r="AD58" s="5">
        <f t="shared" ca="1" si="23"/>
        <v>0</v>
      </c>
      <c r="AE58" s="5">
        <f t="shared" ca="1" si="23"/>
        <v>0</v>
      </c>
      <c r="AF58" s="5">
        <f t="shared" ca="1" si="23"/>
        <v>0</v>
      </c>
      <c r="AG58" s="5">
        <f t="shared" ca="1" si="23"/>
        <v>0</v>
      </c>
      <c r="AH58" s="5">
        <f t="shared" ca="1" si="23"/>
        <v>0</v>
      </c>
      <c r="AI58" s="5">
        <f t="shared" ca="1" si="23"/>
        <v>0</v>
      </c>
      <c r="AJ58" s="5">
        <f t="shared" ref="AJ58:AY66" ca="1" si="29">+IFERROR(IF($R58&lt;=18,IF($R58&lt;=AJ$3,$S58*INDIRECT(INDEX($T$2:$BO$2,1,MATCH(AJ$3-$R58+1,$T$1:$BO$1,0))&amp;"$42"),0),IF($R58&gt;18,IF(MOD($R58,18)&lt;=AJ$3,$S58*INDIRECT(INDEX($T$2:$BO$2,1,MATCH(AJ$3-$R58+1,$T$1:$BO$1,0))&amp;"$42"),0),0)),0)</f>
        <v>0</v>
      </c>
      <c r="AK58" s="5">
        <f t="shared" ca="1" si="24"/>
        <v>0</v>
      </c>
      <c r="AL58" s="5">
        <f t="shared" ca="1" si="24"/>
        <v>0</v>
      </c>
      <c r="AM58" s="5">
        <f t="shared" ca="1" si="24"/>
        <v>0</v>
      </c>
      <c r="AN58" s="5">
        <f t="shared" ca="1" si="24"/>
        <v>0</v>
      </c>
      <c r="AO58" s="5">
        <f t="shared" ca="1" si="24"/>
        <v>0</v>
      </c>
      <c r="AP58" s="5">
        <f t="shared" ca="1" si="24"/>
        <v>0</v>
      </c>
      <c r="AQ58" s="5">
        <f t="shared" ca="1" si="24"/>
        <v>0</v>
      </c>
      <c r="AR58" s="5">
        <f t="shared" ca="1" si="24"/>
        <v>0</v>
      </c>
      <c r="AS58" s="5">
        <f t="shared" ca="1" si="24"/>
        <v>0</v>
      </c>
      <c r="AT58" s="5">
        <f t="shared" ca="1" si="24"/>
        <v>0</v>
      </c>
      <c r="AU58" s="5">
        <f t="shared" ca="1" si="24"/>
        <v>0</v>
      </c>
      <c r="AV58" s="5">
        <f t="shared" ca="1" si="24"/>
        <v>0</v>
      </c>
      <c r="AW58" s="5">
        <f t="shared" ca="1" si="24"/>
        <v>0</v>
      </c>
      <c r="AX58" s="5">
        <f t="shared" ca="1" si="24"/>
        <v>0</v>
      </c>
      <c r="AY58" s="5">
        <f t="shared" ca="1" si="24"/>
        <v>0</v>
      </c>
      <c r="AZ58" s="5">
        <f t="shared" ref="AZ58:BO66" ca="1" si="30">+IFERROR(IF($R58&lt;=18,IF($R58&lt;=AZ$3,$S58*INDIRECT(INDEX($T$2:$BO$2,1,MATCH(AZ$3-$R58+1,$T$1:$BO$1,0))&amp;"$42"),0),IF($R58&gt;18,IF(MOD($R58,18)&lt;=AZ$3,$S58*INDIRECT(INDEX($T$2:$BO$2,1,MATCH(AZ$3-$R58+1,$T$1:$BO$1,0))&amp;"$42"),0),0)),0)</f>
        <v>0</v>
      </c>
      <c r="BA58" s="5">
        <f t="shared" ca="1" si="25"/>
        <v>0</v>
      </c>
      <c r="BB58" s="5">
        <f t="shared" ca="1" si="25"/>
        <v>0</v>
      </c>
      <c r="BC58" s="5">
        <f t="shared" ca="1" si="25"/>
        <v>0</v>
      </c>
      <c r="BD58" s="5">
        <f t="shared" ca="1" si="25"/>
        <v>0</v>
      </c>
      <c r="BE58" s="5">
        <f t="shared" ca="1" si="25"/>
        <v>0</v>
      </c>
      <c r="BF58" s="5">
        <f t="shared" ca="1" si="25"/>
        <v>0</v>
      </c>
      <c r="BG58" s="5">
        <f t="shared" ca="1" si="25"/>
        <v>0</v>
      </c>
      <c r="BH58" s="5">
        <f t="shared" ca="1" si="25"/>
        <v>0</v>
      </c>
      <c r="BI58" s="5">
        <f t="shared" ca="1" si="25"/>
        <v>0</v>
      </c>
      <c r="BJ58" s="5">
        <f t="shared" ca="1" si="25"/>
        <v>0</v>
      </c>
      <c r="BK58" s="5">
        <f t="shared" ca="1" si="25"/>
        <v>0</v>
      </c>
      <c r="BL58" s="5">
        <f t="shared" ca="1" si="25"/>
        <v>0</v>
      </c>
      <c r="BM58" s="5">
        <f t="shared" ca="1" si="25"/>
        <v>0</v>
      </c>
      <c r="BN58" s="5">
        <f t="shared" ca="1" si="25"/>
        <v>0</v>
      </c>
      <c r="BO58" s="5">
        <f t="shared" ca="1" si="25"/>
        <v>0</v>
      </c>
    </row>
    <row r="59" spans="2:67" ht="10.5" hidden="1" customHeight="1" x14ac:dyDescent="0.2">
      <c r="M59" s="42" t="s">
        <v>26</v>
      </c>
      <c r="N59" s="42"/>
      <c r="Q59" s="72"/>
      <c r="R59">
        <v>17</v>
      </c>
      <c r="S59" s="11" t="e">
        <f t="shared" si="28"/>
        <v>#REF!</v>
      </c>
      <c r="T59" s="5">
        <f t="shared" ca="1" si="26"/>
        <v>0</v>
      </c>
      <c r="U59" s="5">
        <f t="shared" ca="1" si="26"/>
        <v>0</v>
      </c>
      <c r="V59" s="5">
        <f t="shared" ca="1" si="26"/>
        <v>0</v>
      </c>
      <c r="W59" s="5">
        <f t="shared" ca="1" si="26"/>
        <v>0</v>
      </c>
      <c r="X59" s="5">
        <f t="shared" ca="1" si="26"/>
        <v>0</v>
      </c>
      <c r="Y59" s="5">
        <f t="shared" ca="1" si="26"/>
        <v>0</v>
      </c>
      <c r="Z59" s="5">
        <f t="shared" ca="1" si="26"/>
        <v>0</v>
      </c>
      <c r="AA59" s="5">
        <f t="shared" ca="1" si="26"/>
        <v>0</v>
      </c>
      <c r="AB59" s="5">
        <f t="shared" ca="1" si="26"/>
        <v>0</v>
      </c>
      <c r="AC59" s="5">
        <f t="shared" ca="1" si="26"/>
        <v>0</v>
      </c>
      <c r="AD59" s="5">
        <f t="shared" ca="1" si="26"/>
        <v>0</v>
      </c>
      <c r="AE59" s="5">
        <f t="shared" ca="1" si="26"/>
        <v>0</v>
      </c>
      <c r="AF59" s="5">
        <f t="shared" ca="1" si="26"/>
        <v>0</v>
      </c>
      <c r="AG59" s="5">
        <f t="shared" ca="1" si="26"/>
        <v>0</v>
      </c>
      <c r="AH59" s="5">
        <f t="shared" ca="1" si="26"/>
        <v>0</v>
      </c>
      <c r="AI59" s="5">
        <f t="shared" ca="1" si="26"/>
        <v>0</v>
      </c>
      <c r="AJ59" s="5">
        <f t="shared" ca="1" si="29"/>
        <v>0</v>
      </c>
      <c r="AK59" s="5">
        <f t="shared" ca="1" si="29"/>
        <v>0</v>
      </c>
      <c r="AL59" s="5">
        <f t="shared" ca="1" si="29"/>
        <v>0</v>
      </c>
      <c r="AM59" s="5">
        <f t="shared" ca="1" si="29"/>
        <v>0</v>
      </c>
      <c r="AN59" s="5">
        <f t="shared" ca="1" si="29"/>
        <v>0</v>
      </c>
      <c r="AO59" s="5">
        <f t="shared" ca="1" si="29"/>
        <v>0</v>
      </c>
      <c r="AP59" s="5">
        <f t="shared" ca="1" si="29"/>
        <v>0</v>
      </c>
      <c r="AQ59" s="5">
        <f t="shared" ca="1" si="29"/>
        <v>0</v>
      </c>
      <c r="AR59" s="5">
        <f t="shared" ca="1" si="29"/>
        <v>0</v>
      </c>
      <c r="AS59" s="5">
        <f t="shared" ca="1" si="29"/>
        <v>0</v>
      </c>
      <c r="AT59" s="5">
        <f t="shared" ca="1" si="29"/>
        <v>0</v>
      </c>
      <c r="AU59" s="5">
        <f t="shared" ca="1" si="29"/>
        <v>0</v>
      </c>
      <c r="AV59" s="5">
        <f t="shared" ca="1" si="29"/>
        <v>0</v>
      </c>
      <c r="AW59" s="5">
        <f t="shared" ca="1" si="29"/>
        <v>0</v>
      </c>
      <c r="AX59" s="5">
        <f t="shared" ca="1" si="29"/>
        <v>0</v>
      </c>
      <c r="AY59" s="5">
        <f t="shared" ca="1" si="29"/>
        <v>0</v>
      </c>
      <c r="AZ59" s="5">
        <f t="shared" ca="1" si="30"/>
        <v>0</v>
      </c>
      <c r="BA59" s="5">
        <f t="shared" ca="1" si="30"/>
        <v>0</v>
      </c>
      <c r="BB59" s="5">
        <f t="shared" ca="1" si="30"/>
        <v>0</v>
      </c>
      <c r="BC59" s="5">
        <f t="shared" ca="1" si="30"/>
        <v>0</v>
      </c>
      <c r="BD59" s="5">
        <f t="shared" ca="1" si="30"/>
        <v>0</v>
      </c>
      <c r="BE59" s="5">
        <f t="shared" ca="1" si="30"/>
        <v>0</v>
      </c>
      <c r="BF59" s="5">
        <f t="shared" ca="1" si="30"/>
        <v>0</v>
      </c>
      <c r="BG59" s="5">
        <f t="shared" ca="1" si="30"/>
        <v>0</v>
      </c>
      <c r="BH59" s="5">
        <f t="shared" ca="1" si="30"/>
        <v>0</v>
      </c>
      <c r="BI59" s="5">
        <f t="shared" ca="1" si="30"/>
        <v>0</v>
      </c>
      <c r="BJ59" s="5">
        <f t="shared" ca="1" si="30"/>
        <v>0</v>
      </c>
      <c r="BK59" s="5">
        <f t="shared" ca="1" si="30"/>
        <v>0</v>
      </c>
      <c r="BL59" s="5">
        <f t="shared" ca="1" si="30"/>
        <v>0</v>
      </c>
      <c r="BM59" s="5">
        <f t="shared" ca="1" si="30"/>
        <v>0</v>
      </c>
      <c r="BN59" s="5">
        <f t="shared" ca="1" si="30"/>
        <v>0</v>
      </c>
      <c r="BO59" s="5">
        <f t="shared" ca="1" si="30"/>
        <v>0</v>
      </c>
    </row>
    <row r="60" spans="2:67" ht="10.5" hidden="1" customHeight="1" x14ac:dyDescent="0.2">
      <c r="M60" s="42" t="s">
        <v>27</v>
      </c>
      <c r="N60" s="42"/>
      <c r="Q60" s="72"/>
      <c r="R60">
        <v>18</v>
      </c>
      <c r="S60" s="11" t="e">
        <f t="shared" si="28"/>
        <v>#REF!</v>
      </c>
      <c r="T60" s="5">
        <f t="shared" ref="T60:AI66" ca="1" si="31">+IFERROR(IF($R60&lt;=18,IF($R60&lt;=T$3,$S60*INDIRECT(INDEX($T$2:$BO$2,1,MATCH(T$3-$R60+1,$T$1:$BO$1,0))&amp;"$42"),0),IF($R60&gt;18,IF(MOD($R60,18)&lt;=T$3,$S60*INDIRECT(INDEX($T$2:$BO$2,1,MATCH(T$3-$R60+1,$T$1:$BO$1,0))&amp;"$42"),0),0)),0)</f>
        <v>0</v>
      </c>
      <c r="U60" s="5">
        <f t="shared" ca="1" si="31"/>
        <v>0</v>
      </c>
      <c r="V60" s="5">
        <f t="shared" ca="1" si="31"/>
        <v>0</v>
      </c>
      <c r="W60" s="5">
        <f t="shared" ca="1" si="31"/>
        <v>0</v>
      </c>
      <c r="X60" s="5">
        <f t="shared" ca="1" si="31"/>
        <v>0</v>
      </c>
      <c r="Y60" s="5">
        <f t="shared" ca="1" si="31"/>
        <v>0</v>
      </c>
      <c r="Z60" s="5">
        <f t="shared" ca="1" si="31"/>
        <v>0</v>
      </c>
      <c r="AA60" s="5">
        <f t="shared" ca="1" si="31"/>
        <v>0</v>
      </c>
      <c r="AB60" s="5">
        <f t="shared" ca="1" si="31"/>
        <v>0</v>
      </c>
      <c r="AC60" s="5">
        <f t="shared" ca="1" si="31"/>
        <v>0</v>
      </c>
      <c r="AD60" s="5">
        <f t="shared" ca="1" si="31"/>
        <v>0</v>
      </c>
      <c r="AE60" s="5">
        <f t="shared" ca="1" si="31"/>
        <v>0</v>
      </c>
      <c r="AF60" s="5">
        <f t="shared" ca="1" si="31"/>
        <v>0</v>
      </c>
      <c r="AG60" s="5">
        <f t="shared" ca="1" si="31"/>
        <v>0</v>
      </c>
      <c r="AH60" s="5">
        <f t="shared" ca="1" si="31"/>
        <v>0</v>
      </c>
      <c r="AI60" s="5">
        <f t="shared" ca="1" si="31"/>
        <v>0</v>
      </c>
      <c r="AJ60" s="5">
        <f t="shared" ca="1" si="29"/>
        <v>0</v>
      </c>
      <c r="AK60" s="5">
        <f t="shared" ca="1" si="29"/>
        <v>0</v>
      </c>
      <c r="AL60" s="5">
        <f t="shared" ca="1" si="29"/>
        <v>0</v>
      </c>
      <c r="AM60" s="5">
        <f t="shared" ca="1" si="29"/>
        <v>0</v>
      </c>
      <c r="AN60" s="5">
        <f t="shared" ca="1" si="29"/>
        <v>0</v>
      </c>
      <c r="AO60" s="5">
        <f t="shared" ca="1" si="29"/>
        <v>0</v>
      </c>
      <c r="AP60" s="5">
        <f t="shared" ca="1" si="29"/>
        <v>0</v>
      </c>
      <c r="AQ60" s="5">
        <f t="shared" ca="1" si="29"/>
        <v>0</v>
      </c>
      <c r="AR60" s="5">
        <f t="shared" ca="1" si="29"/>
        <v>0</v>
      </c>
      <c r="AS60" s="5">
        <f t="shared" ca="1" si="29"/>
        <v>0</v>
      </c>
      <c r="AT60" s="5">
        <f t="shared" ca="1" si="29"/>
        <v>0</v>
      </c>
      <c r="AU60" s="5">
        <f t="shared" ca="1" si="29"/>
        <v>0</v>
      </c>
      <c r="AV60" s="5">
        <f t="shared" ca="1" si="29"/>
        <v>0</v>
      </c>
      <c r="AW60" s="5">
        <f t="shared" ca="1" si="29"/>
        <v>0</v>
      </c>
      <c r="AX60" s="5">
        <f t="shared" ca="1" si="29"/>
        <v>0</v>
      </c>
      <c r="AY60" s="5">
        <f t="shared" ca="1" si="29"/>
        <v>0</v>
      </c>
      <c r="AZ60" s="5">
        <f t="shared" ca="1" si="30"/>
        <v>0</v>
      </c>
      <c r="BA60" s="5">
        <f t="shared" ca="1" si="30"/>
        <v>0</v>
      </c>
      <c r="BB60" s="5">
        <f t="shared" ca="1" si="30"/>
        <v>0</v>
      </c>
      <c r="BC60" s="5">
        <f t="shared" ca="1" si="30"/>
        <v>0</v>
      </c>
      <c r="BD60" s="5">
        <f t="shared" ca="1" si="30"/>
        <v>0</v>
      </c>
      <c r="BE60" s="5">
        <f t="shared" ca="1" si="30"/>
        <v>0</v>
      </c>
      <c r="BF60" s="5">
        <f t="shared" ca="1" si="30"/>
        <v>0</v>
      </c>
      <c r="BG60" s="5">
        <f t="shared" ca="1" si="30"/>
        <v>0</v>
      </c>
      <c r="BH60" s="5">
        <f t="shared" ca="1" si="30"/>
        <v>0</v>
      </c>
      <c r="BI60" s="5">
        <f t="shared" ca="1" si="30"/>
        <v>0</v>
      </c>
      <c r="BJ60" s="5">
        <f t="shared" ca="1" si="30"/>
        <v>0</v>
      </c>
      <c r="BK60" s="5">
        <f t="shared" ca="1" si="30"/>
        <v>0</v>
      </c>
      <c r="BL60" s="5">
        <f t="shared" ca="1" si="30"/>
        <v>0</v>
      </c>
      <c r="BM60" s="5">
        <f t="shared" ca="1" si="30"/>
        <v>0</v>
      </c>
      <c r="BN60" s="5">
        <f t="shared" ca="1" si="30"/>
        <v>0</v>
      </c>
      <c r="BO60" s="5">
        <f t="shared" ca="1" si="30"/>
        <v>0</v>
      </c>
    </row>
    <row r="61" spans="2:67" ht="10.5" hidden="1" customHeight="1" x14ac:dyDescent="0.2">
      <c r="M61" s="42" t="s">
        <v>28</v>
      </c>
      <c r="N61" s="42"/>
      <c r="Q61" s="72"/>
      <c r="R61">
        <v>19</v>
      </c>
      <c r="S61" s="11" t="e">
        <f t="shared" si="28"/>
        <v>#REF!</v>
      </c>
      <c r="T61" s="5">
        <f t="shared" ca="1" si="31"/>
        <v>0</v>
      </c>
      <c r="U61" s="5">
        <f t="shared" ca="1" si="31"/>
        <v>0</v>
      </c>
      <c r="V61" s="5">
        <f t="shared" ca="1" si="31"/>
        <v>0</v>
      </c>
      <c r="W61" s="5">
        <f t="shared" ca="1" si="31"/>
        <v>0</v>
      </c>
      <c r="X61" s="5">
        <f t="shared" ca="1" si="31"/>
        <v>0</v>
      </c>
      <c r="Y61" s="5">
        <f t="shared" ca="1" si="31"/>
        <v>0</v>
      </c>
      <c r="Z61" s="5">
        <f t="shared" ca="1" si="31"/>
        <v>0</v>
      </c>
      <c r="AA61" s="5">
        <f t="shared" ca="1" si="31"/>
        <v>0</v>
      </c>
      <c r="AB61" s="5">
        <f t="shared" ca="1" si="31"/>
        <v>0</v>
      </c>
      <c r="AC61" s="5">
        <f t="shared" ca="1" si="31"/>
        <v>0</v>
      </c>
      <c r="AD61" s="5">
        <f t="shared" ca="1" si="31"/>
        <v>0</v>
      </c>
      <c r="AE61" s="5">
        <f t="shared" ca="1" si="31"/>
        <v>0</v>
      </c>
      <c r="AF61" s="5">
        <f t="shared" ca="1" si="31"/>
        <v>0</v>
      </c>
      <c r="AG61" s="5">
        <f t="shared" ca="1" si="31"/>
        <v>0</v>
      </c>
      <c r="AH61" s="5">
        <f t="shared" ca="1" si="31"/>
        <v>0</v>
      </c>
      <c r="AI61" s="5">
        <f t="shared" ca="1" si="31"/>
        <v>0</v>
      </c>
      <c r="AJ61" s="5">
        <f t="shared" ca="1" si="29"/>
        <v>0</v>
      </c>
      <c r="AK61" s="5">
        <f t="shared" ca="1" si="29"/>
        <v>0</v>
      </c>
      <c r="AL61" s="5">
        <f t="shared" ca="1" si="29"/>
        <v>0</v>
      </c>
      <c r="AM61" s="5">
        <f t="shared" ca="1" si="29"/>
        <v>0</v>
      </c>
      <c r="AN61" s="5">
        <f t="shared" ca="1" si="29"/>
        <v>0</v>
      </c>
      <c r="AO61" s="5">
        <f t="shared" ca="1" si="29"/>
        <v>0</v>
      </c>
      <c r="AP61" s="5">
        <f t="shared" ca="1" si="29"/>
        <v>0</v>
      </c>
      <c r="AQ61" s="5">
        <f t="shared" ca="1" si="29"/>
        <v>0</v>
      </c>
      <c r="AR61" s="5">
        <f t="shared" ca="1" si="29"/>
        <v>0</v>
      </c>
      <c r="AS61" s="5">
        <f t="shared" ca="1" si="29"/>
        <v>0</v>
      </c>
      <c r="AT61" s="5">
        <f t="shared" ca="1" si="29"/>
        <v>0</v>
      </c>
      <c r="AU61" s="5">
        <f t="shared" ca="1" si="29"/>
        <v>0</v>
      </c>
      <c r="AV61" s="5">
        <f t="shared" ca="1" si="29"/>
        <v>0</v>
      </c>
      <c r="AW61" s="5">
        <f t="shared" ca="1" si="29"/>
        <v>0</v>
      </c>
      <c r="AX61" s="5">
        <f t="shared" ca="1" si="29"/>
        <v>0</v>
      </c>
      <c r="AY61" s="5">
        <f t="shared" ca="1" si="29"/>
        <v>0</v>
      </c>
      <c r="AZ61" s="5">
        <f t="shared" ca="1" si="30"/>
        <v>0</v>
      </c>
      <c r="BA61" s="5">
        <f t="shared" ca="1" si="30"/>
        <v>0</v>
      </c>
      <c r="BB61" s="5">
        <f t="shared" ca="1" si="30"/>
        <v>0</v>
      </c>
      <c r="BC61" s="5">
        <f t="shared" ca="1" si="30"/>
        <v>0</v>
      </c>
      <c r="BD61" s="5">
        <f t="shared" ca="1" si="30"/>
        <v>0</v>
      </c>
      <c r="BE61" s="5">
        <f t="shared" ca="1" si="30"/>
        <v>0</v>
      </c>
      <c r="BF61" s="5">
        <f t="shared" ca="1" si="30"/>
        <v>0</v>
      </c>
      <c r="BG61" s="5">
        <f t="shared" ca="1" si="30"/>
        <v>0</v>
      </c>
      <c r="BH61" s="5">
        <f t="shared" ca="1" si="30"/>
        <v>0</v>
      </c>
      <c r="BI61" s="5">
        <f t="shared" ca="1" si="30"/>
        <v>0</v>
      </c>
      <c r="BJ61" s="5">
        <f t="shared" ca="1" si="30"/>
        <v>0</v>
      </c>
      <c r="BK61" s="5">
        <f t="shared" ca="1" si="30"/>
        <v>0</v>
      </c>
      <c r="BL61" s="5">
        <f t="shared" ca="1" si="30"/>
        <v>0</v>
      </c>
      <c r="BM61" s="5">
        <f t="shared" ca="1" si="30"/>
        <v>0</v>
      </c>
      <c r="BN61" s="5">
        <f t="shared" ca="1" si="30"/>
        <v>0</v>
      </c>
      <c r="BO61" s="5">
        <f t="shared" ca="1" si="30"/>
        <v>0</v>
      </c>
    </row>
    <row r="62" spans="2:67" ht="10.5" hidden="1" customHeight="1" x14ac:dyDescent="0.2">
      <c r="M62" s="42" t="s">
        <v>29</v>
      </c>
      <c r="N62" s="42"/>
      <c r="Q62" s="72"/>
      <c r="R62">
        <v>20</v>
      </c>
      <c r="S62" s="11" t="e">
        <f t="shared" si="28"/>
        <v>#REF!</v>
      </c>
      <c r="T62" s="5">
        <f t="shared" ca="1" si="31"/>
        <v>0</v>
      </c>
      <c r="U62" s="5">
        <f t="shared" ca="1" si="31"/>
        <v>0</v>
      </c>
      <c r="V62" s="5">
        <f t="shared" ca="1" si="31"/>
        <v>0</v>
      </c>
      <c r="W62" s="5">
        <f t="shared" ca="1" si="31"/>
        <v>0</v>
      </c>
      <c r="X62" s="5">
        <f t="shared" ca="1" si="31"/>
        <v>0</v>
      </c>
      <c r="Y62" s="5">
        <f t="shared" ca="1" si="31"/>
        <v>0</v>
      </c>
      <c r="Z62" s="5">
        <f t="shared" ca="1" si="31"/>
        <v>0</v>
      </c>
      <c r="AA62" s="5">
        <f t="shared" ca="1" si="31"/>
        <v>0</v>
      </c>
      <c r="AB62" s="5">
        <f t="shared" ca="1" si="31"/>
        <v>0</v>
      </c>
      <c r="AC62" s="5">
        <f t="shared" ca="1" si="31"/>
        <v>0</v>
      </c>
      <c r="AD62" s="5">
        <f t="shared" ca="1" si="31"/>
        <v>0</v>
      </c>
      <c r="AE62" s="5">
        <f t="shared" ca="1" si="31"/>
        <v>0</v>
      </c>
      <c r="AF62" s="5">
        <f t="shared" ca="1" si="31"/>
        <v>0</v>
      </c>
      <c r="AG62" s="5">
        <f t="shared" ca="1" si="31"/>
        <v>0</v>
      </c>
      <c r="AH62" s="5">
        <f t="shared" ca="1" si="31"/>
        <v>0</v>
      </c>
      <c r="AI62" s="5">
        <f t="shared" ca="1" si="31"/>
        <v>0</v>
      </c>
      <c r="AJ62" s="5">
        <f t="shared" ca="1" si="29"/>
        <v>0</v>
      </c>
      <c r="AK62" s="5">
        <f t="shared" ca="1" si="29"/>
        <v>0</v>
      </c>
      <c r="AL62" s="5">
        <f t="shared" ca="1" si="29"/>
        <v>0</v>
      </c>
      <c r="AM62" s="5">
        <f t="shared" ca="1" si="29"/>
        <v>0</v>
      </c>
      <c r="AN62" s="5">
        <f t="shared" ca="1" si="29"/>
        <v>0</v>
      </c>
      <c r="AO62" s="5">
        <f t="shared" ca="1" si="29"/>
        <v>0</v>
      </c>
      <c r="AP62" s="5">
        <f t="shared" ca="1" si="29"/>
        <v>0</v>
      </c>
      <c r="AQ62" s="5">
        <f t="shared" ca="1" si="29"/>
        <v>0</v>
      </c>
      <c r="AR62" s="5">
        <f t="shared" ca="1" si="29"/>
        <v>0</v>
      </c>
      <c r="AS62" s="5">
        <f t="shared" ca="1" si="29"/>
        <v>0</v>
      </c>
      <c r="AT62" s="5">
        <f t="shared" ca="1" si="29"/>
        <v>0</v>
      </c>
      <c r="AU62" s="5">
        <f t="shared" ca="1" si="29"/>
        <v>0</v>
      </c>
      <c r="AV62" s="5">
        <f t="shared" ca="1" si="29"/>
        <v>0</v>
      </c>
      <c r="AW62" s="5">
        <f t="shared" ca="1" si="29"/>
        <v>0</v>
      </c>
      <c r="AX62" s="5">
        <f t="shared" ca="1" si="29"/>
        <v>0</v>
      </c>
      <c r="AY62" s="5">
        <f t="shared" ca="1" si="29"/>
        <v>0</v>
      </c>
      <c r="AZ62" s="5">
        <f t="shared" ca="1" si="30"/>
        <v>0</v>
      </c>
      <c r="BA62" s="5">
        <f t="shared" ca="1" si="30"/>
        <v>0</v>
      </c>
      <c r="BB62" s="5">
        <f t="shared" ca="1" si="30"/>
        <v>0</v>
      </c>
      <c r="BC62" s="5">
        <f t="shared" ca="1" si="30"/>
        <v>0</v>
      </c>
      <c r="BD62" s="5">
        <f t="shared" ca="1" si="30"/>
        <v>0</v>
      </c>
      <c r="BE62" s="5">
        <f t="shared" ca="1" si="30"/>
        <v>0</v>
      </c>
      <c r="BF62" s="5">
        <f t="shared" ca="1" si="30"/>
        <v>0</v>
      </c>
      <c r="BG62" s="5">
        <f t="shared" ca="1" si="30"/>
        <v>0</v>
      </c>
      <c r="BH62" s="5">
        <f t="shared" ca="1" si="30"/>
        <v>0</v>
      </c>
      <c r="BI62" s="5">
        <f t="shared" ca="1" si="30"/>
        <v>0</v>
      </c>
      <c r="BJ62" s="5">
        <f t="shared" ca="1" si="30"/>
        <v>0</v>
      </c>
      <c r="BK62" s="5">
        <f t="shared" ca="1" si="30"/>
        <v>0</v>
      </c>
      <c r="BL62" s="5">
        <f t="shared" ca="1" si="30"/>
        <v>0</v>
      </c>
      <c r="BM62" s="5">
        <f t="shared" ca="1" si="30"/>
        <v>0</v>
      </c>
      <c r="BN62" s="5">
        <f t="shared" ca="1" si="30"/>
        <v>0</v>
      </c>
      <c r="BO62" s="5">
        <f t="shared" ca="1" si="30"/>
        <v>0</v>
      </c>
    </row>
    <row r="63" spans="2:67" ht="10.5" hidden="1" customHeight="1" x14ac:dyDescent="0.2">
      <c r="M63" s="42" t="s">
        <v>30</v>
      </c>
      <c r="N63" s="42"/>
      <c r="Q63" s="72"/>
      <c r="R63">
        <v>21</v>
      </c>
      <c r="S63" s="11" t="e">
        <f t="shared" si="28"/>
        <v>#REF!</v>
      </c>
      <c r="T63" s="5">
        <f t="shared" ca="1" si="31"/>
        <v>0</v>
      </c>
      <c r="U63" s="5">
        <f t="shared" ca="1" si="31"/>
        <v>0</v>
      </c>
      <c r="V63" s="5">
        <f t="shared" ca="1" si="31"/>
        <v>0</v>
      </c>
      <c r="W63" s="5">
        <f t="shared" ca="1" si="31"/>
        <v>0</v>
      </c>
      <c r="X63" s="5">
        <f t="shared" ca="1" si="31"/>
        <v>0</v>
      </c>
      <c r="Y63" s="5">
        <f t="shared" ca="1" si="31"/>
        <v>0</v>
      </c>
      <c r="Z63" s="5">
        <f t="shared" ca="1" si="31"/>
        <v>0</v>
      </c>
      <c r="AA63" s="5">
        <f t="shared" ca="1" si="31"/>
        <v>0</v>
      </c>
      <c r="AB63" s="5">
        <f t="shared" ca="1" si="31"/>
        <v>0</v>
      </c>
      <c r="AC63" s="5">
        <f t="shared" ca="1" si="31"/>
        <v>0</v>
      </c>
      <c r="AD63" s="5">
        <f t="shared" ca="1" si="31"/>
        <v>0</v>
      </c>
      <c r="AE63" s="5">
        <f t="shared" ca="1" si="31"/>
        <v>0</v>
      </c>
      <c r="AF63" s="5">
        <f t="shared" ca="1" si="31"/>
        <v>0</v>
      </c>
      <c r="AG63" s="5">
        <f t="shared" ca="1" si="31"/>
        <v>0</v>
      </c>
      <c r="AH63" s="5">
        <f t="shared" ca="1" si="31"/>
        <v>0</v>
      </c>
      <c r="AI63" s="5">
        <f t="shared" ca="1" si="31"/>
        <v>0</v>
      </c>
      <c r="AJ63" s="5">
        <f t="shared" ca="1" si="29"/>
        <v>0</v>
      </c>
      <c r="AK63" s="5">
        <f t="shared" ca="1" si="29"/>
        <v>0</v>
      </c>
      <c r="AL63" s="5">
        <f t="shared" ca="1" si="29"/>
        <v>0</v>
      </c>
      <c r="AM63" s="5">
        <f t="shared" ca="1" si="29"/>
        <v>0</v>
      </c>
      <c r="AN63" s="5">
        <f t="shared" ca="1" si="29"/>
        <v>0</v>
      </c>
      <c r="AO63" s="5">
        <f t="shared" ca="1" si="29"/>
        <v>0</v>
      </c>
      <c r="AP63" s="5">
        <f t="shared" ca="1" si="29"/>
        <v>0</v>
      </c>
      <c r="AQ63" s="5">
        <f t="shared" ca="1" si="29"/>
        <v>0</v>
      </c>
      <c r="AR63" s="5">
        <f t="shared" ca="1" si="29"/>
        <v>0</v>
      </c>
      <c r="AS63" s="5">
        <f t="shared" ca="1" si="29"/>
        <v>0</v>
      </c>
      <c r="AT63" s="5">
        <f t="shared" ca="1" si="29"/>
        <v>0</v>
      </c>
      <c r="AU63" s="5">
        <f t="shared" ca="1" si="29"/>
        <v>0</v>
      </c>
      <c r="AV63" s="5">
        <f t="shared" ca="1" si="29"/>
        <v>0</v>
      </c>
      <c r="AW63" s="5">
        <f t="shared" ca="1" si="29"/>
        <v>0</v>
      </c>
      <c r="AX63" s="5">
        <f t="shared" ca="1" si="29"/>
        <v>0</v>
      </c>
      <c r="AY63" s="5">
        <f t="shared" ca="1" si="29"/>
        <v>0</v>
      </c>
      <c r="AZ63" s="5">
        <f t="shared" ca="1" si="30"/>
        <v>0</v>
      </c>
      <c r="BA63" s="5">
        <f t="shared" ca="1" si="30"/>
        <v>0</v>
      </c>
      <c r="BB63" s="5">
        <f t="shared" ca="1" si="30"/>
        <v>0</v>
      </c>
      <c r="BC63" s="5">
        <f t="shared" ca="1" si="30"/>
        <v>0</v>
      </c>
      <c r="BD63" s="5">
        <f t="shared" ca="1" si="30"/>
        <v>0</v>
      </c>
      <c r="BE63" s="5">
        <f t="shared" ca="1" si="30"/>
        <v>0</v>
      </c>
      <c r="BF63" s="5">
        <f t="shared" ca="1" si="30"/>
        <v>0</v>
      </c>
      <c r="BG63" s="5">
        <f t="shared" ca="1" si="30"/>
        <v>0</v>
      </c>
      <c r="BH63" s="5">
        <f t="shared" ca="1" si="30"/>
        <v>0</v>
      </c>
      <c r="BI63" s="5">
        <f t="shared" ca="1" si="30"/>
        <v>0</v>
      </c>
      <c r="BJ63" s="5">
        <f t="shared" ca="1" si="30"/>
        <v>0</v>
      </c>
      <c r="BK63" s="5">
        <f t="shared" ca="1" si="30"/>
        <v>0</v>
      </c>
      <c r="BL63" s="5">
        <f t="shared" ca="1" si="30"/>
        <v>0</v>
      </c>
      <c r="BM63" s="5">
        <f t="shared" ca="1" si="30"/>
        <v>0</v>
      </c>
      <c r="BN63" s="5">
        <f t="shared" ca="1" si="30"/>
        <v>0</v>
      </c>
      <c r="BO63" s="5">
        <f t="shared" ca="1" si="30"/>
        <v>0</v>
      </c>
    </row>
    <row r="64" spans="2:67" ht="10.5" hidden="1" customHeight="1" x14ac:dyDescent="0.2">
      <c r="M64" s="42" t="s">
        <v>31</v>
      </c>
      <c r="N64" s="42"/>
      <c r="Q64" s="72"/>
      <c r="R64">
        <v>22</v>
      </c>
      <c r="S64" s="11" t="e">
        <f t="shared" si="28"/>
        <v>#REF!</v>
      </c>
      <c r="T64" s="5">
        <f t="shared" ca="1" si="31"/>
        <v>0</v>
      </c>
      <c r="U64" s="5">
        <f t="shared" ca="1" si="31"/>
        <v>0</v>
      </c>
      <c r="V64" s="5">
        <f t="shared" ca="1" si="31"/>
        <v>0</v>
      </c>
      <c r="W64" s="5">
        <f t="shared" ca="1" si="31"/>
        <v>0</v>
      </c>
      <c r="X64" s="5">
        <f t="shared" ca="1" si="31"/>
        <v>0</v>
      </c>
      <c r="Y64" s="5">
        <f t="shared" ca="1" si="31"/>
        <v>0</v>
      </c>
      <c r="Z64" s="5">
        <f t="shared" ca="1" si="31"/>
        <v>0</v>
      </c>
      <c r="AA64" s="5">
        <f t="shared" ca="1" si="31"/>
        <v>0</v>
      </c>
      <c r="AB64" s="5">
        <f t="shared" ca="1" si="31"/>
        <v>0</v>
      </c>
      <c r="AC64" s="5">
        <f t="shared" ca="1" si="31"/>
        <v>0</v>
      </c>
      <c r="AD64" s="5">
        <f t="shared" ca="1" si="31"/>
        <v>0</v>
      </c>
      <c r="AE64" s="5">
        <f t="shared" ca="1" si="31"/>
        <v>0</v>
      </c>
      <c r="AF64" s="5">
        <f t="shared" ca="1" si="31"/>
        <v>0</v>
      </c>
      <c r="AG64" s="5">
        <f t="shared" ca="1" si="31"/>
        <v>0</v>
      </c>
      <c r="AH64" s="5">
        <f t="shared" ca="1" si="31"/>
        <v>0</v>
      </c>
      <c r="AI64" s="5">
        <f t="shared" ca="1" si="31"/>
        <v>0</v>
      </c>
      <c r="AJ64" s="5">
        <f t="shared" ca="1" si="29"/>
        <v>0</v>
      </c>
      <c r="AK64" s="5">
        <f t="shared" ca="1" si="29"/>
        <v>0</v>
      </c>
      <c r="AL64" s="5">
        <f t="shared" ca="1" si="29"/>
        <v>0</v>
      </c>
      <c r="AM64" s="5">
        <f t="shared" ca="1" si="29"/>
        <v>0</v>
      </c>
      <c r="AN64" s="5">
        <f t="shared" ca="1" si="29"/>
        <v>0</v>
      </c>
      <c r="AO64" s="5">
        <f t="shared" ca="1" si="29"/>
        <v>0</v>
      </c>
      <c r="AP64" s="5">
        <f t="shared" ca="1" si="29"/>
        <v>0</v>
      </c>
      <c r="AQ64" s="5">
        <f t="shared" ca="1" si="29"/>
        <v>0</v>
      </c>
      <c r="AR64" s="5">
        <f t="shared" ca="1" si="29"/>
        <v>0</v>
      </c>
      <c r="AS64" s="5">
        <f t="shared" ca="1" si="29"/>
        <v>0</v>
      </c>
      <c r="AT64" s="5">
        <f t="shared" ca="1" si="29"/>
        <v>0</v>
      </c>
      <c r="AU64" s="5">
        <f t="shared" ca="1" si="29"/>
        <v>0</v>
      </c>
      <c r="AV64" s="5">
        <f t="shared" ca="1" si="29"/>
        <v>0</v>
      </c>
      <c r="AW64" s="5">
        <f t="shared" ca="1" si="29"/>
        <v>0</v>
      </c>
      <c r="AX64" s="5">
        <f t="shared" ca="1" si="29"/>
        <v>0</v>
      </c>
      <c r="AY64" s="5">
        <f t="shared" ca="1" si="29"/>
        <v>0</v>
      </c>
      <c r="AZ64" s="5">
        <f t="shared" ca="1" si="30"/>
        <v>0</v>
      </c>
      <c r="BA64" s="5">
        <f t="shared" ca="1" si="30"/>
        <v>0</v>
      </c>
      <c r="BB64" s="5">
        <f t="shared" ca="1" si="30"/>
        <v>0</v>
      </c>
      <c r="BC64" s="5">
        <f t="shared" ca="1" si="30"/>
        <v>0</v>
      </c>
      <c r="BD64" s="5">
        <f t="shared" ca="1" si="30"/>
        <v>0</v>
      </c>
      <c r="BE64" s="5">
        <f t="shared" ca="1" si="30"/>
        <v>0</v>
      </c>
      <c r="BF64" s="5">
        <f t="shared" ca="1" si="30"/>
        <v>0</v>
      </c>
      <c r="BG64" s="5">
        <f t="shared" ca="1" si="30"/>
        <v>0</v>
      </c>
      <c r="BH64" s="5">
        <f t="shared" ca="1" si="30"/>
        <v>0</v>
      </c>
      <c r="BI64" s="5">
        <f t="shared" ca="1" si="30"/>
        <v>0</v>
      </c>
      <c r="BJ64" s="5">
        <f t="shared" ca="1" si="30"/>
        <v>0</v>
      </c>
      <c r="BK64" s="5">
        <f t="shared" ca="1" si="30"/>
        <v>0</v>
      </c>
      <c r="BL64" s="5">
        <f t="shared" ca="1" si="30"/>
        <v>0</v>
      </c>
      <c r="BM64" s="5">
        <f t="shared" ca="1" si="30"/>
        <v>0</v>
      </c>
      <c r="BN64" s="5">
        <f t="shared" ca="1" si="30"/>
        <v>0</v>
      </c>
      <c r="BO64" s="5">
        <f t="shared" ca="1" si="30"/>
        <v>0</v>
      </c>
    </row>
    <row r="65" spans="5:67" ht="10.5" hidden="1" customHeight="1" x14ac:dyDescent="0.2">
      <c r="M65" s="42" t="s">
        <v>32</v>
      </c>
      <c r="N65" s="42"/>
      <c r="Q65" s="72"/>
      <c r="R65">
        <v>23</v>
      </c>
      <c r="S65" s="11" t="e">
        <f t="shared" si="28"/>
        <v>#REF!</v>
      </c>
      <c r="T65" s="5">
        <f t="shared" ca="1" si="31"/>
        <v>0</v>
      </c>
      <c r="U65" s="5">
        <f t="shared" ca="1" si="31"/>
        <v>0</v>
      </c>
      <c r="V65" s="5">
        <f t="shared" ca="1" si="31"/>
        <v>0</v>
      </c>
      <c r="W65" s="5">
        <f t="shared" ca="1" si="31"/>
        <v>0</v>
      </c>
      <c r="X65" s="5">
        <f t="shared" ca="1" si="31"/>
        <v>0</v>
      </c>
      <c r="Y65" s="5">
        <f t="shared" ca="1" si="31"/>
        <v>0</v>
      </c>
      <c r="Z65" s="5">
        <f t="shared" ca="1" si="31"/>
        <v>0</v>
      </c>
      <c r="AA65" s="5">
        <f t="shared" ca="1" si="31"/>
        <v>0</v>
      </c>
      <c r="AB65" s="5">
        <f t="shared" ca="1" si="31"/>
        <v>0</v>
      </c>
      <c r="AC65" s="5">
        <f t="shared" ca="1" si="31"/>
        <v>0</v>
      </c>
      <c r="AD65" s="5">
        <f t="shared" ca="1" si="31"/>
        <v>0</v>
      </c>
      <c r="AE65" s="5">
        <f t="shared" ca="1" si="31"/>
        <v>0</v>
      </c>
      <c r="AF65" s="5">
        <f t="shared" ca="1" si="31"/>
        <v>0</v>
      </c>
      <c r="AG65" s="5">
        <f t="shared" ca="1" si="31"/>
        <v>0</v>
      </c>
      <c r="AH65" s="5">
        <f t="shared" ca="1" si="31"/>
        <v>0</v>
      </c>
      <c r="AI65" s="5">
        <f t="shared" ca="1" si="31"/>
        <v>0</v>
      </c>
      <c r="AJ65" s="5">
        <f t="shared" ca="1" si="29"/>
        <v>0</v>
      </c>
      <c r="AK65" s="5">
        <f t="shared" ca="1" si="29"/>
        <v>0</v>
      </c>
      <c r="AL65" s="5">
        <f t="shared" ca="1" si="29"/>
        <v>0</v>
      </c>
      <c r="AM65" s="5">
        <f t="shared" ca="1" si="29"/>
        <v>0</v>
      </c>
      <c r="AN65" s="5">
        <f t="shared" ca="1" si="29"/>
        <v>0</v>
      </c>
      <c r="AO65" s="5">
        <f t="shared" ca="1" si="29"/>
        <v>0</v>
      </c>
      <c r="AP65" s="5">
        <f t="shared" ca="1" si="29"/>
        <v>0</v>
      </c>
      <c r="AQ65" s="5">
        <f t="shared" ca="1" si="29"/>
        <v>0</v>
      </c>
      <c r="AR65" s="5">
        <f t="shared" ca="1" si="29"/>
        <v>0</v>
      </c>
      <c r="AS65" s="5">
        <f t="shared" ca="1" si="29"/>
        <v>0</v>
      </c>
      <c r="AT65" s="5">
        <f t="shared" ca="1" si="29"/>
        <v>0</v>
      </c>
      <c r="AU65" s="5">
        <f t="shared" ca="1" si="29"/>
        <v>0</v>
      </c>
      <c r="AV65" s="5">
        <f t="shared" ca="1" si="29"/>
        <v>0</v>
      </c>
      <c r="AW65" s="5">
        <f t="shared" ca="1" si="29"/>
        <v>0</v>
      </c>
      <c r="AX65" s="5">
        <f t="shared" ca="1" si="29"/>
        <v>0</v>
      </c>
      <c r="AY65" s="5">
        <f t="shared" ca="1" si="29"/>
        <v>0</v>
      </c>
      <c r="AZ65" s="5">
        <f t="shared" ca="1" si="30"/>
        <v>0</v>
      </c>
      <c r="BA65" s="5">
        <f t="shared" ca="1" si="30"/>
        <v>0</v>
      </c>
      <c r="BB65" s="5">
        <f t="shared" ca="1" si="30"/>
        <v>0</v>
      </c>
      <c r="BC65" s="5">
        <f t="shared" ca="1" si="30"/>
        <v>0</v>
      </c>
      <c r="BD65" s="5">
        <f t="shared" ca="1" si="30"/>
        <v>0</v>
      </c>
      <c r="BE65" s="5">
        <f t="shared" ca="1" si="30"/>
        <v>0</v>
      </c>
      <c r="BF65" s="5">
        <f t="shared" ca="1" si="30"/>
        <v>0</v>
      </c>
      <c r="BG65" s="5">
        <f t="shared" ca="1" si="30"/>
        <v>0</v>
      </c>
      <c r="BH65" s="5">
        <f t="shared" ca="1" si="30"/>
        <v>0</v>
      </c>
      <c r="BI65" s="5">
        <f t="shared" ca="1" si="30"/>
        <v>0</v>
      </c>
      <c r="BJ65" s="5">
        <f t="shared" ca="1" si="30"/>
        <v>0</v>
      </c>
      <c r="BK65" s="5">
        <f t="shared" ca="1" si="30"/>
        <v>0</v>
      </c>
      <c r="BL65" s="5">
        <f t="shared" ca="1" si="30"/>
        <v>0</v>
      </c>
      <c r="BM65" s="5">
        <f t="shared" ca="1" si="30"/>
        <v>0</v>
      </c>
      <c r="BN65" s="5">
        <f t="shared" ca="1" si="30"/>
        <v>0</v>
      </c>
      <c r="BO65" s="5">
        <f t="shared" ca="1" si="30"/>
        <v>0</v>
      </c>
    </row>
    <row r="66" spans="5:67" ht="10.5" hidden="1" customHeight="1" x14ac:dyDescent="0.2">
      <c r="M66" s="42" t="s">
        <v>33</v>
      </c>
      <c r="N66" s="42"/>
      <c r="Q66" s="72"/>
      <c r="R66">
        <v>24</v>
      </c>
      <c r="S66" s="11" t="e">
        <f t="shared" si="28"/>
        <v>#REF!</v>
      </c>
      <c r="T66" s="5">
        <f t="shared" ca="1" si="31"/>
        <v>0</v>
      </c>
      <c r="U66" s="5">
        <f t="shared" ca="1" si="31"/>
        <v>0</v>
      </c>
      <c r="V66" s="5">
        <f t="shared" ca="1" si="31"/>
        <v>0</v>
      </c>
      <c r="W66" s="5">
        <f t="shared" ca="1" si="31"/>
        <v>0</v>
      </c>
      <c r="X66" s="5">
        <f t="shared" ca="1" si="31"/>
        <v>0</v>
      </c>
      <c r="Y66" s="5">
        <f t="shared" ca="1" si="31"/>
        <v>0</v>
      </c>
      <c r="Z66" s="5">
        <f t="shared" ca="1" si="31"/>
        <v>0</v>
      </c>
      <c r="AA66" s="5">
        <f t="shared" ca="1" si="31"/>
        <v>0</v>
      </c>
      <c r="AB66" s="5">
        <f t="shared" ca="1" si="31"/>
        <v>0</v>
      </c>
      <c r="AC66" s="5">
        <f t="shared" ca="1" si="31"/>
        <v>0</v>
      </c>
      <c r="AD66" s="5">
        <f t="shared" ca="1" si="31"/>
        <v>0</v>
      </c>
      <c r="AE66" s="5">
        <f t="shared" ca="1" si="31"/>
        <v>0</v>
      </c>
      <c r="AF66" s="5">
        <f t="shared" ca="1" si="31"/>
        <v>0</v>
      </c>
      <c r="AG66" s="5">
        <f t="shared" ca="1" si="31"/>
        <v>0</v>
      </c>
      <c r="AH66" s="5">
        <f t="shared" ca="1" si="31"/>
        <v>0</v>
      </c>
      <c r="AI66" s="5">
        <f t="shared" ca="1" si="31"/>
        <v>0</v>
      </c>
      <c r="AJ66" s="5">
        <f t="shared" ca="1" si="29"/>
        <v>0</v>
      </c>
      <c r="AK66" s="5">
        <f t="shared" ca="1" si="29"/>
        <v>0</v>
      </c>
      <c r="AL66" s="5">
        <f t="shared" ca="1" si="29"/>
        <v>0</v>
      </c>
      <c r="AM66" s="5">
        <f t="shared" ca="1" si="29"/>
        <v>0</v>
      </c>
      <c r="AN66" s="5">
        <f t="shared" ca="1" si="29"/>
        <v>0</v>
      </c>
      <c r="AO66" s="5">
        <f t="shared" ca="1" si="29"/>
        <v>0</v>
      </c>
      <c r="AP66" s="5">
        <f t="shared" ca="1" si="29"/>
        <v>0</v>
      </c>
      <c r="AQ66" s="5">
        <f t="shared" ca="1" si="29"/>
        <v>0</v>
      </c>
      <c r="AR66" s="5">
        <f t="shared" ca="1" si="29"/>
        <v>0</v>
      </c>
      <c r="AS66" s="5">
        <f t="shared" ca="1" si="29"/>
        <v>0</v>
      </c>
      <c r="AT66" s="5">
        <f t="shared" ca="1" si="29"/>
        <v>0</v>
      </c>
      <c r="AU66" s="5">
        <f t="shared" ca="1" si="29"/>
        <v>0</v>
      </c>
      <c r="AV66" s="5">
        <f t="shared" ca="1" si="29"/>
        <v>0</v>
      </c>
      <c r="AW66" s="5">
        <f t="shared" ca="1" si="29"/>
        <v>0</v>
      </c>
      <c r="AX66" s="5">
        <f t="shared" ca="1" si="29"/>
        <v>0</v>
      </c>
      <c r="AY66" s="5">
        <f t="shared" ca="1" si="29"/>
        <v>0</v>
      </c>
      <c r="AZ66" s="5">
        <f t="shared" ca="1" si="30"/>
        <v>0</v>
      </c>
      <c r="BA66" s="5">
        <f t="shared" ca="1" si="30"/>
        <v>0</v>
      </c>
      <c r="BB66" s="5">
        <f t="shared" ca="1" si="30"/>
        <v>0</v>
      </c>
      <c r="BC66" s="5">
        <f t="shared" ca="1" si="30"/>
        <v>0</v>
      </c>
      <c r="BD66" s="5">
        <f t="shared" ca="1" si="30"/>
        <v>0</v>
      </c>
      <c r="BE66" s="5">
        <f t="shared" ca="1" si="30"/>
        <v>0</v>
      </c>
      <c r="BF66" s="5">
        <f t="shared" ca="1" si="30"/>
        <v>0</v>
      </c>
      <c r="BG66" s="5">
        <f t="shared" ca="1" si="30"/>
        <v>0</v>
      </c>
      <c r="BH66" s="5">
        <f t="shared" ca="1" si="30"/>
        <v>0</v>
      </c>
      <c r="BI66" s="5">
        <f t="shared" ca="1" si="30"/>
        <v>0</v>
      </c>
      <c r="BJ66" s="5">
        <f t="shared" ca="1" si="30"/>
        <v>0</v>
      </c>
      <c r="BK66" s="5">
        <f t="shared" ca="1" si="30"/>
        <v>0</v>
      </c>
      <c r="BL66" s="5">
        <f t="shared" ca="1" si="30"/>
        <v>0</v>
      </c>
      <c r="BM66" s="5">
        <f t="shared" ca="1" si="30"/>
        <v>0</v>
      </c>
      <c r="BN66" s="5">
        <f t="shared" ca="1" si="30"/>
        <v>0</v>
      </c>
      <c r="BO66" s="5">
        <f t="shared" ca="1" si="30"/>
        <v>0</v>
      </c>
    </row>
    <row r="67" spans="5:67" ht="10.5" hidden="1" customHeight="1" x14ac:dyDescent="0.2">
      <c r="M67" s="42" t="s">
        <v>34</v>
      </c>
      <c r="N67" s="42"/>
      <c r="Q67" s="72"/>
    </row>
    <row r="68" spans="5:67" ht="10.5" customHeight="1" x14ac:dyDescent="0.2">
      <c r="Q68" s="72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5:67" ht="10.5" customHeight="1" x14ac:dyDescent="0.2"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5:67" x14ac:dyDescent="0.2">
      <c r="E70" s="14"/>
      <c r="G70" s="14"/>
      <c r="H70" s="14"/>
      <c r="I70" s="14"/>
      <c r="J70" s="14"/>
      <c r="K70" s="14"/>
      <c r="L70" s="14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5:67" x14ac:dyDescent="0.2"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5:67" x14ac:dyDescent="0.2"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5:67" x14ac:dyDescent="0.2"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5:67" x14ac:dyDescent="0.2"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5:67" x14ac:dyDescent="0.2"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5:67" x14ac:dyDescent="0.2"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5:67" x14ac:dyDescent="0.2"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5:67" x14ac:dyDescent="0.2"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5:67" x14ac:dyDescent="0.2"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</sheetData>
  <mergeCells count="2">
    <mergeCell ref="F3:G3"/>
    <mergeCell ref="E53:F53"/>
  </mergeCells>
  <conditionalFormatting sqref="T4:BO4">
    <cfRule type="duplicateValues" dxfId="2" priority="3"/>
  </conditionalFormatting>
  <conditionalFormatting sqref="T41:BO41">
    <cfRule type="duplicateValues" dxfId="1" priority="1"/>
  </conditionalFormatting>
  <conditionalFormatting sqref="U41:BC41">
    <cfRule type="duplicateValues" dxfId="0" priority="2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53DEDA-FAD1-4A30-B7A7-54083AC83B5B}">
          <x14:formula1>
            <xm:f>Type!$A$4:$A$6</xm:f>
          </x14:formula1>
          <xm:sqref>B36</xm:sqref>
        </x14:dataValidation>
        <x14:dataValidation type="list" allowBlank="1" showInputMessage="1" showErrorMessage="1" xr:uid="{5718568C-B2C7-42C2-9991-A4A3280709A2}">
          <x14:formula1>
            <xm:f>Liste!$A$2:$A$2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146C-E8B2-48D0-9DD1-E172E4AF1AC5}">
  <dimension ref="B5:H122"/>
  <sheetViews>
    <sheetView showGridLines="0" topLeftCell="A3" workbookViewId="0">
      <selection activeCell="A3" sqref="A1:XFD1048576"/>
    </sheetView>
  </sheetViews>
  <sheetFormatPr baseColWidth="10" defaultColWidth="12" defaultRowHeight="10" x14ac:dyDescent="0.2"/>
  <cols>
    <col min="2" max="2" width="21.44140625" customWidth="1"/>
    <col min="3" max="3" width="0" hidden="1" customWidth="1"/>
    <col min="4" max="4" width="17" hidden="1" customWidth="1"/>
    <col min="5" max="5" width="0" hidden="1" customWidth="1"/>
  </cols>
  <sheetData>
    <row r="5" spans="2:8" ht="21" customHeight="1" x14ac:dyDescent="0.2">
      <c r="B5" t="s">
        <v>119</v>
      </c>
      <c r="C5" s="100"/>
      <c r="D5" s="101"/>
      <c r="E5" s="101"/>
      <c r="F5" s="101"/>
      <c r="G5" s="101"/>
      <c r="H5" s="101"/>
    </row>
    <row r="6" spans="2:8" x14ac:dyDescent="0.2">
      <c r="C6" s="13"/>
      <c r="E6" s="13"/>
      <c r="G6" s="13"/>
    </row>
    <row r="7" spans="2:8" s="87" customFormat="1" x14ac:dyDescent="0.2"/>
    <row r="8" spans="2:8" x14ac:dyDescent="0.2">
      <c r="B8" s="94" t="s">
        <v>120</v>
      </c>
      <c r="C8" s="112" t="s">
        <v>121</v>
      </c>
      <c r="D8" s="112"/>
      <c r="E8" s="112"/>
      <c r="F8" s="113" t="s">
        <v>122</v>
      </c>
      <c r="G8" s="113"/>
      <c r="H8" s="113"/>
    </row>
    <row r="9" spans="2:8" s="83" customFormat="1" x14ac:dyDescent="0.2">
      <c r="B9" s="93" t="s">
        <v>123</v>
      </c>
      <c r="C9" s="114">
        <v>7.0000000000000007E-2</v>
      </c>
      <c r="D9" s="114"/>
      <c r="E9" s="114"/>
      <c r="F9" s="115">
        <v>0.15</v>
      </c>
      <c r="G9" s="115"/>
      <c r="H9" s="115"/>
    </row>
    <row r="10" spans="2:8" s="87" customFormat="1" x14ac:dyDescent="0.2">
      <c r="B10" s="88" t="s">
        <v>124</v>
      </c>
      <c r="C10" s="89">
        <v>500000</v>
      </c>
      <c r="D10" s="90">
        <v>1000000</v>
      </c>
      <c r="E10" s="91">
        <v>2000000</v>
      </c>
      <c r="F10" s="89">
        <v>165200</v>
      </c>
      <c r="G10" s="90">
        <v>500000</v>
      </c>
      <c r="H10" s="91">
        <v>2000000</v>
      </c>
    </row>
    <row r="11" spans="2:8" s="87" customFormat="1" x14ac:dyDescent="0.2">
      <c r="B11" s="95" t="s">
        <v>125</v>
      </c>
      <c r="C11" s="96">
        <f>C10*$C$9</f>
        <v>35000</v>
      </c>
      <c r="D11" s="96">
        <f>D10*$C$9</f>
        <v>70000</v>
      </c>
      <c r="E11" s="97">
        <f>E10*$C$9</f>
        <v>140000</v>
      </c>
      <c r="F11" s="96">
        <f>F10*$F$9</f>
        <v>24780</v>
      </c>
      <c r="G11" s="96">
        <f>G10*$F$9</f>
        <v>75000</v>
      </c>
      <c r="H11" s="96">
        <f>H10*$F$9</f>
        <v>300000</v>
      </c>
    </row>
    <row r="12" spans="2:8" s="87" customFormat="1" x14ac:dyDescent="0.2">
      <c r="B12" s="92" t="s">
        <v>81</v>
      </c>
      <c r="C12" s="88" t="e">
        <f>C10*#REF!</f>
        <v>#REF!</v>
      </c>
      <c r="D12" s="88" t="e">
        <f>D10*#REF!</f>
        <v>#REF!</v>
      </c>
      <c r="E12" s="88" t="e">
        <f>E10*#REF!</f>
        <v>#REF!</v>
      </c>
      <c r="F12" s="88">
        <f>F11*19%</f>
        <v>4708.2</v>
      </c>
      <c r="G12" s="88">
        <f>G11*19%</f>
        <v>14250</v>
      </c>
      <c r="H12" s="88">
        <f>H11*19%</f>
        <v>57000</v>
      </c>
    </row>
    <row r="13" spans="2:8" s="87" customFormat="1" x14ac:dyDescent="0.2">
      <c r="B13" s="92" t="s">
        <v>126</v>
      </c>
      <c r="C13" s="88" t="e">
        <f>C10*#REF!</f>
        <v>#REF!</v>
      </c>
      <c r="D13" s="88" t="e">
        <f>D10*#REF!</f>
        <v>#REF!</v>
      </c>
      <c r="E13" s="88" t="e">
        <f>E10*#REF!</f>
        <v>#REF!</v>
      </c>
      <c r="F13" s="88">
        <f>F11*3%</f>
        <v>743.4</v>
      </c>
      <c r="G13" s="88">
        <f>G11*3%</f>
        <v>2250</v>
      </c>
      <c r="H13" s="88">
        <f>H11*3%</f>
        <v>9000</v>
      </c>
    </row>
    <row r="14" spans="2:8" s="87" customFormat="1" x14ac:dyDescent="0.2"/>
    <row r="15" spans="2:8" x14ac:dyDescent="0.2">
      <c r="B15" s="92" t="s">
        <v>127</v>
      </c>
      <c r="C15" s="88" t="e">
        <f>SUM(C12:C13)</f>
        <v>#REF!</v>
      </c>
      <c r="D15" s="88" t="e">
        <f>SUM(D12:D13)</f>
        <v>#REF!</v>
      </c>
      <c r="E15" s="88" t="e">
        <f>SUM(E12:E13)</f>
        <v>#REF!</v>
      </c>
      <c r="F15" s="88">
        <f>SUM(F12:F13)-F18</f>
        <v>0</v>
      </c>
      <c r="G15" s="88">
        <f>SUM(G12:G13)-G18</f>
        <v>0</v>
      </c>
      <c r="H15" s="88">
        <f>SUM(H12:H13)-H18</f>
        <v>0</v>
      </c>
    </row>
    <row r="16" spans="2:8" s="87" customFormat="1" x14ac:dyDescent="0.2"/>
    <row r="18" spans="2:8" x14ac:dyDescent="0.2">
      <c r="B18" t="s">
        <v>128</v>
      </c>
      <c r="F18" s="88">
        <f>F12+F13</f>
        <v>5451.5999999999995</v>
      </c>
      <c r="G18" s="88">
        <f t="shared" ref="G18:H18" si="0">G12+G13</f>
        <v>16500</v>
      </c>
      <c r="H18" s="88">
        <f t="shared" si="0"/>
        <v>66000</v>
      </c>
    </row>
    <row r="19" spans="2:8" x14ac:dyDescent="0.2">
      <c r="B19" t="s">
        <v>129</v>
      </c>
      <c r="C19" s="88"/>
      <c r="D19" s="88"/>
      <c r="E19" s="88"/>
      <c r="F19" s="88">
        <f>F11-F18</f>
        <v>19328.400000000001</v>
      </c>
      <c r="G19" s="88">
        <f>G11-G18</f>
        <v>58500</v>
      </c>
      <c r="H19" s="88">
        <f>H11-H18</f>
        <v>234000</v>
      </c>
    </row>
    <row r="117" spans="2:8" hidden="1" x14ac:dyDescent="0.2">
      <c r="C117" s="116">
        <v>7.0000000000000007E-2</v>
      </c>
      <c r="D117" s="116"/>
      <c r="E117" s="116">
        <v>0.1</v>
      </c>
      <c r="F117" s="116"/>
      <c r="G117" s="116">
        <v>0.12</v>
      </c>
      <c r="H117" s="116"/>
    </row>
    <row r="118" spans="2:8" ht="30" hidden="1" x14ac:dyDescent="0.2">
      <c r="B118" s="12" t="s">
        <v>109</v>
      </c>
      <c r="C118" s="84" t="s">
        <v>130</v>
      </c>
      <c r="D118" s="85" t="s">
        <v>131</v>
      </c>
      <c r="E118" s="84" t="s">
        <v>130</v>
      </c>
      <c r="F118" s="85" t="s">
        <v>131</v>
      </c>
      <c r="G118" s="84" t="s">
        <v>130</v>
      </c>
      <c r="H118" s="85" t="s">
        <v>131</v>
      </c>
    </row>
    <row r="119" spans="2:8" hidden="1" x14ac:dyDescent="0.2">
      <c r="B119">
        <v>500000</v>
      </c>
      <c r="C119" s="86" t="e">
        <f>C117-SUM(#REF!)</f>
        <v>#REF!</v>
      </c>
      <c r="D119" t="e">
        <f>B119*$C$119</f>
        <v>#REF!</v>
      </c>
      <c r="E119" s="86" t="e">
        <f>E117-SUM(#REF!)</f>
        <v>#REF!</v>
      </c>
      <c r="F119" t="e">
        <f>B119*$E$119</f>
        <v>#REF!</v>
      </c>
      <c r="G119" s="86" t="e">
        <f>G117-SUM(#REF!)</f>
        <v>#REF!</v>
      </c>
      <c r="H119" t="e">
        <f>$G$119*B119</f>
        <v>#REF!</v>
      </c>
    </row>
    <row r="120" spans="2:8" hidden="1" x14ac:dyDescent="0.2">
      <c r="B120">
        <v>1000000</v>
      </c>
      <c r="C120" s="13"/>
      <c r="D120" t="e">
        <f>B120*$C$119</f>
        <v>#REF!</v>
      </c>
      <c r="E120" s="13"/>
      <c r="F120" t="e">
        <f>B120*$E$119</f>
        <v>#REF!</v>
      </c>
      <c r="G120" s="13"/>
      <c r="H120" t="e">
        <f>$G$119*B120</f>
        <v>#REF!</v>
      </c>
    </row>
    <row r="121" spans="2:8" hidden="1" x14ac:dyDescent="0.2">
      <c r="B121">
        <v>2000000</v>
      </c>
      <c r="C121" s="13"/>
      <c r="D121" t="e">
        <f>B121*$C$119</f>
        <v>#REF!</v>
      </c>
      <c r="E121" s="13"/>
      <c r="F121" t="e">
        <f>B121*$E$119</f>
        <v>#REF!</v>
      </c>
      <c r="G121" s="13"/>
      <c r="H121" t="e">
        <f>$G$119*B121</f>
        <v>#REF!</v>
      </c>
    </row>
    <row r="122" spans="2:8" hidden="1" x14ac:dyDescent="0.2"/>
  </sheetData>
  <mergeCells count="7">
    <mergeCell ref="C8:E8"/>
    <mergeCell ref="F8:H8"/>
    <mergeCell ref="C9:E9"/>
    <mergeCell ref="F9:H9"/>
    <mergeCell ref="C117:D117"/>
    <mergeCell ref="E117:F117"/>
    <mergeCell ref="G117:H117"/>
  </mergeCells>
  <phoneticPr fontId="9" type="noConversion"/>
  <hyperlinks>
    <hyperlink ref="E11" r:id="rId1" display="https://www.google.com/maps/d/u/0/edit?mid=1lHeTdcIdGTBwDmvzvIsBjqzDrFd00tJD&amp;ll=0.4490541185889442%2C9.416862599999964&amp;z=12" xr:uid="{E9F36F46-C10F-47D3-A103-0F61E70A9F92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8792-6CD5-4DB1-A7C5-8CFFAB838192}">
  <dimension ref="A1:F5"/>
  <sheetViews>
    <sheetView workbookViewId="0">
      <selection activeCell="A2" sqref="A2"/>
    </sheetView>
  </sheetViews>
  <sheetFormatPr baseColWidth="10" defaultColWidth="12" defaultRowHeight="10" x14ac:dyDescent="0.2"/>
  <cols>
    <col min="1" max="1" width="17.109375" bestFit="1" customWidth="1"/>
    <col min="2" max="2" width="7.109375" style="3" bestFit="1" customWidth="1"/>
  </cols>
  <sheetData>
    <row r="1" spans="1:6" ht="10.5" x14ac:dyDescent="0.25">
      <c r="A1" s="1" t="s">
        <v>1</v>
      </c>
      <c r="B1" s="16" t="s">
        <v>132</v>
      </c>
      <c r="C1" s="1" t="s">
        <v>133</v>
      </c>
    </row>
    <row r="2" spans="1:6" x14ac:dyDescent="0.2">
      <c r="A2" t="s">
        <v>3</v>
      </c>
      <c r="B2" s="3">
        <v>0.6</v>
      </c>
      <c r="C2" s="74">
        <f t="shared" ref="C2:C3" si="0">B2/12</f>
        <v>4.9999999999999996E-2</v>
      </c>
    </row>
    <row r="3" spans="1:6" x14ac:dyDescent="0.2">
      <c r="A3" t="s">
        <v>134</v>
      </c>
      <c r="B3" s="3">
        <v>0.6</v>
      </c>
      <c r="C3" s="74">
        <f t="shared" si="0"/>
        <v>4.9999999999999996E-2</v>
      </c>
    </row>
    <row r="5" spans="1:6" x14ac:dyDescent="0.2"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14E2-8DFD-4340-89F4-F492477ECEA0}">
  <dimension ref="A1:B6"/>
  <sheetViews>
    <sheetView workbookViewId="0">
      <selection activeCell="B7" sqref="B7"/>
    </sheetView>
  </sheetViews>
  <sheetFormatPr baseColWidth="10" defaultColWidth="12" defaultRowHeight="10" x14ac:dyDescent="0.2"/>
  <cols>
    <col min="1" max="1" width="18.44140625" customWidth="1"/>
  </cols>
  <sheetData>
    <row r="1" spans="1:2" ht="10.5" x14ac:dyDescent="0.25">
      <c r="A1" s="1" t="s">
        <v>135</v>
      </c>
      <c r="B1" s="16" t="s">
        <v>136</v>
      </c>
    </row>
    <row r="2" spans="1:2" x14ac:dyDescent="0.2">
      <c r="A2" t="s">
        <v>137</v>
      </c>
      <c r="B2" s="3">
        <v>0</v>
      </c>
    </row>
    <row r="3" spans="1:2" x14ac:dyDescent="0.2">
      <c r="A3" t="s">
        <v>138</v>
      </c>
      <c r="B3" s="3">
        <v>0</v>
      </c>
    </row>
    <row r="4" spans="1:2" x14ac:dyDescent="0.2">
      <c r="A4" t="s">
        <v>86</v>
      </c>
      <c r="B4" s="3">
        <v>0</v>
      </c>
    </row>
    <row r="5" spans="1:2" x14ac:dyDescent="0.2">
      <c r="A5" t="s">
        <v>139</v>
      </c>
      <c r="B5" s="3">
        <v>0</v>
      </c>
    </row>
    <row r="6" spans="1:2" x14ac:dyDescent="0.2">
      <c r="A6" t="s">
        <v>140</v>
      </c>
      <c r="B6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C32EEF3B0A5B46B00B7544793226B3" ma:contentTypeVersion="15" ma:contentTypeDescription="Create a new document." ma:contentTypeScope="" ma:versionID="3d3bff5c260e719d39a092d5e526b1ec">
  <xsd:schema xmlns:xsd="http://www.w3.org/2001/XMLSchema" xmlns:xs="http://www.w3.org/2001/XMLSchema" xmlns:p="http://schemas.microsoft.com/office/2006/metadata/properties" xmlns:ns2="b1e346ab-df11-428c-91f8-40a9f36fde05" xmlns:ns3="fc64bafe-e7fe-421f-ab38-490ec9c334f5" targetNamespace="http://schemas.microsoft.com/office/2006/metadata/properties" ma:root="true" ma:fieldsID="8c5e425eaaf51a9bc58176a026351955" ns2:_="" ns3:_="">
    <xsd:import namespace="b1e346ab-df11-428c-91f8-40a9f36fde05"/>
    <xsd:import namespace="fc64bafe-e7fe-421f-ab38-490ec9c33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ag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346ab-df11-428c-91f8-40a9f36fd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84276bb-ad61-458f-bfe8-ecc0bed875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Tag" ma:index="18" nillable="true" ma:displayName="Tag" ma:format="Dropdown" ma:internalName="Tag">
      <xsd:simpleType>
        <xsd:restriction base="dms:Text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4bafe-e7fe-421f-ab38-490ec9c334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4c10271-c6d1-4043-b9bc-fe0d384de7b8}" ma:internalName="TaxCatchAll" ma:showField="CatchAllData" ma:web="fc64bafe-e7fe-421f-ab38-490ec9c33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e346ab-df11-428c-91f8-40a9f36fde05">
      <Terms xmlns="http://schemas.microsoft.com/office/infopath/2007/PartnerControls"/>
    </lcf76f155ced4ddcb4097134ff3c332f>
    <Tag xmlns="b1e346ab-df11-428c-91f8-40a9f36fde05" xsi:nil="true"/>
    <TaxCatchAll xmlns="fc64bafe-e7fe-421f-ab38-490ec9c334f5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C A E A A B Q S w M E F A A C A A g A 2 3 t s W H w t j l K m A A A A 9 g A A A B I A H A B D b 2 5 m a W c v U G F j a 2 F n Z S 5 4 b W w g o h g A K K A U A A A A A A A A A A A A A A A A A A A A A A A A A A A A h Y + x C s I w G I R f p W R v k k Z Q K X / T Q X C y I A r i G t K 0 D b a p J K n t u z n 4 S L 6 C F a 2 6 O d 7 d d 3 B 3 v 9 4 g H Z o 6 u C j r d G s S F G G K A m V k m 2 t T J q j z R b h E K Y e t k C d R q m C E j Y s H p x N U e X + O C e n 7 H v c z 3 N q S M E o j c s w 2 e 1 m p R o T a O C + M V O j T y v + 3 E I f D a w x n O G J z z N g C U y C T C Z k 2 X 4 C N e 5 / p j w m r r v a d V b y w 4 X o H Z J J A 3 h / 4 A 1 B L A w Q U A A I A C A D b e 2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t s W N 8 f W e o Y A Q A A 1 Q E A A B M A H A B G b 3 J t d W x h c y 9 T Z W N 0 a W 9 u M S 5 t I K I Y A C i g F A A A A A A A A A A A A A A A A A A A A A A A A A A A A I W Q 0 W q D M B S G 7 w X f 4 c x e 1 I I t 7 L p 4 o e L Y Y G s L C r s Q G a m e U t e Y U 5 I I K + I D d a / h i y 1 i m T A 2 l p s k f w 7 f 9 x O F h a 5 I Q D L u 9 2 v b s i 1 1 Z B J L m D n z c F k w h T C / i 3 i F Q r + F w U u 4 3 T r g A 0 d t W 2 B W Q o 0 s 0 C T x R 4 F 8 F T V S m s l X k q c 9 0 c l d t N m G 1 e j / y c q 7 L C K h T Z J 7 I 3 H m x G K p + 0 + N C s 6 S 6 k Y N w p T t O a 5 2 5 k 4 a H 5 G V K J U 7 y j 3 I b n n A e V I w z q T y t W w w X 3 w j 0 8 s Z o a a y O l T 9 d e K l k g l 1 I F l H x J t a D F P K / a W A 1 7 b O 2 B u S h 9 j x Q A 8 8 J i 5 d N z l 2 p h I J w X i l + q t 5 f a d G m 8 N k C 8 p y 9 L g / C 3 n g R M 9 P 8 S a F 2 7 d 4 g K w 4 Q n a T j m m + s K 1 K / K d b f w F Q S w E C L Q A U A A I A C A D b e 2 x Y f C 2 O U q Y A A A D 2 A A A A E g A A A A A A A A A A A A A A A A A A A A A A Q 2 9 u Z m l n L 1 B h Y 2 t h Z 2 U u e G 1 s U E s B A i 0 A F A A C A A g A 2 3 t s W A / K 6 a u k A A A A 6 Q A A A B M A A A A A A A A A A A A A A A A A 8 g A A A F t D b 2 5 0 Z W 5 0 X 1 R 5 c G V z X S 5 4 b W x Q S w E C L Q A U A A I A C A D b e 2 x Y 3 x 9 Z 6 h g B A A D V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M c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n Q i 1 j Y X N l J T I w J y F D b G l l b n R f Q k F N Q k 9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B i N j k 0 N j Q t M m Y 1 Y y 0 0 Z G V h L T k z Z G E t N 2 Y 1 M G V k N z h l O D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0 O j M w O j M x L j k 0 N T I 2 N z F a I i A v P j x F b n R y e S B U e X B l P S J G a W x s Q 2 9 s d W 1 u V H l w Z X M i I F Z h b H V l P S J z Q U F B P S I g L z 4 8 R W 5 0 c n k g V H l w Z T 0 i R m l s b E N v b H V t b k 5 h b W V z I i B W Y W x 1 Z T 0 i c 1 s m c X V v d D t D b G l l b n Q g U 0 Z F J n F 1 b 3 Q 7 L C Z x d W 9 0 O 0 N M S U V O V C B C Q U 1 C T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w M j d C L W N h c 2 U g X H U w M D I 3 I U N s a W V u d F 9 C Q U 1 C T 0 8 v V H l w Z S B t b 2 R p Z m n D q S 5 7 Q 2 x p Z W 5 0 I F N G R S w w f S Z x d W 9 0 O y w m c X V v d D t T Z W N 0 a W 9 u M S 9 c d T A w M j d C L W N h c 2 U g X H U w M D I 3 I U N s a W V u d F 9 C Q U 1 C T 0 8 v U G V y c 2 9 u b m F s a X P D q W U g Y W p v d X T D q W U u e 0 N M S U V O V C B C Q U 1 C T 0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H U w M D I 3 Q i 1 j Y X N l I F x 1 M D A y N y F D b G l l b n R f Q k F N Q k 9 P L 1 R 5 c G U g b W 9 k a W Z p w 6 k u e 0 N s a W V u d C B T R k U s M H 0 m c X V v d D s s J n F 1 b 3 Q 7 U 2 V j d G l v b j E v X H U w M D I 3 Q i 1 j Y X N l I F x 1 M D A y N y F D b G l l b n R f Q k F N Q k 9 P L 1 B l c n N v b m 5 h b G l z w 6 l l I G F q b 3 V 0 w 6 l l L n t D T E l F T l Q g Q k F N Q k 9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n Q i 1 j Y X N l J T I w J y F D b G l l b n R f Q k F N Q k 9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C L W N h c 2 U l M j A n I U N s a W V u d F 9 C Q U 1 C T 0 8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C L W N h c 2 U l M j A n I U N s a W V u d F 9 C Q U 1 C T 0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C L W N h c 2 U l M j A n I U N s a W V u d F 9 C Q U 1 C T 0 8 v U G V y c 2 9 u b m F s a X M l Q z M l Q T l l J T I w Y W p v d X Q l Q z M l Q T l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w E x f L w y x B m s m M 8 B 4 a f b E A A A A A A g A A A A A A E G Y A A A A B A A A g A A A A 9 N J E Z j Z g R I x 5 g s Y 7 V L F T l j W Z E s + Y O n n R 9 a 5 U e A I 3 Q + g A A A A A D o A A A A A C A A A g A A A A 7 0 7 P K 0 N 2 E R 2 n X s r 3 Z x j a S v e N 7 0 G 6 y o b 1 v Y s A Y U i J i m J Q A A A A r / 8 J J K T 9 T k g S A Y 6 1 l f 5 5 h c q D 8 7 B p y s f s 6 g X I c f d q F e x e e 1 B v h 5 + M y i m a N o 7 + O m q O H A O V A F C G G 0 N k P N 0 5 8 o 0 / j N Q s 2 L L 3 5 a U / y U z 9 B E 3 D D U l A A A A A O a z T C z Z X y d b s x g h z Q 3 R G c Y B f + o P p X w X T 8 R G 3 N x 7 U q R 9 F K P 7 s F k z h n X R V O 9 v P 6 x d K p 2 E 9 P s k G W D A 9 m c Y 3 G 7 L q H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1024E-6DA9-453D-A2BC-10FF5A0A1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e346ab-df11-428c-91f8-40a9f36fde05"/>
    <ds:schemaRef ds:uri="fc64bafe-e7fe-421f-ab38-490ec9c33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E85D4D-1FD8-485C-AA86-AFDC38020EF1}">
  <ds:schemaRefs>
    <ds:schemaRef ds:uri="http://schemas.microsoft.com/office/2006/metadata/properties"/>
    <ds:schemaRef ds:uri="http://schemas.microsoft.com/office/infopath/2007/PartnerControls"/>
    <ds:schemaRef ds:uri="b1e346ab-df11-428c-91f8-40a9f36fde05"/>
    <ds:schemaRef ds:uri="fc64bafe-e7fe-421f-ab38-490ec9c334f5"/>
  </ds:schemaRefs>
</ds:datastoreItem>
</file>

<file path=customXml/itemProps3.xml><?xml version="1.0" encoding="utf-8"?>
<ds:datastoreItem xmlns:ds="http://schemas.openxmlformats.org/officeDocument/2006/customXml" ds:itemID="{D064CFDF-C0AD-4DC3-B921-27A9C761AC6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39E7EE-A3C2-4CC4-BDCF-BD579E5938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B-case </vt:lpstr>
      <vt:lpstr>Sheet1</vt:lpstr>
      <vt:lpstr>Hypothèse 2</vt:lpstr>
      <vt:lpstr>Hypothèse 3</vt:lpstr>
      <vt:lpstr>CUMUL AU MINIMA</vt:lpstr>
      <vt:lpstr>Liste</vt:lpstr>
      <vt:lpstr>Type</vt:lpstr>
      <vt:lpstr>'B-case '!Client_BAMBOO</vt:lpstr>
      <vt:lpstr>Client_BAMBOO</vt:lpstr>
      <vt:lpstr>Client_BAMBOOEMF</vt:lpstr>
      <vt:lpstr>Client_SFE</vt:lpstr>
      <vt:lpstr>Durée_d_amortissement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LENOVO</cp:lastModifiedBy>
  <cp:revision/>
  <dcterms:created xsi:type="dcterms:W3CDTF">2020-06-03T10:33:54Z</dcterms:created>
  <dcterms:modified xsi:type="dcterms:W3CDTF">2024-03-20T16:49:38Z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0x01010071C32EEF3B0A5B46B00B7544793226B3</vt:lpwstr>
  </property>
  <property fmtid="{D5CDD505-2E9C-101B-9397-08002B2CF9AE}" pid="3" name="MediaServiceImageTags">
    <vt:lpwstr/>
  </property>
</Properties>
</file>